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7"/>
  </bookViews>
  <sheets>
    <sheet name="AQL2.5验货" sheetId="13" r:id="rId1"/>
    <sheet name="首期" sheetId="14" r:id="rId2"/>
    <sheet name="洗水尺寸表" sheetId="18" r:id="rId3"/>
    <sheet name="中期" sheetId="15" r:id="rId4"/>
    <sheet name="中期验货尺寸表" sheetId="19" r:id="rId5"/>
    <sheet name="尾期1" sheetId="16" r:id="rId6"/>
    <sheet name="验货尺寸表1" sheetId="17" r:id="rId7"/>
    <sheet name="尾期2" sheetId="20" r:id="rId8"/>
    <sheet name="验货尺寸表2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/>
</workbook>
</file>

<file path=xl/sharedStrings.xml><?xml version="1.0" encoding="utf-8"?>
<sst xmlns="http://schemas.openxmlformats.org/spreadsheetml/2006/main" count="1042" uniqueCount="399">
  <si>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</si>
  <si>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</si>
  <si>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</si>
  <si>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</si>
  <si>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</si>
  <si>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</si>
  <si>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</si>
  <si>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</si>
  <si>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</si>
  <si>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</si>
  <si>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</si>
  <si>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</si>
  <si>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</si>
  <si>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</si>
  <si>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</si>
  <si>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</si>
  <si>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</si>
  <si>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</si>
  <si>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</si>
  <si>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</si>
  <si>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</si>
  <si>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</si>
  <si>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</si>
  <si>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丹东乐尔</t>
  </si>
  <si>
    <t>订单基础信息</t>
  </si>
  <si>
    <t>生产•出货进度</t>
  </si>
  <si>
    <t>指示•确认资料</t>
  </si>
  <si>
    <t>款号</t>
  </si>
  <si>
    <t>TAMMBM81826</t>
  </si>
  <si>
    <t>合同交期</t>
  </si>
  <si>
    <t>2023.12.22/2024.3.5</t>
  </si>
  <si>
    <t>产前确认样</t>
  </si>
  <si>
    <t>有</t>
  </si>
  <si>
    <t>无</t>
  </si>
  <si>
    <t>品名</t>
  </si>
  <si>
    <t>男式长裤</t>
  </si>
  <si>
    <t>上线日</t>
  </si>
  <si>
    <t>2023.11.8</t>
  </si>
  <si>
    <t>原辅材料卡</t>
  </si>
  <si>
    <t>色/号型数</t>
  </si>
  <si>
    <t>缝制预计完成日</t>
  </si>
  <si>
    <t>2024.1.15</t>
  </si>
  <si>
    <t>大货面料确认样</t>
  </si>
  <si>
    <t>订单数量</t>
  </si>
  <si>
    <t>包装预计完成日</t>
  </si>
  <si>
    <t>2024.1.18</t>
  </si>
  <si>
    <t>印花、刺绣确认样</t>
  </si>
  <si>
    <t>预计发货时间</t>
  </si>
  <si>
    <t>2023.12.20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</si>
  <si>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</si>
  <si>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</si>
  <si>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</si>
  <si>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</si>
  <si>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</si>
  <si>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</si>
  <si>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</si>
  <si>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</si>
  <si>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</si>
  <si>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</si>
  <si>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</si>
  <si>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</si>
  <si>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</si>
  <si>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</si>
  <si>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</si>
  <si>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</si>
  <si>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</si>
  <si>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</si>
  <si>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</si>
  <si>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</si>
  <si>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</si>
  <si>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</si>
  <si>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</si>
  <si>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</si>
  <si>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</si>
  <si>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</si>
  <si>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</si>
  <si>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</si>
  <si>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</si>
  <si>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</si>
  <si>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</si>
  <si>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</si>
  <si>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</si>
  <si>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</si>
  <si>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</si>
  <si>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</si>
  <si>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</si>
  <si>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</si>
  <si>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</si>
  <si>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</si>
  <si>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</si>
  <si>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太空蓝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</si>
  <si>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</si>
  <si>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</si>
  <si>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</si>
  <si>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</si>
  <si>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</si>
  <si>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</si>
  <si>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</si>
  <si>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</si>
  <si>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1.打结掉道</t>
  </si>
  <si>
    <t>2.腰面不等宽</t>
  </si>
  <si>
    <t>3.膝省尖没扒开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</si>
  <si>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</si>
  <si>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</si>
  <si>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</si>
  <si>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</si>
  <si>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</si>
  <si>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</si>
  <si>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</si>
  <si>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</si>
  <si>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</si>
  <si>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</si>
  <si>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</si>
  <si>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</si>
  <si>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</si>
  <si>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</si>
  <si>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2023.11.20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</si>
  <si>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</si>
  <si>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</si>
  <si>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</si>
  <si>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</si>
  <si>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</si>
  <si>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</si>
  <si>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</si>
  <si>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</si>
  <si>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</si>
  <si>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</si>
  <si>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</si>
  <si>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</si>
  <si>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</si>
  <si>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</t>
  </si>
  <si>
    <t>+0.7/0</t>
  </si>
  <si>
    <t>+0.5/0</t>
  </si>
  <si>
    <t>腰围 平量</t>
  </si>
  <si>
    <t>0/-1</t>
  </si>
  <si>
    <t>0/-0.5</t>
  </si>
  <si>
    <t>臀围</t>
  </si>
  <si>
    <t>+1/+1</t>
  </si>
  <si>
    <t>腿围/2</t>
  </si>
  <si>
    <t>0/0</t>
  </si>
  <si>
    <t>膝围/2</t>
  </si>
  <si>
    <t>脚口/2</t>
  </si>
  <si>
    <t>+0.2/+0.2</t>
  </si>
  <si>
    <t>+0.3/+0.3</t>
  </si>
  <si>
    <t>前裆长 含腰</t>
  </si>
  <si>
    <t>0/-0.3</t>
  </si>
  <si>
    <t>后裆长 含腰</t>
  </si>
  <si>
    <t>-0.3/-0.5</t>
  </si>
  <si>
    <t>-0.2/-0.5</t>
  </si>
  <si>
    <t xml:space="preserve">     初期请洗测2-3件，有问题的另加测量数量。</t>
  </si>
  <si>
    <t>验货时间：2023.11.21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</si>
  <si>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</si>
  <si>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</si>
  <si>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</si>
  <si>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</si>
  <si>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</si>
  <si>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</si>
  <si>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</si>
  <si>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</si>
  <si>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</si>
  <si>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</si>
  <si>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</si>
  <si>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黑色：S#XL#各5件</t>
  </si>
  <si>
    <t>太空蓝：M#L#各5件</t>
  </si>
  <si>
    <t>炭灰：XXL#XXXL#各5件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</si>
  <si>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</si>
  <si>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</si>
  <si>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</si>
  <si>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1.后档没熨好</t>
  </si>
  <si>
    <t>2.侧缝没熨好</t>
  </si>
  <si>
    <t>3.前门襟及小裆不平</t>
  </si>
  <si>
    <t>【整改的严重缺陷及整改复核时间】</t>
  </si>
  <si>
    <t>2023.12.8</t>
  </si>
  <si>
    <t>+0.8/0</t>
  </si>
  <si>
    <t>+1/+0.5</t>
  </si>
  <si>
    <t>-0.2/-0.6</t>
  </si>
  <si>
    <t>-1/-2</t>
  </si>
  <si>
    <t>-1/-1.5</t>
  </si>
  <si>
    <t>-0.8/-1</t>
  </si>
  <si>
    <t>+1/0</t>
  </si>
  <si>
    <t>+0.3/0</t>
  </si>
  <si>
    <t>+0.7/+0.5</t>
  </si>
  <si>
    <t>0/-0.4</t>
  </si>
  <si>
    <t>+0.5/+0.5</t>
  </si>
  <si>
    <t>+0.6/+0.3</t>
  </si>
  <si>
    <t>+0.5/+0.3</t>
  </si>
  <si>
    <t>-0.5/-0.8</t>
  </si>
  <si>
    <t>-0.4/-0.4</t>
  </si>
  <si>
    <t>+0.2/0</t>
  </si>
  <si>
    <t>验货时间：2023.12.9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</si>
  <si>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</si>
  <si>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</si>
  <si>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</si>
  <si>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</si>
  <si>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</si>
  <si>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</si>
  <si>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</si>
  <si>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</si>
  <si>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</si>
  <si>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</si>
  <si>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</si>
  <si>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</si>
  <si>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</si>
  <si>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</si>
  <si>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</si>
  <si>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采购凭证号</t>
  </si>
  <si>
    <t xml:space="preserve"> CGDD23111000042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</si>
  <si>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</si>
  <si>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</si>
  <si>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</si>
  <si>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</si>
  <si>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</si>
  <si>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</si>
  <si>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</si>
  <si>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</si>
  <si>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</si>
  <si>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</si>
  <si>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</si>
  <si>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</si>
  <si>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</si>
  <si>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</si>
  <si>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</si>
  <si>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</si>
  <si>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</si>
  <si>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</si>
  <si>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</si>
  <si>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</si>
  <si>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②检验明细：炭灰：9#、15#、22#、109#、28#、38#</t>
  </si>
  <si>
    <t>太空蓝：41#、44#、47#、49#、50#、99#</t>
  </si>
  <si>
    <t>黑色：51#、56#、70#、81#、90#、97#</t>
  </si>
  <si>
    <t>共抽18箱，每箱7件，合计：126件</t>
  </si>
  <si>
    <t>情况说明：</t>
  </si>
  <si>
    <t xml:space="preserve">【问题点描述】  </t>
  </si>
  <si>
    <t>1.小裆吃皱严重，返工翻修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</si>
  <si>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</si>
  <si>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</si>
  <si>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</si>
  <si>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</si>
  <si>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</si>
  <si>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</si>
  <si>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</si>
  <si>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此订单12300件，此次出货3694件，按照AQL2.5的抽验要求，抽验126件，不良：小裆吃皱严重，需翻箱返修，翻箱修理后验货合格，可以出货</t>
  </si>
  <si>
    <t>服装QC部门</t>
  </si>
  <si>
    <t>检验人</t>
  </si>
  <si>
    <t>2024.1.3</t>
  </si>
  <si>
    <t>-0.8+0.8</t>
  </si>
  <si>
    <t>+0.60</t>
  </si>
  <si>
    <t>+1+0.5</t>
  </si>
  <si>
    <t>+1+1</t>
  </si>
  <si>
    <t>-0.2+1</t>
  </si>
  <si>
    <t>-0.3-0.3</t>
  </si>
  <si>
    <t>-2-1</t>
  </si>
  <si>
    <t>-1+2</t>
  </si>
  <si>
    <t>-1-1</t>
  </si>
  <si>
    <t>0-1</t>
  </si>
  <si>
    <t>-10</t>
  </si>
  <si>
    <t>-0.8-0.8</t>
  </si>
  <si>
    <t>-0.4+0.4</t>
  </si>
  <si>
    <t>+10</t>
  </si>
  <si>
    <t>+0.3-0.7</t>
  </si>
  <si>
    <t>0+0.2</t>
  </si>
  <si>
    <t>0+0.5</t>
  </si>
  <si>
    <t>+0.70</t>
  </si>
  <si>
    <t>0+1</t>
  </si>
  <si>
    <t>00</t>
  </si>
  <si>
    <t>0+0.4</t>
  </si>
  <si>
    <t>+0.5+0.4</t>
  </si>
  <si>
    <t>+0.3+0.3</t>
  </si>
  <si>
    <t>0-0.4</t>
  </si>
  <si>
    <t>+0.5+0.5</t>
  </si>
  <si>
    <t>+0.6+0.5</t>
  </si>
  <si>
    <t>+0.30</t>
  </si>
  <si>
    <t>-0.7-0.7</t>
  </si>
  <si>
    <t>-0.7-0.5</t>
  </si>
  <si>
    <t>0-0.6</t>
  </si>
  <si>
    <t>-0.7-0.3</t>
  </si>
  <si>
    <t>-0.4-0.4</t>
  </si>
  <si>
    <t>-0.2-0.5</t>
  </si>
  <si>
    <t>-0.8-1</t>
  </si>
  <si>
    <t>-0.2-1</t>
  </si>
  <si>
    <t>+0.2-0.3</t>
  </si>
  <si>
    <t>验货时间：2024.1.3</t>
  </si>
  <si>
    <t>2024.3.5</t>
  </si>
  <si>
    <t xml:space="preserve"> CGDD23111000043</t>
  </si>
  <si>
    <t>②检验明细：炭灰：243#、237#、212#、270#、225#、253#、192#、</t>
  </si>
  <si>
    <t>太空蓝：312#、298#、294#、286#、343#、325#、317#、</t>
  </si>
  <si>
    <t>黑色：117#、132#、141#、153#、173#、332#</t>
  </si>
  <si>
    <t>共验20箱，每箱10件，合计：200件</t>
  </si>
  <si>
    <t>1.少量线毛脏污</t>
  </si>
  <si>
    <t>2.压腰掉道2件</t>
  </si>
  <si>
    <t>3.漏胶1件</t>
  </si>
  <si>
    <t>此订单12300件，此次出货8589件，按照AQL2.5的抽验要求，抽验200件，不良数量3件，在允许范围内，可以出货</t>
  </si>
  <si>
    <t>吴新艳</t>
  </si>
  <si>
    <t>2024.3.11</t>
  </si>
  <si>
    <t>+0.2+0.2</t>
  </si>
  <si>
    <t>0 0</t>
  </si>
  <si>
    <t>+0.5 0</t>
  </si>
  <si>
    <t>+1 0</t>
  </si>
  <si>
    <t>-0.3+0.3</t>
  </si>
  <si>
    <t>-1 0</t>
  </si>
  <si>
    <t>-1-1.5</t>
  </si>
  <si>
    <t>-0.8-1.5</t>
  </si>
  <si>
    <t>-0.4-1</t>
  </si>
  <si>
    <t>-1.5-0.5</t>
  </si>
  <si>
    <t>0  -0.5</t>
  </si>
  <si>
    <t>0+0.3</t>
  </si>
  <si>
    <t>0.4+0.5</t>
  </si>
  <si>
    <t>+0.3-0.5</t>
  </si>
  <si>
    <t>0 +0.3</t>
  </si>
  <si>
    <t>0.3+0.3</t>
  </si>
  <si>
    <t>+0.3 0</t>
  </si>
  <si>
    <t>+0.2 0</t>
  </si>
  <si>
    <t>+0.3+0.2</t>
  </si>
  <si>
    <t>+0.2+0.3</t>
  </si>
  <si>
    <t>-0.5-0.5</t>
  </si>
  <si>
    <t>0 -0.5</t>
  </si>
  <si>
    <t>-0.5 -0.5</t>
  </si>
  <si>
    <t>-0.5  0</t>
  </si>
  <si>
    <t>-0.2-0.2</t>
  </si>
  <si>
    <t>验货时间：2024.3.11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</si>
  <si>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</si>
  <si>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</si>
  <si>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</si>
  <si>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</si>
  <si>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</si>
  <si>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</si>
  <si>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</si>
  <si>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</si>
  <si>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</si>
  <si>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</si>
  <si>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</si>
  <si>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</si>
  <si>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</si>
  <si>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</si>
  <si>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</si>
  <si>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</si>
  <si>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</si>
  <si>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1-3-1</t>
  </si>
  <si>
    <t>台华</t>
  </si>
  <si>
    <t>3-3</t>
  </si>
  <si>
    <t>9-1</t>
  </si>
  <si>
    <t>1-10R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</si>
  <si>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</si>
  <si>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</si>
  <si>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</si>
  <si>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</si>
  <si>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</si>
  <si>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</si>
  <si>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</si>
  <si>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</si>
  <si>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</si>
  <si>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</si>
  <si>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</si>
  <si>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3-3-165M</t>
  </si>
  <si>
    <t>G21SS2350</t>
  </si>
  <si>
    <t>9-1-85M</t>
  </si>
  <si>
    <t>1-3-1-173M</t>
  </si>
  <si>
    <t>1-3-37M</t>
  </si>
  <si>
    <t>1-10R-170M</t>
  </si>
  <si>
    <t>黑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</si>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</sst>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b/>
      <sz val="11"/>
      <name val="仿宋_GB2312"/>
      <charset val="134"/>
    </font>
    <font>
      <b/>
      <sz val="11"/>
      <color rgb="FFFF0000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0" fillId="25" borderId="85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17" borderId="82" applyNumberFormat="0" applyFon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0" borderId="84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16" borderId="81" applyNumberFormat="0" applyAlignment="0" applyProtection="0">
      <alignment vertical="center"/>
    </xf>
    <xf numFmtId="0" fontId="51" fillId="16" borderId="85" applyNumberFormat="0" applyAlignment="0" applyProtection="0">
      <alignment vertical="center"/>
    </xf>
    <xf numFmtId="0" fontId="35" fillId="8" borderId="79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2" fillId="0" borderId="86" applyNumberFormat="0" applyFill="0" applyAlignment="0" applyProtection="0">
      <alignment vertical="center"/>
    </xf>
    <xf numFmtId="0" fontId="46" fillId="0" borderId="83" applyNumberFormat="0" applyFill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3" borderId="0" xfId="51" applyFont="1" applyFill="1"/>
    <xf numFmtId="0" fontId="9" fillId="3" borderId="0" xfId="51" applyFont="1" applyFill="1" applyBorder="1" applyAlignment="1">
      <alignment horizontal="center"/>
    </xf>
    <xf numFmtId="0" fontId="9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9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9" fillId="3" borderId="11" xfId="51" applyFont="1" applyFill="1" applyBorder="1" applyAlignment="1" applyProtection="1">
      <alignment horizontal="center" vertical="center"/>
    </xf>
    <xf numFmtId="0" fontId="9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10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0" fontId="9" fillId="3" borderId="12" xfId="51" applyFont="1" applyFill="1" applyBorder="1" applyAlignment="1"/>
    <xf numFmtId="49" fontId="9" fillId="3" borderId="13" xfId="52" applyNumberFormat="1" applyFont="1" applyFill="1" applyBorder="1" applyAlignment="1">
      <alignment horizontal="center" vertical="center"/>
    </xf>
    <xf numFmtId="49" fontId="9" fillId="3" borderId="13" xfId="52" applyNumberFormat="1" applyFont="1" applyFill="1" applyBorder="1" applyAlignment="1">
      <alignment horizontal="right" vertical="center"/>
    </xf>
    <xf numFmtId="49" fontId="9" fillId="3" borderId="14" xfId="52" applyNumberFormat="1" applyFont="1" applyFill="1" applyBorder="1" applyAlignment="1">
      <alignment horizontal="center" vertic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7" fillId="3" borderId="0" xfId="52" applyFont="1" applyFill="1">
      <alignment vertical="center"/>
    </xf>
    <xf numFmtId="0" fontId="9" fillId="3" borderId="10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20" xfId="51" applyFont="1" applyFill="1" applyBorder="1" applyAlignment="1" applyProtection="1">
      <alignment horizontal="center" vertical="center"/>
    </xf>
    <xf numFmtId="0" fontId="9" fillId="3" borderId="2" xfId="52" applyFont="1" applyFill="1" applyBorder="1" applyAlignment="1">
      <alignment horizontal="center" vertical="center"/>
    </xf>
    <xf numFmtId="0" fontId="9" fillId="3" borderId="21" xfId="52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1" applyNumberFormat="1" applyFont="1" applyFill="1" applyBorder="1" applyAlignment="1">
      <alignment horizont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14" fontId="9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8" xfId="50" applyFont="1" applyFill="1" applyBorder="1" applyAlignment="1">
      <alignment horizontal="center" vertical="top"/>
    </xf>
    <xf numFmtId="0" fontId="20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2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58" fontId="22" fillId="0" borderId="13" xfId="50" applyNumberFormat="1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21" fillId="3" borderId="33" xfId="50" applyFont="1" applyFill="1" applyBorder="1" applyAlignment="1">
      <alignment horizontal="right" vertical="center"/>
    </xf>
    <xf numFmtId="0" fontId="20" fillId="0" borderId="33" xfId="50" applyFont="1" applyFill="1" applyBorder="1" applyAlignment="1">
      <alignment vertical="center"/>
    </xf>
    <xf numFmtId="0" fontId="22" fillId="0" borderId="33" xfId="50" applyFont="1" applyFill="1" applyBorder="1" applyAlignment="1">
      <alignment vertical="center"/>
    </xf>
    <xf numFmtId="0" fontId="22" fillId="0" borderId="33" xfId="50" applyFont="1" applyFill="1" applyBorder="1" applyAlignment="1">
      <alignment horizontal="left" vertical="center"/>
    </xf>
    <xf numFmtId="0" fontId="20" fillId="3" borderId="33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2" fillId="3" borderId="0" xfId="50" applyFont="1" applyFill="1" applyAlignment="1">
      <alignment horizontal="center"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22" fillId="0" borderId="34" xfId="50" applyFont="1" applyFill="1" applyBorder="1" applyAlignment="1">
      <alignment horizontal="center" vertical="center"/>
    </xf>
    <xf numFmtId="0" fontId="22" fillId="0" borderId="35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13" xfId="50" applyFont="1" applyFill="1" applyBorder="1" applyAlignment="1">
      <alignment vertical="center"/>
    </xf>
    <xf numFmtId="0" fontId="22" fillId="0" borderId="36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2" fillId="0" borderId="38" xfId="50" applyFont="1" applyFill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3" borderId="31" xfId="50" applyFont="1" applyFill="1" applyBorder="1" applyAlignment="1">
      <alignment horizontal="left" vertical="center"/>
    </xf>
    <xf numFmtId="0" fontId="20" fillId="3" borderId="13" xfId="50" applyFont="1" applyFill="1" applyBorder="1" applyAlignment="1">
      <alignment horizontal="left" vertical="center"/>
    </xf>
    <xf numFmtId="0" fontId="22" fillId="3" borderId="31" xfId="50" applyFont="1" applyFill="1" applyBorder="1" applyAlignment="1">
      <alignment horizontal="left" vertical="center"/>
    </xf>
    <xf numFmtId="0" fontId="22" fillId="3" borderId="13" xfId="50" applyFont="1" applyFill="1" applyBorder="1" applyAlignment="1">
      <alignment horizontal="left" vertical="center"/>
    </xf>
    <xf numFmtId="0" fontId="22" fillId="3" borderId="38" xfId="50" applyFont="1" applyFill="1" applyBorder="1" applyAlignment="1">
      <alignment horizontal="left" vertical="center"/>
    </xf>
    <xf numFmtId="0" fontId="22" fillId="3" borderId="37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22" fillId="0" borderId="37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0" fillId="0" borderId="32" xfId="50" applyFont="1" applyFill="1" applyBorder="1" applyAlignment="1">
      <alignment horizontal="left" vertical="center"/>
    </xf>
    <xf numFmtId="0" fontId="18" fillId="0" borderId="33" xfId="50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18" fillId="3" borderId="38" xfId="50" applyFont="1" applyFill="1" applyBorder="1" applyAlignment="1">
      <alignment horizontal="left" vertical="center"/>
    </xf>
    <xf numFmtId="0" fontId="18" fillId="3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1" fillId="0" borderId="38" xfId="50" applyFont="1" applyFill="1" applyBorder="1" applyAlignment="1">
      <alignment horizontal="left" vertical="center"/>
    </xf>
    <xf numFmtId="0" fontId="22" fillId="0" borderId="41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12" fillId="0" borderId="29" xfId="50" applyFont="1" applyFill="1" applyBorder="1" applyAlignment="1">
      <alignment horizontal="left" vertical="center"/>
    </xf>
    <xf numFmtId="0" fontId="12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center" vertical="center"/>
    </xf>
    <xf numFmtId="58" fontId="22" fillId="0" borderId="33" xfId="50" applyNumberFormat="1" applyFont="1" applyFill="1" applyBorder="1" applyAlignment="1">
      <alignment vertical="center"/>
    </xf>
    <xf numFmtId="0" fontId="20" fillId="0" borderId="33" xfId="50" applyFont="1" applyFill="1" applyBorder="1" applyAlignment="1">
      <alignment horizontal="center" vertical="center"/>
    </xf>
    <xf numFmtId="0" fontId="22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12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3" borderId="45" xfId="50" applyFont="1" applyFill="1" applyBorder="1" applyAlignment="1">
      <alignment horizontal="left" vertical="center"/>
    </xf>
    <xf numFmtId="0" fontId="22" fillId="3" borderId="45" xfId="50" applyFont="1" applyFill="1" applyBorder="1" applyAlignment="1">
      <alignment horizontal="left" vertical="center"/>
    </xf>
    <xf numFmtId="0" fontId="22" fillId="3" borderId="48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 wrapText="1"/>
    </xf>
    <xf numFmtId="0" fontId="18" fillId="0" borderId="46" xfId="50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18" fillId="3" borderId="48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center" vertical="center"/>
    </xf>
    <xf numFmtId="0" fontId="23" fillId="3" borderId="0" xfId="51" applyFont="1" applyFill="1"/>
    <xf numFmtId="0" fontId="23" fillId="3" borderId="0" xfId="51" applyFont="1" applyFill="1" applyBorder="1" applyAlignment="1">
      <alignment horizontal="center"/>
    </xf>
    <xf numFmtId="0" fontId="23" fillId="3" borderId="10" xfId="50" applyFont="1" applyFill="1" applyBorder="1" applyAlignment="1">
      <alignment horizontal="center" vertical="center"/>
    </xf>
    <xf numFmtId="0" fontId="23" fillId="3" borderId="10" xfId="51" applyFont="1" applyFill="1" applyBorder="1" applyAlignment="1">
      <alignment horizontal="center"/>
    </xf>
    <xf numFmtId="0" fontId="23" fillId="3" borderId="2" xfId="51" applyFont="1" applyFill="1" applyBorder="1" applyAlignment="1">
      <alignment horizontal="center"/>
    </xf>
    <xf numFmtId="176" fontId="24" fillId="0" borderId="2" xfId="0" applyNumberFormat="1" applyFont="1" applyFill="1" applyBorder="1" applyAlignment="1">
      <alignment horizontal="center"/>
    </xf>
    <xf numFmtId="176" fontId="21" fillId="0" borderId="2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176" fontId="25" fillId="0" borderId="2" xfId="0" applyNumberFormat="1" applyFont="1" applyFill="1" applyBorder="1" applyAlignment="1">
      <alignment horizontal="center"/>
    </xf>
    <xf numFmtId="176" fontId="26" fillId="0" borderId="2" xfId="0" applyNumberFormat="1" applyFont="1" applyFill="1" applyBorder="1" applyAlignment="1">
      <alignment horizontal="center"/>
    </xf>
    <xf numFmtId="0" fontId="23" fillId="3" borderId="12" xfId="51" applyFont="1" applyFill="1" applyBorder="1" applyAlignment="1"/>
    <xf numFmtId="49" fontId="23" fillId="3" borderId="13" xfId="52" applyNumberFormat="1" applyFont="1" applyFill="1" applyBorder="1" applyAlignment="1">
      <alignment horizontal="center" vertical="center"/>
    </xf>
    <xf numFmtId="49" fontId="23" fillId="3" borderId="13" xfId="52" applyNumberFormat="1" applyFont="1" applyFill="1" applyBorder="1" applyAlignment="1">
      <alignment horizontal="right" vertical="center"/>
    </xf>
    <xf numFmtId="49" fontId="23" fillId="3" borderId="14" xfId="52" applyNumberFormat="1" applyFont="1" applyFill="1" applyBorder="1" applyAlignment="1">
      <alignment horizontal="center" vertical="center"/>
    </xf>
    <xf numFmtId="0" fontId="23" fillId="3" borderId="15" xfId="51" applyFont="1" applyFill="1" applyBorder="1" applyAlignment="1"/>
    <xf numFmtId="49" fontId="23" fillId="3" borderId="16" xfId="51" applyNumberFormat="1" applyFont="1" applyFill="1" applyBorder="1" applyAlignment="1">
      <alignment horizontal="center"/>
    </xf>
    <xf numFmtId="49" fontId="23" fillId="3" borderId="16" xfId="51" applyNumberFormat="1" applyFont="1" applyFill="1" applyBorder="1" applyAlignment="1">
      <alignment horizontal="right"/>
    </xf>
    <xf numFmtId="49" fontId="23" fillId="3" borderId="16" xfId="51" applyNumberFormat="1" applyFont="1" applyFill="1" applyBorder="1" applyAlignment="1">
      <alignment horizontal="right" vertical="center"/>
    </xf>
    <xf numFmtId="49" fontId="23" fillId="3" borderId="17" xfId="51" applyNumberFormat="1" applyFont="1" applyFill="1" applyBorder="1" applyAlignment="1">
      <alignment horizontal="center"/>
    </xf>
    <xf numFmtId="0" fontId="23" fillId="3" borderId="18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23" fillId="3" borderId="19" xfId="50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23" xfId="52" applyNumberFormat="1" applyFont="1" applyFill="1" applyBorder="1" applyAlignment="1">
      <alignment horizontal="center" vertical="center"/>
    </xf>
    <xf numFmtId="49" fontId="23" fillId="3" borderId="24" xfId="52" applyNumberFormat="1" applyFont="1" applyFill="1" applyBorder="1" applyAlignment="1">
      <alignment horizontal="center" vertical="center"/>
    </xf>
    <xf numFmtId="49" fontId="23" fillId="3" borderId="25" xfId="51" applyNumberFormat="1" applyFont="1" applyFill="1" applyBorder="1" applyAlignment="1">
      <alignment horizontal="center"/>
    </xf>
    <xf numFmtId="49" fontId="23" fillId="3" borderId="26" xfId="51" applyNumberFormat="1" applyFont="1" applyFill="1" applyBorder="1" applyAlignment="1">
      <alignment horizontal="center"/>
    </xf>
    <xf numFmtId="49" fontId="23" fillId="3" borderId="26" xfId="52" applyNumberFormat="1" applyFont="1" applyFill="1" applyBorder="1" applyAlignment="1">
      <alignment horizontal="center" vertical="center"/>
    </xf>
    <xf numFmtId="49" fontId="23" fillId="3" borderId="27" xfId="51" applyNumberFormat="1" applyFont="1" applyFill="1" applyBorder="1" applyAlignment="1">
      <alignment horizontal="center"/>
    </xf>
    <xf numFmtId="0" fontId="21" fillId="0" borderId="33" xfId="50" applyFont="1" applyFill="1" applyBorder="1" applyAlignment="1">
      <alignment horizontal="right" vertical="center"/>
    </xf>
    <xf numFmtId="0" fontId="22" fillId="0" borderId="0" xfId="50" applyFont="1" applyFill="1" applyAlignment="1">
      <alignment horizontal="center" vertical="center"/>
    </xf>
    <xf numFmtId="0" fontId="22" fillId="0" borderId="31" xfId="50" applyFont="1" applyFill="1" applyBorder="1" applyAlignment="1">
      <alignment horizontal="left" vertical="center"/>
    </xf>
    <xf numFmtId="49" fontId="23" fillId="3" borderId="0" xfId="51" applyNumberFormat="1" applyFont="1" applyFill="1"/>
    <xf numFmtId="49" fontId="23" fillId="3" borderId="0" xfId="51" applyNumberFormat="1" applyFont="1" applyFill="1" applyBorder="1" applyAlignment="1">
      <alignment horizontal="center"/>
    </xf>
    <xf numFmtId="49" fontId="23" fillId="3" borderId="10" xfId="50" applyNumberFormat="1" applyFont="1" applyFill="1" applyBorder="1" applyAlignment="1">
      <alignment horizontal="center" vertical="center"/>
    </xf>
    <xf numFmtId="49" fontId="9" fillId="3" borderId="2" xfId="51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>
      <alignment horizontal="center"/>
    </xf>
    <xf numFmtId="49" fontId="0" fillId="3" borderId="0" xfId="52" applyNumberFormat="1" applyFont="1" applyFill="1">
      <alignment vertical="center"/>
    </xf>
    <xf numFmtId="49" fontId="9" fillId="3" borderId="0" xfId="51" applyNumberFormat="1" applyFont="1" applyFill="1"/>
    <xf numFmtId="0" fontId="18" fillId="0" borderId="0" xfId="50" applyFont="1" applyAlignment="1">
      <alignment horizontal="left" vertical="center"/>
    </xf>
    <xf numFmtId="0" fontId="27" fillId="0" borderId="28" xfId="50" applyFont="1" applyBorder="1" applyAlignment="1">
      <alignment horizontal="center" vertical="top"/>
    </xf>
    <xf numFmtId="0" fontId="11" fillId="0" borderId="50" xfId="50" applyFont="1" applyBorder="1" applyAlignment="1">
      <alignment horizontal="left" vertical="center"/>
    </xf>
    <xf numFmtId="0" fontId="21" fillId="0" borderId="51" xfId="50" applyFont="1" applyBorder="1" applyAlignment="1">
      <alignment horizontal="center" vertical="center"/>
    </xf>
    <xf numFmtId="0" fontId="11" fillId="0" borderId="51" xfId="50" applyFont="1" applyBorder="1" applyAlignment="1">
      <alignment horizontal="center" vertical="center"/>
    </xf>
    <xf numFmtId="0" fontId="12" fillId="0" borderId="51" xfId="50" applyFont="1" applyBorder="1" applyAlignment="1">
      <alignment horizontal="left" vertical="center"/>
    </xf>
    <xf numFmtId="0" fontId="12" fillId="0" borderId="29" xfId="50" applyFont="1" applyBorder="1" applyAlignment="1">
      <alignment horizontal="center" vertical="center"/>
    </xf>
    <xf numFmtId="0" fontId="12" fillId="0" borderId="30" xfId="50" applyFont="1" applyBorder="1" applyAlignment="1">
      <alignment horizontal="center" vertical="center"/>
    </xf>
    <xf numFmtId="0" fontId="12" fillId="0" borderId="44" xfId="50" applyFont="1" applyBorder="1" applyAlignment="1">
      <alignment horizontal="center" vertical="center"/>
    </xf>
    <xf numFmtId="0" fontId="11" fillId="0" borderId="29" xfId="50" applyFont="1" applyBorder="1" applyAlignment="1">
      <alignment horizontal="center" vertical="center"/>
    </xf>
    <xf numFmtId="0" fontId="11" fillId="0" borderId="30" xfId="50" applyFont="1" applyBorder="1" applyAlignment="1">
      <alignment horizontal="center" vertical="center"/>
    </xf>
    <xf numFmtId="0" fontId="11" fillId="0" borderId="44" xfId="50" applyFont="1" applyBorder="1" applyAlignment="1">
      <alignment horizontal="center" vertical="center"/>
    </xf>
    <xf numFmtId="0" fontId="12" fillId="0" borderId="31" xfId="50" applyFont="1" applyBorder="1" applyAlignment="1">
      <alignment horizontal="left" vertical="center"/>
    </xf>
    <xf numFmtId="0" fontId="21" fillId="0" borderId="13" xfId="50" applyFont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12" fillId="0" borderId="13" xfId="50" applyFont="1" applyBorder="1" applyAlignment="1">
      <alignment horizontal="left" vertical="center"/>
    </xf>
    <xf numFmtId="14" fontId="21" fillId="0" borderId="13" xfId="50" applyNumberFormat="1" applyFont="1" applyBorder="1" applyAlignment="1">
      <alignment horizontal="center" vertical="center"/>
    </xf>
    <xf numFmtId="14" fontId="21" fillId="0" borderId="45" xfId="50" applyNumberFormat="1" applyFont="1" applyBorder="1" applyAlignment="1">
      <alignment horizontal="center" vertical="center"/>
    </xf>
    <xf numFmtId="0" fontId="12" fillId="0" borderId="31" xfId="50" applyFont="1" applyBorder="1" applyAlignment="1">
      <alignment vertical="center"/>
    </xf>
    <xf numFmtId="0" fontId="22" fillId="0" borderId="13" xfId="50" applyFont="1" applyBorder="1" applyAlignment="1">
      <alignment horizontal="center" vertical="center"/>
    </xf>
    <xf numFmtId="0" fontId="22" fillId="0" borderId="45" xfId="50" applyFont="1" applyBorder="1" applyAlignment="1">
      <alignment horizontal="center" vertical="center"/>
    </xf>
    <xf numFmtId="0" fontId="21" fillId="0" borderId="13" xfId="50" applyFont="1" applyBorder="1" applyAlignment="1">
      <alignment vertical="center"/>
    </xf>
    <xf numFmtId="0" fontId="21" fillId="0" borderId="45" xfId="50" applyFont="1" applyBorder="1" applyAlignment="1">
      <alignment vertical="center"/>
    </xf>
    <xf numFmtId="0" fontId="12" fillId="0" borderId="31" xfId="50" applyFont="1" applyBorder="1" applyAlignment="1">
      <alignment horizontal="center" vertical="center"/>
    </xf>
    <xf numFmtId="0" fontId="21" fillId="0" borderId="31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21" fillId="0" borderId="33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14" fontId="21" fillId="0" borderId="33" xfId="50" applyNumberFormat="1" applyFont="1" applyBorder="1" applyAlignment="1">
      <alignment horizontal="center" vertical="center"/>
    </xf>
    <xf numFmtId="14" fontId="21" fillId="0" borderId="46" xfId="50" applyNumberFormat="1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/>
    </xf>
    <xf numFmtId="0" fontId="11" fillId="0" borderId="0" xfId="50" applyFont="1" applyBorder="1" applyAlignment="1">
      <alignment horizontal="left" vertical="center"/>
    </xf>
    <xf numFmtId="0" fontId="12" fillId="0" borderId="29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2" fillId="0" borderId="30" xfId="50" applyFont="1" applyBorder="1" applyAlignment="1">
      <alignment vertical="center"/>
    </xf>
    <xf numFmtId="0" fontId="18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12" fillId="0" borderId="13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22" fillId="0" borderId="38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horizontal="left" vertical="center"/>
    </xf>
    <xf numFmtId="0" fontId="12" fillId="0" borderId="32" xfId="50" applyFont="1" applyBorder="1" applyAlignment="1">
      <alignment horizontal="center" vertical="center"/>
    </xf>
    <xf numFmtId="0" fontId="12" fillId="0" borderId="33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1" fillId="0" borderId="0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1" fillId="0" borderId="52" xfId="50" applyFont="1" applyBorder="1" applyAlignment="1">
      <alignment vertical="center"/>
    </xf>
    <xf numFmtId="0" fontId="21" fillId="0" borderId="53" xfId="50" applyFont="1" applyBorder="1" applyAlignment="1">
      <alignment horizontal="center" vertical="center"/>
    </xf>
    <xf numFmtId="0" fontId="11" fillId="0" borderId="53" xfId="50" applyFont="1" applyBorder="1" applyAlignment="1">
      <alignment vertical="center"/>
    </xf>
    <xf numFmtId="0" fontId="21" fillId="0" borderId="53" xfId="50" applyFont="1" applyBorder="1" applyAlignment="1">
      <alignment vertical="center"/>
    </xf>
    <xf numFmtId="58" fontId="18" fillId="0" borderId="53" xfId="50" applyNumberFormat="1" applyFont="1" applyBorder="1" applyAlignment="1">
      <alignment vertical="center"/>
    </xf>
    <xf numFmtId="0" fontId="11" fillId="0" borderId="53" xfId="50" applyFont="1" applyBorder="1" applyAlignment="1">
      <alignment horizontal="center" vertical="center"/>
    </xf>
    <xf numFmtId="0" fontId="11" fillId="0" borderId="54" xfId="50" applyFont="1" applyFill="1" applyBorder="1" applyAlignment="1">
      <alignment horizontal="left" vertical="center"/>
    </xf>
    <xf numFmtId="0" fontId="11" fillId="0" borderId="53" xfId="50" applyFont="1" applyFill="1" applyBorder="1" applyAlignment="1">
      <alignment horizontal="left" vertical="center"/>
    </xf>
    <xf numFmtId="0" fontId="11" fillId="0" borderId="55" xfId="50" applyFont="1" applyFill="1" applyBorder="1" applyAlignment="1">
      <alignment horizontal="center" vertical="center"/>
    </xf>
    <xf numFmtId="0" fontId="11" fillId="0" borderId="56" xfId="50" applyFont="1" applyFill="1" applyBorder="1" applyAlignment="1">
      <alignment horizontal="center" vertical="center"/>
    </xf>
    <xf numFmtId="0" fontId="11" fillId="0" borderId="32" xfId="50" applyFont="1" applyFill="1" applyBorder="1" applyAlignment="1">
      <alignment horizontal="center" vertical="center"/>
    </xf>
    <xf numFmtId="0" fontId="11" fillId="0" borderId="33" xfId="50" applyFont="1" applyFill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21" fillId="0" borderId="45" xfId="50" applyFont="1" applyBorder="1" applyAlignment="1">
      <alignment horizontal="left" vertical="center"/>
    </xf>
    <xf numFmtId="0" fontId="12" fillId="0" borderId="45" xfId="50" applyFont="1" applyBorder="1" applyAlignment="1">
      <alignment horizontal="center" vertical="center"/>
    </xf>
    <xf numFmtId="0" fontId="21" fillId="0" borderId="46" xfId="50" applyFont="1" applyBorder="1" applyAlignment="1">
      <alignment horizontal="left" vertical="center"/>
    </xf>
    <xf numFmtId="0" fontId="21" fillId="0" borderId="44" xfId="50" applyFont="1" applyBorder="1" applyAlignment="1">
      <alignment horizontal="left" vertical="center"/>
    </xf>
    <xf numFmtId="0" fontId="12" fillId="0" borderId="46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12" fillId="0" borderId="46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2" fillId="0" borderId="49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12" fillId="0" borderId="48" xfId="50" applyFont="1" applyBorder="1" applyAlignment="1">
      <alignment horizontal="left" vertical="center"/>
    </xf>
    <xf numFmtId="0" fontId="21" fillId="0" borderId="58" xfId="50" applyFont="1" applyBorder="1" applyAlignment="1">
      <alignment horizontal="center" vertical="center"/>
    </xf>
    <xf numFmtId="0" fontId="11" fillId="0" borderId="59" xfId="50" applyFont="1" applyFill="1" applyBorder="1" applyAlignment="1">
      <alignment horizontal="left" vertical="center"/>
    </xf>
    <xf numFmtId="0" fontId="11" fillId="0" borderId="60" xfId="50" applyFont="1" applyFill="1" applyBorder="1" applyAlignment="1">
      <alignment horizontal="center" vertical="center"/>
    </xf>
    <xf numFmtId="0" fontId="11" fillId="0" borderId="46" xfId="50" applyFont="1" applyFill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8" fillId="0" borderId="28" xfId="50" applyFont="1" applyBorder="1" applyAlignment="1">
      <alignment horizontal="center" vertical="top"/>
    </xf>
    <xf numFmtId="0" fontId="21" fillId="0" borderId="36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12" fillId="0" borderId="32" xfId="50" applyFont="1" applyBorder="1" applyAlignment="1">
      <alignment vertical="center"/>
    </xf>
    <xf numFmtId="0" fontId="12" fillId="0" borderId="61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11" fillId="0" borderId="54" xfId="50" applyFont="1" applyBorder="1" applyAlignment="1">
      <alignment horizontal="left" vertical="center"/>
    </xf>
    <xf numFmtId="0" fontId="11" fillId="0" borderId="53" xfId="50" applyFont="1" applyBorder="1" applyAlignment="1">
      <alignment horizontal="left" vertical="center"/>
    </xf>
    <xf numFmtId="0" fontId="12" fillId="0" borderId="55" xfId="50" applyFont="1" applyBorder="1" applyAlignment="1">
      <alignment vertical="center"/>
    </xf>
    <xf numFmtId="0" fontId="18" fillId="0" borderId="56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18" fillId="0" borderId="56" xfId="50" applyFont="1" applyBorder="1" applyAlignment="1">
      <alignment vertical="center"/>
    </xf>
    <xf numFmtId="0" fontId="12" fillId="0" borderId="56" xfId="50" applyFont="1" applyBorder="1" applyAlignment="1">
      <alignment vertical="center"/>
    </xf>
    <xf numFmtId="0" fontId="12" fillId="0" borderId="55" xfId="50" applyFont="1" applyBorder="1" applyAlignment="1">
      <alignment horizontal="center" vertical="center"/>
    </xf>
    <xf numFmtId="0" fontId="21" fillId="0" borderId="56" xfId="50" applyFont="1" applyBorder="1" applyAlignment="1">
      <alignment horizontal="center" vertical="center"/>
    </xf>
    <xf numFmtId="0" fontId="12" fillId="0" borderId="56" xfId="50" applyFont="1" applyBorder="1" applyAlignment="1">
      <alignment horizontal="center" vertical="center"/>
    </xf>
    <xf numFmtId="0" fontId="18" fillId="0" borderId="56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2" fillId="0" borderId="41" xfId="50" applyFont="1" applyBorder="1" applyAlignment="1">
      <alignment horizontal="left" vertical="center" wrapText="1"/>
    </xf>
    <xf numFmtId="0" fontId="12" fillId="0" borderId="42" xfId="50" applyFont="1" applyBorder="1" applyAlignment="1">
      <alignment horizontal="left" vertical="center" wrapText="1"/>
    </xf>
    <xf numFmtId="0" fontId="12" fillId="0" borderId="55" xfId="50" applyFont="1" applyBorder="1" applyAlignment="1">
      <alignment horizontal="left" vertical="center"/>
    </xf>
    <xf numFmtId="0" fontId="12" fillId="0" borderId="56" xfId="50" applyFont="1" applyBorder="1" applyAlignment="1">
      <alignment horizontal="left" vertical="center"/>
    </xf>
    <xf numFmtId="0" fontId="29" fillId="0" borderId="62" xfId="50" applyFont="1" applyBorder="1" applyAlignment="1">
      <alignment horizontal="left" vertical="center" wrapText="1"/>
    </xf>
    <xf numFmtId="9" fontId="21" fillId="0" borderId="13" xfId="5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9" fontId="21" fillId="0" borderId="40" xfId="50" applyNumberFormat="1" applyFont="1" applyBorder="1" applyAlignment="1">
      <alignment horizontal="left" vertical="center"/>
    </xf>
    <xf numFmtId="9" fontId="21" fillId="0" borderId="35" xfId="50" applyNumberFormat="1" applyFont="1" applyBorder="1" applyAlignment="1">
      <alignment horizontal="left" vertical="center"/>
    </xf>
    <xf numFmtId="9" fontId="21" fillId="0" borderId="41" xfId="50" applyNumberFormat="1" applyFont="1" applyBorder="1" applyAlignment="1">
      <alignment horizontal="left" vertical="center"/>
    </xf>
    <xf numFmtId="9" fontId="21" fillId="0" borderId="42" xfId="50" applyNumberFormat="1" applyFont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1" fillId="0" borderId="39" xfId="50" applyFont="1" applyFill="1" applyBorder="1" applyAlignment="1">
      <alignment horizontal="left" vertical="center"/>
    </xf>
    <xf numFmtId="0" fontId="21" fillId="0" borderId="64" xfId="50" applyFont="1" applyFill="1" applyBorder="1" applyAlignment="1">
      <alignment horizontal="left" vertical="center"/>
    </xf>
    <xf numFmtId="0" fontId="21" fillId="0" borderId="65" xfId="50" applyFont="1" applyFill="1" applyBorder="1" applyAlignment="1">
      <alignment horizontal="left" vertical="center"/>
    </xf>
    <xf numFmtId="0" fontId="11" fillId="0" borderId="50" xfId="50" applyFont="1" applyBorder="1" applyAlignment="1">
      <alignment vertical="center"/>
    </xf>
    <xf numFmtId="0" fontId="30" fillId="0" borderId="53" xfId="50" applyFont="1" applyBorder="1" applyAlignment="1">
      <alignment horizontal="center" vertical="center"/>
    </xf>
    <xf numFmtId="0" fontId="11" fillId="0" borderId="51" xfId="50" applyFont="1" applyBorder="1" applyAlignment="1">
      <alignment vertical="center"/>
    </xf>
    <xf numFmtId="0" fontId="21" fillId="0" borderId="66" xfId="50" applyFont="1" applyBorder="1" applyAlignment="1">
      <alignment vertical="center"/>
    </xf>
    <xf numFmtId="0" fontId="11" fillId="0" borderId="66" xfId="50" applyFont="1" applyBorder="1" applyAlignment="1">
      <alignment vertical="center"/>
    </xf>
    <xf numFmtId="58" fontId="18" fillId="0" borderId="51" xfId="50" applyNumberFormat="1" applyFont="1" applyBorder="1" applyAlignment="1">
      <alignment vertical="center"/>
    </xf>
    <xf numFmtId="0" fontId="11" fillId="0" borderId="39" xfId="50" applyFont="1" applyBorder="1" applyAlignment="1">
      <alignment horizontal="center" vertical="center"/>
    </xf>
    <xf numFmtId="0" fontId="21" fillId="0" borderId="61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66" xfId="50" applyFont="1" applyBorder="1" applyAlignment="1">
      <alignment vertical="center"/>
    </xf>
    <xf numFmtId="0" fontId="12" fillId="0" borderId="67" xfId="50" applyFont="1" applyBorder="1" applyAlignment="1">
      <alignment horizontal="left" vertical="center"/>
    </xf>
    <xf numFmtId="0" fontId="11" fillId="0" borderId="59" xfId="50" applyFont="1" applyBorder="1" applyAlignment="1">
      <alignment horizontal="left" vertical="center"/>
    </xf>
    <xf numFmtId="0" fontId="21" fillId="0" borderId="60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9" xfId="50" applyFont="1" applyBorder="1" applyAlignment="1">
      <alignment horizontal="left" vertical="center" wrapText="1"/>
    </xf>
    <xf numFmtId="0" fontId="12" fillId="0" borderId="60" xfId="50" applyFont="1" applyBorder="1" applyAlignment="1">
      <alignment horizontal="left" vertical="center"/>
    </xf>
    <xf numFmtId="0" fontId="31" fillId="0" borderId="45" xfId="50" applyFont="1" applyBorder="1" applyAlignment="1">
      <alignment horizontal="left" vertical="center" wrapText="1"/>
    </xf>
    <xf numFmtId="0" fontId="22" fillId="0" borderId="45" xfId="5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9" fontId="21" fillId="0" borderId="47" xfId="50" applyNumberFormat="1" applyFont="1" applyBorder="1" applyAlignment="1">
      <alignment horizontal="left" vertical="center"/>
    </xf>
    <xf numFmtId="9" fontId="21" fillId="0" borderId="49" xfId="50" applyNumberFormat="1" applyFont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21" fillId="0" borderId="68" xfId="50" applyFont="1" applyFill="1" applyBorder="1" applyAlignment="1">
      <alignment horizontal="left" vertical="center"/>
    </xf>
    <xf numFmtId="0" fontId="11" fillId="0" borderId="69" xfId="50" applyFont="1" applyBorder="1" applyAlignment="1">
      <alignment horizontal="center" vertical="center"/>
    </xf>
    <xf numFmtId="0" fontId="21" fillId="0" borderId="66" xfId="50" applyFont="1" applyBorder="1" applyAlignment="1">
      <alignment horizontal="center" vertical="center"/>
    </xf>
    <xf numFmtId="0" fontId="21" fillId="0" borderId="67" xfId="50" applyFont="1" applyBorder="1" applyAlignment="1">
      <alignment horizontal="center" vertical="center"/>
    </xf>
    <xf numFmtId="0" fontId="21" fillId="0" borderId="67" xfId="50" applyFont="1" applyFill="1" applyBorder="1" applyAlignment="1">
      <alignment horizontal="left" vertical="center"/>
    </xf>
    <xf numFmtId="0" fontId="32" fillId="0" borderId="70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2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097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097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437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057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162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057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248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818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438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1042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533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913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53375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1626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162675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162675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894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563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4697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989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562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562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989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562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9946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9946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278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9946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564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565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565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434975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418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278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278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565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564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564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703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8947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15632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54697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989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562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562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989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562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9946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9946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1278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9946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9564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7565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7565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434975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418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1278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1278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7565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9564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9564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703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6" t="s">
        <v>0</v>
      </c>
      <c r="C2" s="387"/>
      <c r="D2" s="387"/>
      <c r="E2" s="387"/>
      <c r="F2" s="387"/>
      <c r="G2" s="387"/>
      <c r="H2" s="387"/>
      <c r="I2" s="401"/>
    </row>
    <row r="3" ht="27.95" customHeight="1" spans="2:9">
      <c r="B3" s="388"/>
      <c r="C3" s="389"/>
      <c r="D3" s="390" t="s">
        <v>1</v>
      </c>
      <c r="E3" s="391"/>
      <c r="F3" s="392" t="s">
        <v>2</v>
      </c>
      <c r="G3" s="393"/>
      <c r="H3" s="390" t="s">
        <v>3</v>
      </c>
      <c r="I3" s="402"/>
    </row>
    <row r="4" ht="27.95" customHeight="1" spans="2:9">
      <c r="B4" s="388" t="s">
        <v>4</v>
      </c>
      <c r="C4" s="389" t="s">
        <v>5</v>
      </c>
      <c r="D4" s="389" t="s">
        <v>6</v>
      </c>
      <c r="E4" s="389" t="s">
        <v>7</v>
      </c>
      <c r="F4" s="394" t="s">
        <v>6</v>
      </c>
      <c r="G4" s="394" t="s">
        <v>7</v>
      </c>
      <c r="H4" s="389" t="s">
        <v>6</v>
      </c>
      <c r="I4" s="403" t="s">
        <v>7</v>
      </c>
    </row>
    <row r="5" ht="27.95" customHeight="1" spans="2:9">
      <c r="B5" s="395" t="s">
        <v>8</v>
      </c>
      <c r="C5" s="9">
        <v>13</v>
      </c>
      <c r="D5" s="9">
        <v>0</v>
      </c>
      <c r="E5" s="9">
        <v>1</v>
      </c>
      <c r="F5" s="396">
        <v>0</v>
      </c>
      <c r="G5" s="396">
        <v>1</v>
      </c>
      <c r="H5" s="9">
        <v>1</v>
      </c>
      <c r="I5" s="404">
        <v>2</v>
      </c>
    </row>
    <row r="6" ht="27.95" customHeight="1" spans="2:9">
      <c r="B6" s="395" t="s">
        <v>9</v>
      </c>
      <c r="C6" s="9">
        <v>20</v>
      </c>
      <c r="D6" s="9">
        <v>0</v>
      </c>
      <c r="E6" s="9">
        <v>1</v>
      </c>
      <c r="F6" s="396">
        <v>1</v>
      </c>
      <c r="G6" s="396">
        <v>2</v>
      </c>
      <c r="H6" s="9">
        <v>2</v>
      </c>
      <c r="I6" s="404">
        <v>3</v>
      </c>
    </row>
    <row r="7" ht="27.95" customHeight="1" spans="2:9">
      <c r="B7" s="395" t="s">
        <v>10</v>
      </c>
      <c r="C7" s="9">
        <v>32</v>
      </c>
      <c r="D7" s="9">
        <v>0</v>
      </c>
      <c r="E7" s="9">
        <v>1</v>
      </c>
      <c r="F7" s="396">
        <v>2</v>
      </c>
      <c r="G7" s="396">
        <v>3</v>
      </c>
      <c r="H7" s="9">
        <v>3</v>
      </c>
      <c r="I7" s="404">
        <v>4</v>
      </c>
    </row>
    <row r="8" ht="27.95" customHeight="1" spans="2:9">
      <c r="B8" s="395" t="s">
        <v>11</v>
      </c>
      <c r="C8" s="9">
        <v>50</v>
      </c>
      <c r="D8" s="9">
        <v>1</v>
      </c>
      <c r="E8" s="9">
        <v>2</v>
      </c>
      <c r="F8" s="396">
        <v>3</v>
      </c>
      <c r="G8" s="396">
        <v>4</v>
      </c>
      <c r="H8" s="9">
        <v>5</v>
      </c>
      <c r="I8" s="404">
        <v>6</v>
      </c>
    </row>
    <row r="9" ht="27.95" customHeight="1" spans="2:9">
      <c r="B9" s="395" t="s">
        <v>12</v>
      </c>
      <c r="C9" s="9">
        <v>80</v>
      </c>
      <c r="D9" s="9">
        <v>2</v>
      </c>
      <c r="E9" s="9">
        <v>3</v>
      </c>
      <c r="F9" s="396">
        <v>5</v>
      </c>
      <c r="G9" s="396">
        <v>6</v>
      </c>
      <c r="H9" s="9">
        <v>7</v>
      </c>
      <c r="I9" s="404">
        <v>8</v>
      </c>
    </row>
    <row r="10" ht="27.95" customHeight="1" spans="2:9">
      <c r="B10" s="395" t="s">
        <v>13</v>
      </c>
      <c r="C10" s="9">
        <v>125</v>
      </c>
      <c r="D10" s="9">
        <v>3</v>
      </c>
      <c r="E10" s="9">
        <v>4</v>
      </c>
      <c r="F10" s="396">
        <v>7</v>
      </c>
      <c r="G10" s="396">
        <v>8</v>
      </c>
      <c r="H10" s="9">
        <v>10</v>
      </c>
      <c r="I10" s="404">
        <v>11</v>
      </c>
    </row>
    <row r="11" ht="27.95" customHeight="1" spans="2:9">
      <c r="B11" s="395" t="s">
        <v>14</v>
      </c>
      <c r="C11" s="9">
        <v>200</v>
      </c>
      <c r="D11" s="9">
        <v>5</v>
      </c>
      <c r="E11" s="9">
        <v>6</v>
      </c>
      <c r="F11" s="396">
        <v>10</v>
      </c>
      <c r="G11" s="396">
        <v>11</v>
      </c>
      <c r="H11" s="9">
        <v>14</v>
      </c>
      <c r="I11" s="404">
        <v>15</v>
      </c>
    </row>
    <row r="12" ht="27.95" customHeight="1" spans="2:9">
      <c r="B12" s="397" t="s">
        <v>15</v>
      </c>
      <c r="C12" s="398">
        <v>315</v>
      </c>
      <c r="D12" s="398">
        <v>7</v>
      </c>
      <c r="E12" s="398">
        <v>8</v>
      </c>
      <c r="F12" s="399">
        <v>14</v>
      </c>
      <c r="G12" s="399">
        <v>15</v>
      </c>
      <c r="H12" s="398">
        <v>21</v>
      </c>
      <c r="I12" s="405">
        <v>22</v>
      </c>
    </row>
    <row r="14" customFormat="1" spans="2:4">
      <c r="B14" s="400" t="s">
        <v>16</v>
      </c>
      <c r="C14" s="400"/>
      <c r="D14" s="40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6" sqref="H1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321</v>
      </c>
      <c r="B2" s="5" t="s">
        <v>322</v>
      </c>
      <c r="C2" s="5" t="s">
        <v>323</v>
      </c>
      <c r="D2" s="5" t="s">
        <v>324</v>
      </c>
      <c r="E2" s="5" t="s">
        <v>325</v>
      </c>
      <c r="F2" s="5" t="s">
        <v>326</v>
      </c>
      <c r="G2" s="5" t="s">
        <v>327</v>
      </c>
      <c r="H2" s="5" t="s">
        <v>328</v>
      </c>
      <c r="I2" s="4" t="s">
        <v>329</v>
      </c>
      <c r="J2" s="4" t="s">
        <v>330</v>
      </c>
      <c r="K2" s="4" t="s">
        <v>331</v>
      </c>
      <c r="L2" s="4" t="s">
        <v>332</v>
      </c>
      <c r="M2" s="4" t="s">
        <v>333</v>
      </c>
      <c r="N2" s="5" t="s">
        <v>334</v>
      </c>
      <c r="O2" s="5" t="s">
        <v>335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336</v>
      </c>
      <c r="J3" s="4" t="s">
        <v>336</v>
      </c>
      <c r="K3" s="4" t="s">
        <v>336</v>
      </c>
      <c r="L3" s="4" t="s">
        <v>336</v>
      </c>
      <c r="M3" s="4" t="s">
        <v>336</v>
      </c>
      <c r="N3" s="7"/>
      <c r="O3" s="7"/>
    </row>
    <row r="4" spans="1:15">
      <c r="A4" s="9">
        <v>1</v>
      </c>
      <c r="B4" s="40" t="s">
        <v>337</v>
      </c>
      <c r="C4" s="30"/>
      <c r="D4" s="30" t="s">
        <v>90</v>
      </c>
      <c r="E4" s="41">
        <v>81826</v>
      </c>
      <c r="F4" s="29" t="s">
        <v>338</v>
      </c>
      <c r="G4" s="10"/>
      <c r="H4" s="10"/>
      <c r="I4" s="10">
        <v>9</v>
      </c>
      <c r="J4" s="10"/>
      <c r="K4" s="10"/>
      <c r="L4" s="10"/>
      <c r="M4" s="10"/>
      <c r="N4" s="10"/>
      <c r="O4" s="10"/>
    </row>
    <row r="5" spans="1:15">
      <c r="A5" s="9">
        <v>2</v>
      </c>
      <c r="B5" s="40" t="s">
        <v>339</v>
      </c>
      <c r="C5" s="32"/>
      <c r="D5" s="30" t="s">
        <v>90</v>
      </c>
      <c r="E5" s="42"/>
      <c r="F5" s="31"/>
      <c r="G5" s="10"/>
      <c r="H5" s="10"/>
      <c r="I5" s="10"/>
      <c r="J5" s="10"/>
      <c r="K5" s="10"/>
      <c r="L5" s="10"/>
      <c r="M5" s="10">
        <v>2</v>
      </c>
      <c r="N5" s="10"/>
      <c r="O5" s="10"/>
    </row>
    <row r="6" spans="1:15">
      <c r="A6" s="9">
        <v>3</v>
      </c>
      <c r="B6" s="40" t="s">
        <v>340</v>
      </c>
      <c r="C6" s="32"/>
      <c r="D6" s="10" t="s">
        <v>91</v>
      </c>
      <c r="E6" s="42"/>
      <c r="F6" s="31"/>
      <c r="G6" s="10"/>
      <c r="H6" s="10"/>
      <c r="I6" s="10"/>
      <c r="J6" s="10"/>
      <c r="K6" s="10">
        <v>2</v>
      </c>
      <c r="L6" s="10"/>
      <c r="M6" s="10"/>
      <c r="N6" s="10"/>
      <c r="O6" s="10"/>
    </row>
    <row r="7" spans="1:15">
      <c r="A7" s="9">
        <v>4</v>
      </c>
      <c r="B7" s="40" t="s">
        <v>341</v>
      </c>
      <c r="C7" s="32"/>
      <c r="D7" s="10" t="s">
        <v>88</v>
      </c>
      <c r="E7" s="42"/>
      <c r="F7" s="31"/>
      <c r="G7" s="10"/>
      <c r="H7" s="10"/>
      <c r="I7" s="10">
        <v>5</v>
      </c>
      <c r="J7" s="10"/>
      <c r="K7" s="10"/>
      <c r="L7" s="10"/>
      <c r="M7" s="10"/>
      <c r="N7" s="10"/>
      <c r="O7" s="10"/>
    </row>
    <row r="8" spans="1:15">
      <c r="A8" s="9">
        <v>5</v>
      </c>
      <c r="B8" s="40"/>
      <c r="C8" s="34"/>
      <c r="D8" s="10"/>
      <c r="E8" s="43"/>
      <c r="F8" s="33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342</v>
      </c>
      <c r="B12" s="12"/>
      <c r="C12" s="12"/>
      <c r="D12" s="13"/>
      <c r="E12" s="14"/>
      <c r="F12" s="25"/>
      <c r="G12" s="25"/>
      <c r="H12" s="25"/>
      <c r="I12" s="20"/>
      <c r="J12" s="11" t="s">
        <v>343</v>
      </c>
      <c r="K12" s="12"/>
      <c r="L12" s="12"/>
      <c r="M12" s="13"/>
      <c r="N12" s="12"/>
      <c r="O12" s="19"/>
    </row>
    <row r="13" ht="45" customHeight="1" spans="1:15">
      <c r="A13" s="15" t="s">
        <v>344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8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D21" sqref="D21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321</v>
      </c>
      <c r="B2" s="5" t="s">
        <v>326</v>
      </c>
      <c r="C2" s="5" t="s">
        <v>322</v>
      </c>
      <c r="D2" s="5" t="s">
        <v>323</v>
      </c>
      <c r="E2" s="5" t="s">
        <v>324</v>
      </c>
      <c r="F2" s="5" t="s">
        <v>325</v>
      </c>
      <c r="G2" s="4" t="s">
        <v>346</v>
      </c>
      <c r="H2" s="4"/>
      <c r="I2" s="4" t="s">
        <v>347</v>
      </c>
      <c r="J2" s="4"/>
      <c r="K2" s="6" t="s">
        <v>348</v>
      </c>
      <c r="L2" s="37" t="s">
        <v>349</v>
      </c>
      <c r="M2" s="17" t="s">
        <v>350</v>
      </c>
    </row>
    <row r="3" s="1" customFormat="1" ht="16.5" spans="1:13">
      <c r="A3" s="4"/>
      <c r="B3" s="7"/>
      <c r="C3" s="7"/>
      <c r="D3" s="7"/>
      <c r="E3" s="7"/>
      <c r="F3" s="7"/>
      <c r="G3" s="4" t="s">
        <v>351</v>
      </c>
      <c r="H3" s="4" t="s">
        <v>352</v>
      </c>
      <c r="I3" s="4" t="s">
        <v>351</v>
      </c>
      <c r="J3" s="4" t="s">
        <v>352</v>
      </c>
      <c r="K3" s="8"/>
      <c r="L3" s="38"/>
      <c r="M3" s="18"/>
    </row>
    <row r="4" spans="1:13">
      <c r="A4" s="9">
        <v>1</v>
      </c>
      <c r="B4" s="9" t="s">
        <v>338</v>
      </c>
      <c r="C4" s="10" t="s">
        <v>353</v>
      </c>
      <c r="D4" s="10" t="s">
        <v>354</v>
      </c>
      <c r="E4" s="10" t="s">
        <v>90</v>
      </c>
      <c r="F4" s="10">
        <v>81826</v>
      </c>
      <c r="G4" s="10">
        <v>0</v>
      </c>
      <c r="H4" s="10">
        <v>0</v>
      </c>
      <c r="I4" s="10">
        <v>0.5</v>
      </c>
      <c r="J4" s="10">
        <v>0</v>
      </c>
      <c r="K4" s="10"/>
      <c r="L4" s="10"/>
      <c r="M4" s="10"/>
    </row>
    <row r="5" spans="1:13">
      <c r="A5" s="9">
        <v>2</v>
      </c>
      <c r="B5" s="9" t="s">
        <v>338</v>
      </c>
      <c r="C5" s="10" t="s">
        <v>355</v>
      </c>
      <c r="D5" s="10" t="s">
        <v>354</v>
      </c>
      <c r="E5" s="10" t="s">
        <v>91</v>
      </c>
      <c r="F5" s="10">
        <v>81826</v>
      </c>
      <c r="G5" s="10">
        <v>0</v>
      </c>
      <c r="H5" s="10">
        <v>0</v>
      </c>
      <c r="I5" s="10">
        <v>0.5</v>
      </c>
      <c r="J5" s="10">
        <v>0</v>
      </c>
      <c r="K5" s="10"/>
      <c r="L5" s="10"/>
      <c r="M5" s="10"/>
    </row>
    <row r="6" spans="1:13">
      <c r="A6" s="9">
        <v>3</v>
      </c>
      <c r="B6" s="9" t="s">
        <v>338</v>
      </c>
      <c r="C6" s="10" t="s">
        <v>356</v>
      </c>
      <c r="D6" s="10" t="s">
        <v>354</v>
      </c>
      <c r="E6" s="10" t="s">
        <v>90</v>
      </c>
      <c r="F6" s="10">
        <v>81826</v>
      </c>
      <c r="G6" s="10">
        <v>0</v>
      </c>
      <c r="H6" s="10">
        <v>0</v>
      </c>
      <c r="I6" s="10">
        <v>0.5</v>
      </c>
      <c r="J6" s="10">
        <v>0</v>
      </c>
      <c r="K6" s="10"/>
      <c r="L6" s="10"/>
      <c r="M6" s="10"/>
    </row>
    <row r="7" spans="1:13">
      <c r="A7" s="9">
        <v>4</v>
      </c>
      <c r="B7" s="9" t="s">
        <v>338</v>
      </c>
      <c r="C7" s="10" t="s">
        <v>357</v>
      </c>
      <c r="D7" s="10" t="s">
        <v>354</v>
      </c>
      <c r="E7" s="10" t="s">
        <v>90</v>
      </c>
      <c r="F7" s="10">
        <v>81826</v>
      </c>
      <c r="G7" s="10">
        <v>0</v>
      </c>
      <c r="H7" s="10">
        <v>0</v>
      </c>
      <c r="I7" s="10">
        <v>0.5</v>
      </c>
      <c r="J7" s="10">
        <v>0</v>
      </c>
      <c r="K7" s="10"/>
      <c r="L7" s="10"/>
      <c r="M7" s="10"/>
    </row>
    <row r="8" spans="1:13">
      <c r="A8" s="9">
        <v>5</v>
      </c>
      <c r="B8" s="9" t="s">
        <v>338</v>
      </c>
      <c r="C8" s="10" t="s">
        <v>358</v>
      </c>
      <c r="D8" s="10" t="s">
        <v>354</v>
      </c>
      <c r="E8" s="10" t="s">
        <v>359</v>
      </c>
      <c r="F8" s="10">
        <v>81826</v>
      </c>
      <c r="G8" s="10">
        <v>0</v>
      </c>
      <c r="H8" s="10">
        <v>0</v>
      </c>
      <c r="I8" s="10">
        <v>0.5</v>
      </c>
      <c r="J8" s="10">
        <v>0</v>
      </c>
      <c r="K8" s="9"/>
      <c r="L8" s="9"/>
      <c r="M8" s="9"/>
    </row>
    <row r="9" spans="1:13">
      <c r="A9" s="9">
        <v>6</v>
      </c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</row>
    <row r="10" s="2" customFormat="1" ht="18.75" hidden="1" spans="1:13">
      <c r="A10" s="9">
        <v>7</v>
      </c>
      <c r="B10" s="9"/>
      <c r="C10" s="12"/>
      <c r="D10" s="12"/>
      <c r="E10" s="13"/>
      <c r="F10" s="10"/>
      <c r="G10" s="20"/>
      <c r="H10" s="11"/>
      <c r="I10" s="12"/>
      <c r="J10" s="12"/>
      <c r="K10" s="13"/>
      <c r="L10" s="39"/>
      <c r="M10" s="19"/>
    </row>
    <row r="11" s="2" customFormat="1" ht="18" hidden="1" customHeight="1" spans="1:13">
      <c r="A11" s="9">
        <v>8</v>
      </c>
      <c r="B11" s="9"/>
      <c r="C11" s="12"/>
      <c r="D11" s="12"/>
      <c r="E11" s="13"/>
      <c r="F11" s="10"/>
      <c r="G11" s="20"/>
      <c r="H11" s="11"/>
      <c r="I11" s="12"/>
      <c r="J11" s="12"/>
      <c r="K11" s="13"/>
      <c r="L11" s="39"/>
      <c r="M11" s="19"/>
    </row>
    <row r="12" ht="113.25" hidden="1" customHeight="1" spans="1:13">
      <c r="A12" s="9">
        <v>9</v>
      </c>
      <c r="B12" s="9"/>
      <c r="C12" s="16"/>
      <c r="D12" s="16"/>
      <c r="E12" s="16"/>
      <c r="F12" s="10"/>
      <c r="G12" s="16"/>
      <c r="H12" s="16"/>
      <c r="I12" s="16"/>
      <c r="J12" s="16"/>
      <c r="K12" s="16"/>
      <c r="L12" s="16"/>
      <c r="M12" s="16"/>
    </row>
    <row r="13" hidden="1" spans="1:6">
      <c r="A13" s="9">
        <v>10</v>
      </c>
      <c r="B13" s="9"/>
      <c r="F13" s="10"/>
    </row>
    <row r="14" spans="1:13">
      <c r="A14" s="9">
        <v>7</v>
      </c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>
        <v>8</v>
      </c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>
        <v>9</v>
      </c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</sheetData>
  <mergeCells count="14">
    <mergeCell ref="A1:M1"/>
    <mergeCell ref="G2:H2"/>
    <mergeCell ref="I2:J2"/>
    <mergeCell ref="H11:K11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361</v>
      </c>
      <c r="B2" s="5" t="s">
        <v>326</v>
      </c>
      <c r="C2" s="5" t="s">
        <v>322</v>
      </c>
      <c r="D2" s="5" t="s">
        <v>323</v>
      </c>
      <c r="E2" s="5" t="s">
        <v>324</v>
      </c>
      <c r="F2" s="5" t="s">
        <v>325</v>
      </c>
      <c r="G2" s="26" t="s">
        <v>362</v>
      </c>
      <c r="H2" s="27"/>
      <c r="I2" s="35"/>
      <c r="J2" s="26" t="s">
        <v>363</v>
      </c>
      <c r="K2" s="27"/>
      <c r="L2" s="35"/>
      <c r="M2" s="26" t="s">
        <v>364</v>
      </c>
      <c r="N2" s="27"/>
      <c r="O2" s="35"/>
      <c r="P2" s="26" t="s">
        <v>365</v>
      </c>
      <c r="Q2" s="27"/>
      <c r="R2" s="35"/>
      <c r="S2" s="27" t="s">
        <v>366</v>
      </c>
      <c r="T2" s="27"/>
      <c r="U2" s="35"/>
      <c r="V2" s="22" t="s">
        <v>367</v>
      </c>
      <c r="W2" s="22" t="s">
        <v>335</v>
      </c>
    </row>
    <row r="3" s="1" customFormat="1" ht="16.5" spans="1:23">
      <c r="A3" s="7"/>
      <c r="B3" s="28"/>
      <c r="C3" s="28"/>
      <c r="D3" s="28"/>
      <c r="E3" s="28"/>
      <c r="F3" s="28"/>
      <c r="G3" s="4" t="s">
        <v>368</v>
      </c>
      <c r="H3" s="4" t="s">
        <v>34</v>
      </c>
      <c r="I3" s="4" t="s">
        <v>326</v>
      </c>
      <c r="J3" s="4" t="s">
        <v>368</v>
      </c>
      <c r="K3" s="4" t="s">
        <v>34</v>
      </c>
      <c r="L3" s="4" t="s">
        <v>326</v>
      </c>
      <c r="M3" s="4" t="s">
        <v>368</v>
      </c>
      <c r="N3" s="4" t="s">
        <v>34</v>
      </c>
      <c r="O3" s="4" t="s">
        <v>326</v>
      </c>
      <c r="P3" s="4" t="s">
        <v>368</v>
      </c>
      <c r="Q3" s="4" t="s">
        <v>34</v>
      </c>
      <c r="R3" s="4" t="s">
        <v>326</v>
      </c>
      <c r="S3" s="4" t="s">
        <v>368</v>
      </c>
      <c r="T3" s="4" t="s">
        <v>34</v>
      </c>
      <c r="U3" s="4" t="s">
        <v>326</v>
      </c>
      <c r="V3" s="36"/>
      <c r="W3" s="36"/>
    </row>
    <row r="4" spans="1:23">
      <c r="A4" s="29" t="s">
        <v>369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370</v>
      </c>
      <c r="H5" s="27"/>
      <c r="I5" s="35"/>
      <c r="J5" s="26" t="s">
        <v>371</v>
      </c>
      <c r="K5" s="27"/>
      <c r="L5" s="35"/>
      <c r="M5" s="26" t="s">
        <v>372</v>
      </c>
      <c r="N5" s="27"/>
      <c r="O5" s="35"/>
      <c r="P5" s="26" t="s">
        <v>373</v>
      </c>
      <c r="Q5" s="27"/>
      <c r="R5" s="35"/>
      <c r="S5" s="27" t="s">
        <v>374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368</v>
      </c>
      <c r="H6" s="4" t="s">
        <v>34</v>
      </c>
      <c r="I6" s="4" t="s">
        <v>326</v>
      </c>
      <c r="J6" s="4" t="s">
        <v>368</v>
      </c>
      <c r="K6" s="4" t="s">
        <v>34</v>
      </c>
      <c r="L6" s="4" t="s">
        <v>326</v>
      </c>
      <c r="M6" s="4" t="s">
        <v>368</v>
      </c>
      <c r="N6" s="4" t="s">
        <v>34</v>
      </c>
      <c r="O6" s="4" t="s">
        <v>326</v>
      </c>
      <c r="P6" s="4" t="s">
        <v>368</v>
      </c>
      <c r="Q6" s="4" t="s">
        <v>34</v>
      </c>
      <c r="R6" s="4" t="s">
        <v>326</v>
      </c>
      <c r="S6" s="4" t="s">
        <v>368</v>
      </c>
      <c r="T6" s="4" t="s">
        <v>34</v>
      </c>
      <c r="U6" s="4" t="s">
        <v>326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375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376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377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378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342</v>
      </c>
      <c r="B17" s="12"/>
      <c r="C17" s="12"/>
      <c r="D17" s="12"/>
      <c r="E17" s="13"/>
      <c r="F17" s="14"/>
      <c r="G17" s="20"/>
      <c r="H17" s="25"/>
      <c r="I17" s="25"/>
      <c r="J17" s="11" t="s">
        <v>343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379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381</v>
      </c>
      <c r="B2" s="22" t="s">
        <v>322</v>
      </c>
      <c r="C2" s="22" t="s">
        <v>323</v>
      </c>
      <c r="D2" s="22" t="s">
        <v>324</v>
      </c>
      <c r="E2" s="22" t="s">
        <v>325</v>
      </c>
      <c r="F2" s="22" t="s">
        <v>326</v>
      </c>
      <c r="G2" s="21" t="s">
        <v>382</v>
      </c>
      <c r="H2" s="21" t="s">
        <v>383</v>
      </c>
      <c r="I2" s="21" t="s">
        <v>384</v>
      </c>
      <c r="J2" s="21" t="s">
        <v>383</v>
      </c>
      <c r="K2" s="21" t="s">
        <v>385</v>
      </c>
      <c r="L2" s="21" t="s">
        <v>383</v>
      </c>
      <c r="M2" s="22" t="s">
        <v>367</v>
      </c>
      <c r="N2" s="22" t="s">
        <v>335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381</v>
      </c>
      <c r="B4" s="24" t="s">
        <v>386</v>
      </c>
      <c r="C4" s="24" t="s">
        <v>368</v>
      </c>
      <c r="D4" s="24" t="s">
        <v>324</v>
      </c>
      <c r="E4" s="22" t="s">
        <v>325</v>
      </c>
      <c r="F4" s="22" t="s">
        <v>326</v>
      </c>
      <c r="G4" s="21" t="s">
        <v>382</v>
      </c>
      <c r="H4" s="21" t="s">
        <v>383</v>
      </c>
      <c r="I4" s="21" t="s">
        <v>384</v>
      </c>
      <c r="J4" s="21" t="s">
        <v>383</v>
      </c>
      <c r="K4" s="21" t="s">
        <v>385</v>
      </c>
      <c r="L4" s="21" t="s">
        <v>383</v>
      </c>
      <c r="M4" s="22" t="s">
        <v>367</v>
      </c>
      <c r="N4" s="22" t="s">
        <v>335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342</v>
      </c>
      <c r="B11" s="12"/>
      <c r="C11" s="12"/>
      <c r="D11" s="13"/>
      <c r="E11" s="14"/>
      <c r="F11" s="25"/>
      <c r="G11" s="20"/>
      <c r="H11" s="25"/>
      <c r="I11" s="11" t="s">
        <v>343</v>
      </c>
      <c r="J11" s="12"/>
      <c r="K11" s="12"/>
      <c r="L11" s="12"/>
      <c r="M11" s="12"/>
      <c r="N11" s="19"/>
    </row>
    <row r="12" ht="71.25" customHeight="1" spans="1:14">
      <c r="A12" s="15" t="s">
        <v>387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3" sqref="C3:G6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361</v>
      </c>
      <c r="B2" s="5" t="s">
        <v>326</v>
      </c>
      <c r="C2" s="5" t="s">
        <v>322</v>
      </c>
      <c r="D2" s="5" t="s">
        <v>323</v>
      </c>
      <c r="E2" s="5" t="s">
        <v>324</v>
      </c>
      <c r="F2" s="5" t="s">
        <v>325</v>
      </c>
      <c r="G2" s="4" t="s">
        <v>389</v>
      </c>
      <c r="H2" s="4" t="s">
        <v>390</v>
      </c>
      <c r="I2" s="4" t="s">
        <v>391</v>
      </c>
      <c r="J2" s="4" t="s">
        <v>392</v>
      </c>
      <c r="K2" s="5" t="s">
        <v>367</v>
      </c>
      <c r="L2" s="5" t="s">
        <v>335</v>
      </c>
    </row>
    <row r="3" spans="1:12">
      <c r="A3" s="9" t="s">
        <v>369</v>
      </c>
      <c r="B3" s="9"/>
      <c r="C3" s="9"/>
      <c r="D3" s="9"/>
      <c r="E3" s="9"/>
      <c r="F3" s="10"/>
      <c r="G3" s="10"/>
      <c r="H3" s="10"/>
      <c r="I3" s="10"/>
      <c r="J3" s="10"/>
      <c r="K3" s="10" t="s">
        <v>393</v>
      </c>
      <c r="L3" s="10"/>
    </row>
    <row r="4" spans="1:12">
      <c r="A4" s="9" t="s">
        <v>375</v>
      </c>
      <c r="B4" s="9"/>
      <c r="C4" s="9"/>
      <c r="D4" s="9"/>
      <c r="E4" s="9"/>
      <c r="F4" s="10"/>
      <c r="G4" s="10"/>
      <c r="H4" s="10"/>
      <c r="I4" s="10"/>
      <c r="J4" s="10"/>
      <c r="K4" s="10" t="s">
        <v>393</v>
      </c>
      <c r="L4" s="10"/>
    </row>
    <row r="5" spans="1:12">
      <c r="A5" s="9" t="s">
        <v>376</v>
      </c>
      <c r="B5" s="9"/>
      <c r="C5" s="9"/>
      <c r="D5" s="9"/>
      <c r="E5" s="9"/>
      <c r="F5" s="10"/>
      <c r="G5" s="10"/>
      <c r="H5" s="10"/>
      <c r="I5" s="10"/>
      <c r="J5" s="10"/>
      <c r="K5" s="10" t="s">
        <v>393</v>
      </c>
      <c r="L5" s="10"/>
    </row>
    <row r="6" spans="1:12">
      <c r="A6" s="9" t="s">
        <v>377</v>
      </c>
      <c r="B6" s="9"/>
      <c r="C6" s="9"/>
      <c r="D6" s="9"/>
      <c r="E6" s="9"/>
      <c r="F6" s="10"/>
      <c r="G6" s="10"/>
      <c r="H6" s="10"/>
      <c r="I6" s="10"/>
      <c r="J6" s="10"/>
      <c r="K6" s="10" t="s">
        <v>393</v>
      </c>
      <c r="L6" s="10"/>
    </row>
    <row r="7" spans="1:12">
      <c r="A7" s="9" t="s">
        <v>378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342</v>
      </c>
      <c r="B11" s="12"/>
      <c r="C11" s="12"/>
      <c r="D11" s="12"/>
      <c r="E11" s="13"/>
      <c r="F11" s="14"/>
      <c r="G11" s="20"/>
      <c r="H11" s="11" t="s">
        <v>343</v>
      </c>
      <c r="I11" s="12"/>
      <c r="J11" s="12"/>
      <c r="K11" s="12"/>
      <c r="L11" s="19"/>
    </row>
    <row r="12" ht="79.5" customHeight="1" spans="1:12">
      <c r="A12" s="15" t="s">
        <v>394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321</v>
      </c>
      <c r="B2" s="5" t="s">
        <v>326</v>
      </c>
      <c r="C2" s="5" t="s">
        <v>368</v>
      </c>
      <c r="D2" s="5" t="s">
        <v>324</v>
      </c>
      <c r="E2" s="5" t="s">
        <v>325</v>
      </c>
      <c r="F2" s="4" t="s">
        <v>396</v>
      </c>
      <c r="G2" s="4" t="s">
        <v>347</v>
      </c>
      <c r="H2" s="6" t="s">
        <v>348</v>
      </c>
      <c r="I2" s="17" t="s">
        <v>350</v>
      </c>
    </row>
    <row r="3" s="1" customFormat="1" ht="16.5" spans="1:9">
      <c r="A3" s="4"/>
      <c r="B3" s="7"/>
      <c r="C3" s="7"/>
      <c r="D3" s="7"/>
      <c r="E3" s="7"/>
      <c r="F3" s="4" t="s">
        <v>397</v>
      </c>
      <c r="G3" s="4" t="s">
        <v>351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342</v>
      </c>
      <c r="B12" s="12"/>
      <c r="C12" s="12"/>
      <c r="D12" s="13"/>
      <c r="E12" s="14"/>
      <c r="F12" s="11" t="s">
        <v>343</v>
      </c>
      <c r="G12" s="12"/>
      <c r="H12" s="13"/>
      <c r="I12" s="19"/>
    </row>
    <row r="13" ht="52.5" customHeight="1" spans="1:9">
      <c r="A13" s="15" t="s">
        <v>398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I2" sqref="I2:K2"/>
    </sheetView>
  </sheetViews>
  <sheetFormatPr defaultColWidth="10.375" defaultRowHeight="16.5" customHeight="1"/>
  <cols>
    <col min="1" max="9" width="10.375" style="217"/>
    <col min="10" max="10" width="8.875" style="217" customWidth="1"/>
    <col min="11" max="11" width="12" style="217" customWidth="1"/>
    <col min="12" max="16384" width="10.375" style="217"/>
  </cols>
  <sheetData>
    <row r="1" s="217" customFormat="1" ht="21" spans="1:11">
      <c r="A1" s="321" t="s">
        <v>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="217" customFormat="1" ht="15" spans="1:11">
      <c r="A2" s="219" t="s">
        <v>18</v>
      </c>
      <c r="B2" s="220" t="s">
        <v>19</v>
      </c>
      <c r="C2" s="220"/>
      <c r="D2" s="221" t="s">
        <v>20</v>
      </c>
      <c r="E2" s="221"/>
      <c r="F2" s="220" t="s">
        <v>21</v>
      </c>
      <c r="G2" s="220"/>
      <c r="H2" s="222" t="s">
        <v>22</v>
      </c>
      <c r="I2" s="295" t="s">
        <v>23</v>
      </c>
      <c r="J2" s="295"/>
      <c r="K2" s="296"/>
    </row>
    <row r="3" s="217" customFormat="1" ht="14.25" spans="1:11">
      <c r="A3" s="223" t="s">
        <v>24</v>
      </c>
      <c r="B3" s="224"/>
      <c r="C3" s="225"/>
      <c r="D3" s="226" t="s">
        <v>25</v>
      </c>
      <c r="E3" s="227"/>
      <c r="F3" s="227"/>
      <c r="G3" s="228"/>
      <c r="H3" s="226" t="s">
        <v>26</v>
      </c>
      <c r="I3" s="227"/>
      <c r="J3" s="227"/>
      <c r="K3" s="228"/>
    </row>
    <row r="4" s="217" customFormat="1" ht="14.25" spans="1:11">
      <c r="A4" s="229" t="s">
        <v>27</v>
      </c>
      <c r="B4" s="256" t="s">
        <v>28</v>
      </c>
      <c r="C4" s="297"/>
      <c r="D4" s="229" t="s">
        <v>29</v>
      </c>
      <c r="E4" s="232"/>
      <c r="F4" s="233" t="s">
        <v>30</v>
      </c>
      <c r="G4" s="234"/>
      <c r="H4" s="229" t="s">
        <v>31</v>
      </c>
      <c r="I4" s="232"/>
      <c r="J4" s="256" t="s">
        <v>32</v>
      </c>
      <c r="K4" s="297" t="s">
        <v>33</v>
      </c>
    </row>
    <row r="5" s="217" customFormat="1" ht="14.25" spans="1:11">
      <c r="A5" s="235" t="s">
        <v>34</v>
      </c>
      <c r="B5" s="256" t="s">
        <v>35</v>
      </c>
      <c r="C5" s="297"/>
      <c r="D5" s="229" t="s">
        <v>36</v>
      </c>
      <c r="E5" s="232"/>
      <c r="F5" s="233" t="s">
        <v>37</v>
      </c>
      <c r="G5" s="234"/>
      <c r="H5" s="229" t="s">
        <v>38</v>
      </c>
      <c r="I5" s="232"/>
      <c r="J5" s="256" t="s">
        <v>32</v>
      </c>
      <c r="K5" s="297" t="s">
        <v>33</v>
      </c>
    </row>
    <row r="6" s="217" customFormat="1" ht="14.25" spans="1:11">
      <c r="A6" s="229" t="s">
        <v>39</v>
      </c>
      <c r="B6" s="238">
        <v>3</v>
      </c>
      <c r="C6" s="239">
        <v>6</v>
      </c>
      <c r="D6" s="235" t="s">
        <v>40</v>
      </c>
      <c r="E6" s="258"/>
      <c r="F6" s="233" t="s">
        <v>41</v>
      </c>
      <c r="G6" s="234"/>
      <c r="H6" s="229" t="s">
        <v>42</v>
      </c>
      <c r="I6" s="232"/>
      <c r="J6" s="256" t="s">
        <v>32</v>
      </c>
      <c r="K6" s="297" t="s">
        <v>33</v>
      </c>
    </row>
    <row r="7" s="217" customFormat="1" ht="14.25" spans="1:11">
      <c r="A7" s="229" t="s">
        <v>43</v>
      </c>
      <c r="B7" s="322">
        <v>12300</v>
      </c>
      <c r="C7" s="323"/>
      <c r="D7" s="235" t="s">
        <v>44</v>
      </c>
      <c r="E7" s="257"/>
      <c r="F7" s="233" t="s">
        <v>45</v>
      </c>
      <c r="G7" s="234"/>
      <c r="H7" s="229" t="s">
        <v>46</v>
      </c>
      <c r="I7" s="232"/>
      <c r="J7" s="256" t="s">
        <v>32</v>
      </c>
      <c r="K7" s="297" t="s">
        <v>33</v>
      </c>
    </row>
    <row r="8" s="217" customFormat="1" ht="15" spans="1:11">
      <c r="A8" s="324"/>
      <c r="B8" s="243"/>
      <c r="C8" s="244"/>
      <c r="D8" s="242" t="s">
        <v>47</v>
      </c>
      <c r="E8" s="245"/>
      <c r="F8" s="246" t="s">
        <v>48</v>
      </c>
      <c r="G8" s="247"/>
      <c r="H8" s="242" t="s">
        <v>49</v>
      </c>
      <c r="I8" s="245"/>
      <c r="J8" s="266" t="s">
        <v>32</v>
      </c>
      <c r="K8" s="299" t="s">
        <v>33</v>
      </c>
    </row>
    <row r="9" s="217" customFormat="1" ht="15" spans="1:11">
      <c r="A9" s="325" t="s">
        <v>50</v>
      </c>
      <c r="B9" s="326"/>
      <c r="C9" s="326"/>
      <c r="D9" s="326"/>
      <c r="E9" s="326"/>
      <c r="F9" s="326"/>
      <c r="G9" s="326"/>
      <c r="H9" s="326"/>
      <c r="I9" s="326"/>
      <c r="J9" s="326"/>
      <c r="K9" s="368"/>
    </row>
    <row r="10" s="217" customFormat="1" ht="15" spans="1:11">
      <c r="A10" s="327" t="s">
        <v>51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69"/>
    </row>
    <row r="11" s="217" customFormat="1" ht="14.25" spans="1:11">
      <c r="A11" s="329" t="s">
        <v>52</v>
      </c>
      <c r="B11" s="330" t="s">
        <v>53</v>
      </c>
      <c r="C11" s="331" t="s">
        <v>54</v>
      </c>
      <c r="D11" s="332"/>
      <c r="E11" s="333" t="s">
        <v>55</v>
      </c>
      <c r="F11" s="330" t="s">
        <v>53</v>
      </c>
      <c r="G11" s="331" t="s">
        <v>54</v>
      </c>
      <c r="H11" s="331" t="s">
        <v>56</v>
      </c>
      <c r="I11" s="333" t="s">
        <v>57</v>
      </c>
      <c r="J11" s="330" t="s">
        <v>53</v>
      </c>
      <c r="K11" s="370" t="s">
        <v>54</v>
      </c>
    </row>
    <row r="12" s="217" customFormat="1" ht="14.25" spans="1:11">
      <c r="A12" s="235" t="s">
        <v>58</v>
      </c>
      <c r="B12" s="255" t="s">
        <v>53</v>
      </c>
      <c r="C12" s="256" t="s">
        <v>54</v>
      </c>
      <c r="D12" s="257"/>
      <c r="E12" s="258" t="s">
        <v>59</v>
      </c>
      <c r="F12" s="255" t="s">
        <v>53</v>
      </c>
      <c r="G12" s="256" t="s">
        <v>54</v>
      </c>
      <c r="H12" s="256" t="s">
        <v>56</v>
      </c>
      <c r="I12" s="258" t="s">
        <v>60</v>
      </c>
      <c r="J12" s="255" t="s">
        <v>53</v>
      </c>
      <c r="K12" s="297" t="s">
        <v>54</v>
      </c>
    </row>
    <row r="13" s="217" customFormat="1" ht="14.25" spans="1:11">
      <c r="A13" s="235" t="s">
        <v>61</v>
      </c>
      <c r="B13" s="255" t="s">
        <v>53</v>
      </c>
      <c r="C13" s="256" t="s">
        <v>54</v>
      </c>
      <c r="D13" s="257"/>
      <c r="E13" s="258" t="s">
        <v>62</v>
      </c>
      <c r="F13" s="256" t="s">
        <v>63</v>
      </c>
      <c r="G13" s="256" t="s">
        <v>64</v>
      </c>
      <c r="H13" s="256" t="s">
        <v>56</v>
      </c>
      <c r="I13" s="258" t="s">
        <v>65</v>
      </c>
      <c r="J13" s="255" t="s">
        <v>53</v>
      </c>
      <c r="K13" s="297" t="s">
        <v>54</v>
      </c>
    </row>
    <row r="14" s="217" customFormat="1" ht="15" spans="1:11">
      <c r="A14" s="242" t="s">
        <v>66</v>
      </c>
      <c r="B14" s="245"/>
      <c r="C14" s="245"/>
      <c r="D14" s="245"/>
      <c r="E14" s="245"/>
      <c r="F14" s="245"/>
      <c r="G14" s="245"/>
      <c r="H14" s="245"/>
      <c r="I14" s="245"/>
      <c r="J14" s="245"/>
      <c r="K14" s="301"/>
    </row>
    <row r="15" s="217" customFormat="1" ht="15" spans="1:11">
      <c r="A15" s="327" t="s">
        <v>67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69"/>
    </row>
    <row r="16" s="217" customFormat="1" ht="14.25" spans="1:11">
      <c r="A16" s="334" t="s">
        <v>68</v>
      </c>
      <c r="B16" s="331" t="s">
        <v>63</v>
      </c>
      <c r="C16" s="331" t="s">
        <v>64</v>
      </c>
      <c r="D16" s="335"/>
      <c r="E16" s="336" t="s">
        <v>69</v>
      </c>
      <c r="F16" s="331" t="s">
        <v>63</v>
      </c>
      <c r="G16" s="331" t="s">
        <v>64</v>
      </c>
      <c r="H16" s="337"/>
      <c r="I16" s="336" t="s">
        <v>70</v>
      </c>
      <c r="J16" s="331" t="s">
        <v>63</v>
      </c>
      <c r="K16" s="370" t="s">
        <v>64</v>
      </c>
    </row>
    <row r="17" s="217" customFormat="1" customHeight="1" spans="1:22">
      <c r="A17" s="240" t="s">
        <v>71</v>
      </c>
      <c r="B17" s="256" t="s">
        <v>63</v>
      </c>
      <c r="C17" s="256" t="s">
        <v>64</v>
      </c>
      <c r="D17" s="230"/>
      <c r="E17" s="272" t="s">
        <v>72</v>
      </c>
      <c r="F17" s="256" t="s">
        <v>63</v>
      </c>
      <c r="G17" s="256" t="s">
        <v>64</v>
      </c>
      <c r="H17" s="338"/>
      <c r="I17" s="272" t="s">
        <v>73</v>
      </c>
      <c r="J17" s="256" t="s">
        <v>63</v>
      </c>
      <c r="K17" s="297" t="s">
        <v>64</v>
      </c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</row>
    <row r="18" s="217" customFormat="1" ht="18" customHeight="1" spans="1:11">
      <c r="A18" s="339" t="s">
        <v>74</v>
      </c>
      <c r="B18" s="340"/>
      <c r="C18" s="340"/>
      <c r="D18" s="340"/>
      <c r="E18" s="340"/>
      <c r="F18" s="340"/>
      <c r="G18" s="340"/>
      <c r="H18" s="340"/>
      <c r="I18" s="340"/>
      <c r="J18" s="340"/>
      <c r="K18" s="372"/>
    </row>
    <row r="19" s="320" customFormat="1" ht="18" customHeight="1" spans="1:11">
      <c r="A19" s="327" t="s">
        <v>75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69"/>
    </row>
    <row r="20" s="217" customFormat="1" customHeight="1" spans="1:11">
      <c r="A20" s="341" t="s">
        <v>76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73"/>
    </row>
    <row r="21" s="217" customFormat="1" ht="21.75" customHeight="1" spans="1:11">
      <c r="A21" s="343" t="s">
        <v>77</v>
      </c>
      <c r="B21" s="272" t="s">
        <v>78</v>
      </c>
      <c r="C21" s="272" t="s">
        <v>79</v>
      </c>
      <c r="D21" s="272" t="s">
        <v>80</v>
      </c>
      <c r="E21" s="272" t="s">
        <v>81</v>
      </c>
      <c r="F21" s="272" t="s">
        <v>82</v>
      </c>
      <c r="G21" s="272" t="s">
        <v>83</v>
      </c>
      <c r="H21" s="272" t="s">
        <v>84</v>
      </c>
      <c r="I21" s="272" t="s">
        <v>85</v>
      </c>
      <c r="J21" s="272" t="s">
        <v>86</v>
      </c>
      <c r="K21" s="309" t="s">
        <v>87</v>
      </c>
    </row>
    <row r="22" s="217" customFormat="1" customHeight="1" spans="1:11">
      <c r="A22" s="241" t="s">
        <v>88</v>
      </c>
      <c r="B22" s="344"/>
      <c r="C22" s="344"/>
      <c r="D22" s="344">
        <v>0.5</v>
      </c>
      <c r="E22" s="344">
        <v>0.5</v>
      </c>
      <c r="F22" s="344">
        <v>0.5</v>
      </c>
      <c r="G22" s="344">
        <v>0.5</v>
      </c>
      <c r="H22" s="344">
        <v>0.5</v>
      </c>
      <c r="I22" s="344">
        <v>0.5</v>
      </c>
      <c r="J22" s="344"/>
      <c r="K22" s="374" t="s">
        <v>89</v>
      </c>
    </row>
    <row r="23" s="217" customFormat="1" customHeight="1" spans="1:11">
      <c r="A23" s="241" t="s">
        <v>90</v>
      </c>
      <c r="B23" s="344"/>
      <c r="C23" s="344"/>
      <c r="D23" s="344">
        <v>0.5</v>
      </c>
      <c r="E23" s="344">
        <v>0.5</v>
      </c>
      <c r="F23" s="344">
        <v>0.5</v>
      </c>
      <c r="G23" s="344">
        <v>0.5</v>
      </c>
      <c r="H23" s="344">
        <v>0.5</v>
      </c>
      <c r="I23" s="344">
        <v>0.5</v>
      </c>
      <c r="J23" s="344"/>
      <c r="K23" s="374" t="s">
        <v>89</v>
      </c>
    </row>
    <row r="24" s="217" customFormat="1" customHeight="1" spans="1:11">
      <c r="A24" s="241" t="s">
        <v>91</v>
      </c>
      <c r="B24" s="344"/>
      <c r="C24" s="344"/>
      <c r="D24" s="344">
        <v>0.5</v>
      </c>
      <c r="E24" s="344">
        <v>0.5</v>
      </c>
      <c r="F24" s="344">
        <v>0.5</v>
      </c>
      <c r="G24" s="344">
        <v>0.5</v>
      </c>
      <c r="H24" s="344">
        <v>0.5</v>
      </c>
      <c r="I24" s="344">
        <v>0.5</v>
      </c>
      <c r="J24" s="344"/>
      <c r="K24" s="374" t="s">
        <v>89</v>
      </c>
    </row>
    <row r="25" s="217" customFormat="1" customHeight="1" spans="1:11">
      <c r="A25" s="241"/>
      <c r="B25" s="344"/>
      <c r="C25" s="344"/>
      <c r="D25" s="344"/>
      <c r="E25" s="344"/>
      <c r="F25" s="344"/>
      <c r="G25" s="344"/>
      <c r="H25" s="344"/>
      <c r="I25" s="344"/>
      <c r="J25" s="344"/>
      <c r="K25" s="375"/>
    </row>
    <row r="26" s="217" customFormat="1" customHeight="1" spans="1:11">
      <c r="A26" s="241"/>
      <c r="B26" s="344"/>
      <c r="C26" s="344"/>
      <c r="D26" s="344"/>
      <c r="E26" s="344"/>
      <c r="F26" s="344"/>
      <c r="G26" s="344"/>
      <c r="H26" s="344"/>
      <c r="I26" s="344"/>
      <c r="J26" s="344"/>
      <c r="K26" s="375"/>
    </row>
    <row r="27" s="217" customFormat="1" customHeight="1" spans="1:11">
      <c r="A27" s="241"/>
      <c r="B27" s="344"/>
      <c r="C27" s="344"/>
      <c r="D27" s="344"/>
      <c r="E27" s="344"/>
      <c r="F27" s="344"/>
      <c r="G27" s="344"/>
      <c r="H27" s="344"/>
      <c r="I27" s="344"/>
      <c r="J27" s="344"/>
      <c r="K27" s="375"/>
    </row>
    <row r="28" s="217" customFormat="1" customHeight="1" spans="1:11">
      <c r="A28" s="241"/>
      <c r="B28" s="344"/>
      <c r="C28" s="344"/>
      <c r="D28" s="344"/>
      <c r="E28" s="344"/>
      <c r="F28" s="344"/>
      <c r="G28" s="344"/>
      <c r="H28" s="344"/>
      <c r="I28" s="344"/>
      <c r="J28" s="344"/>
      <c r="K28" s="375"/>
    </row>
    <row r="29" s="217" customFormat="1" ht="18" customHeight="1" spans="1:11">
      <c r="A29" s="345" t="s">
        <v>92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76"/>
    </row>
    <row r="30" s="217" customFormat="1" ht="18.75" customHeight="1" spans="1:11">
      <c r="A30" s="347" t="s">
        <v>93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77"/>
    </row>
    <row r="31" s="217" customFormat="1" ht="18.75" customHeight="1" spans="1:11">
      <c r="A31" s="349"/>
      <c r="B31" s="350"/>
      <c r="C31" s="350"/>
      <c r="D31" s="350"/>
      <c r="E31" s="350"/>
      <c r="F31" s="350"/>
      <c r="G31" s="350"/>
      <c r="H31" s="350"/>
      <c r="I31" s="350"/>
      <c r="J31" s="350"/>
      <c r="K31" s="378"/>
    </row>
    <row r="32" s="217" customFormat="1" ht="18" customHeight="1" spans="1:11">
      <c r="A32" s="345" t="s">
        <v>94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76"/>
    </row>
    <row r="33" s="217" customFormat="1" ht="14.25" spans="1:11">
      <c r="A33" s="351" t="s">
        <v>95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79"/>
    </row>
    <row r="34" s="217" customFormat="1" ht="15" spans="1:11">
      <c r="A34" s="103" t="s">
        <v>96</v>
      </c>
      <c r="B34" s="105"/>
      <c r="C34" s="256" t="s">
        <v>32</v>
      </c>
      <c r="D34" s="256" t="s">
        <v>33</v>
      </c>
      <c r="E34" s="353" t="s">
        <v>97</v>
      </c>
      <c r="F34" s="354"/>
      <c r="G34" s="354"/>
      <c r="H34" s="354"/>
      <c r="I34" s="354"/>
      <c r="J34" s="354"/>
      <c r="K34" s="380"/>
    </row>
    <row r="35" s="217" customFormat="1" ht="15" spans="1:11">
      <c r="A35" s="355" t="s">
        <v>98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</row>
    <row r="36" s="217" customFormat="1" ht="14.25" spans="1:11">
      <c r="A36" s="356" t="s">
        <v>99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81"/>
    </row>
    <row r="37" s="217" customFormat="1" ht="14.25" spans="1:11">
      <c r="A37" s="279" t="s">
        <v>100</v>
      </c>
      <c r="B37" s="280"/>
      <c r="C37" s="280"/>
      <c r="D37" s="280"/>
      <c r="E37" s="280"/>
      <c r="F37" s="280"/>
      <c r="G37" s="280"/>
      <c r="H37" s="280"/>
      <c r="I37" s="280"/>
      <c r="J37" s="280"/>
      <c r="K37" s="312"/>
    </row>
    <row r="38" s="217" customFormat="1" ht="14.25" spans="1:11">
      <c r="A38" s="279" t="s">
        <v>101</v>
      </c>
      <c r="B38" s="280"/>
      <c r="C38" s="280"/>
      <c r="D38" s="280"/>
      <c r="E38" s="280"/>
      <c r="F38" s="280"/>
      <c r="G38" s="280"/>
      <c r="H38" s="280"/>
      <c r="I38" s="280"/>
      <c r="J38" s="280"/>
      <c r="K38" s="312"/>
    </row>
    <row r="39" s="217" customFormat="1" ht="14.25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2"/>
    </row>
    <row r="40" s="217" customFormat="1" ht="14.25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2"/>
    </row>
    <row r="41" s="217" customFormat="1" ht="14.25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2"/>
    </row>
    <row r="42" s="217" customFormat="1" ht="14.25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2"/>
    </row>
    <row r="43" s="217" customFormat="1" ht="15" spans="1:11">
      <c r="A43" s="274" t="s">
        <v>102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0"/>
    </row>
    <row r="44" s="217" customFormat="1" ht="15" spans="1:11">
      <c r="A44" s="327" t="s">
        <v>103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69"/>
    </row>
    <row r="45" s="217" customFormat="1" ht="14.25" spans="1:11">
      <c r="A45" s="334" t="s">
        <v>104</v>
      </c>
      <c r="B45" s="331" t="s">
        <v>63</v>
      </c>
      <c r="C45" s="331" t="s">
        <v>64</v>
      </c>
      <c r="D45" s="331" t="s">
        <v>56</v>
      </c>
      <c r="E45" s="336" t="s">
        <v>105</v>
      </c>
      <c r="F45" s="331" t="s">
        <v>63</v>
      </c>
      <c r="G45" s="331" t="s">
        <v>64</v>
      </c>
      <c r="H45" s="331" t="s">
        <v>56</v>
      </c>
      <c r="I45" s="336" t="s">
        <v>106</v>
      </c>
      <c r="J45" s="331" t="s">
        <v>63</v>
      </c>
      <c r="K45" s="370" t="s">
        <v>64</v>
      </c>
    </row>
    <row r="46" s="217" customFormat="1" ht="14.25" spans="1:11">
      <c r="A46" s="240" t="s">
        <v>55</v>
      </c>
      <c r="B46" s="256" t="s">
        <v>63</v>
      </c>
      <c r="C46" s="256" t="s">
        <v>64</v>
      </c>
      <c r="D46" s="256" t="s">
        <v>56</v>
      </c>
      <c r="E46" s="272" t="s">
        <v>62</v>
      </c>
      <c r="F46" s="256" t="s">
        <v>63</v>
      </c>
      <c r="G46" s="256" t="s">
        <v>64</v>
      </c>
      <c r="H46" s="256" t="s">
        <v>56</v>
      </c>
      <c r="I46" s="272" t="s">
        <v>73</v>
      </c>
      <c r="J46" s="256" t="s">
        <v>63</v>
      </c>
      <c r="K46" s="297" t="s">
        <v>64</v>
      </c>
    </row>
    <row r="47" s="217" customFormat="1" ht="15" spans="1:11">
      <c r="A47" s="242" t="s">
        <v>66</v>
      </c>
      <c r="B47" s="245"/>
      <c r="C47" s="245"/>
      <c r="D47" s="245"/>
      <c r="E47" s="245"/>
      <c r="F47" s="245"/>
      <c r="G47" s="245"/>
      <c r="H47" s="245"/>
      <c r="I47" s="245"/>
      <c r="J47" s="245"/>
      <c r="K47" s="301"/>
    </row>
    <row r="48" s="217" customFormat="1" ht="15" spans="1:11">
      <c r="A48" s="355" t="s">
        <v>107</v>
      </c>
      <c r="B48" s="355"/>
      <c r="C48" s="355"/>
      <c r="D48" s="355"/>
      <c r="E48" s="355"/>
      <c r="F48" s="355"/>
      <c r="G48" s="355"/>
      <c r="H48" s="355"/>
      <c r="I48" s="355"/>
      <c r="J48" s="355"/>
      <c r="K48" s="355"/>
    </row>
    <row r="49" s="217" customFormat="1" ht="15" spans="1:11">
      <c r="A49" s="356"/>
      <c r="B49" s="357"/>
      <c r="C49" s="357"/>
      <c r="D49" s="357"/>
      <c r="E49" s="357"/>
      <c r="F49" s="357"/>
      <c r="G49" s="357"/>
      <c r="H49" s="357"/>
      <c r="I49" s="357"/>
      <c r="J49" s="357"/>
      <c r="K49" s="381"/>
    </row>
    <row r="50" s="217" customFormat="1" ht="15" spans="1:11">
      <c r="A50" s="358" t="s">
        <v>108</v>
      </c>
      <c r="B50" s="359" t="s">
        <v>109</v>
      </c>
      <c r="C50" s="359"/>
      <c r="D50" s="360" t="s">
        <v>110</v>
      </c>
      <c r="E50" s="361"/>
      <c r="F50" s="362" t="s">
        <v>111</v>
      </c>
      <c r="G50" s="363"/>
      <c r="H50" s="364" t="s">
        <v>112</v>
      </c>
      <c r="I50" s="382"/>
      <c r="J50" s="383"/>
      <c r="K50" s="384"/>
    </row>
    <row r="51" s="217" customFormat="1" ht="15" spans="1:11">
      <c r="A51" s="355" t="s">
        <v>113</v>
      </c>
      <c r="B51" s="355"/>
      <c r="C51" s="355"/>
      <c r="D51" s="355"/>
      <c r="E51" s="355"/>
      <c r="F51" s="355"/>
      <c r="G51" s="355"/>
      <c r="H51" s="355"/>
      <c r="I51" s="355"/>
      <c r="J51" s="355"/>
      <c r="K51" s="355"/>
    </row>
    <row r="52" s="217" customFormat="1" ht="15" spans="1:11">
      <c r="A52" s="365"/>
      <c r="B52" s="366"/>
      <c r="C52" s="366"/>
      <c r="D52" s="366"/>
      <c r="E52" s="366"/>
      <c r="F52" s="366"/>
      <c r="G52" s="366"/>
      <c r="H52" s="366"/>
      <c r="I52" s="366"/>
      <c r="J52" s="366"/>
      <c r="K52" s="385"/>
    </row>
    <row r="53" s="217" customFormat="1" ht="15" spans="1:11">
      <c r="A53" s="358" t="s">
        <v>108</v>
      </c>
      <c r="B53" s="359" t="s">
        <v>109</v>
      </c>
      <c r="C53" s="359"/>
      <c r="D53" s="360" t="s">
        <v>110</v>
      </c>
      <c r="E53" s="367" t="s">
        <v>114</v>
      </c>
      <c r="F53" s="362" t="s">
        <v>115</v>
      </c>
      <c r="G53" s="363" t="s">
        <v>116</v>
      </c>
      <c r="H53" s="364" t="s">
        <v>112</v>
      </c>
      <c r="I53" s="382"/>
      <c r="J53" s="383" t="s">
        <v>117</v>
      </c>
      <c r="K53" s="3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4" sqref="L14"/>
    </sheetView>
  </sheetViews>
  <sheetFormatPr defaultColWidth="9" defaultRowHeight="26.1" customHeight="1"/>
  <cols>
    <col min="1" max="1" width="17.125" style="178" customWidth="1"/>
    <col min="2" max="7" width="9.375" style="178" customWidth="1"/>
    <col min="8" max="8" width="1.375" style="178" customWidth="1"/>
    <col min="9" max="9" width="16.5" style="178" customWidth="1"/>
    <col min="10" max="10" width="17" style="178" customWidth="1"/>
    <col min="11" max="11" width="18.5" style="178" customWidth="1"/>
    <col min="12" max="12" width="16.625" style="178" customWidth="1"/>
    <col min="13" max="13" width="14.125" style="178" customWidth="1"/>
    <col min="14" max="14" width="16.375" style="178" customWidth="1"/>
    <col min="15" max="16384" width="9" style="178"/>
  </cols>
  <sheetData>
    <row r="1" s="178" customFormat="1" ht="30" customHeight="1" spans="1:14">
      <c r="A1" s="45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="178" customFormat="1" ht="29.1" customHeight="1" spans="1:14">
      <c r="A2" s="46" t="s">
        <v>27</v>
      </c>
      <c r="B2" s="180" t="s">
        <v>28</v>
      </c>
      <c r="C2" s="180"/>
      <c r="D2" s="48" t="s">
        <v>34</v>
      </c>
      <c r="E2" s="180" t="s">
        <v>35</v>
      </c>
      <c r="F2" s="180"/>
      <c r="G2" s="180"/>
      <c r="H2" s="181"/>
      <c r="I2" s="72" t="s">
        <v>22</v>
      </c>
      <c r="J2" s="180" t="s">
        <v>23</v>
      </c>
      <c r="K2" s="180"/>
      <c r="L2" s="180"/>
      <c r="M2" s="180"/>
      <c r="N2" s="199"/>
    </row>
    <row r="3" s="178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182"/>
      <c r="I3" s="74" t="s">
        <v>120</v>
      </c>
      <c r="J3" s="74"/>
      <c r="K3" s="74"/>
      <c r="L3" s="74"/>
      <c r="M3" s="74"/>
      <c r="N3" s="75"/>
    </row>
    <row r="4" s="178" customFormat="1" ht="29.1" customHeight="1" spans="1:14">
      <c r="A4" s="50"/>
      <c r="B4" s="183" t="s">
        <v>80</v>
      </c>
      <c r="C4" s="183" t="s">
        <v>81</v>
      </c>
      <c r="D4" s="54" t="s">
        <v>82</v>
      </c>
      <c r="E4" s="183" t="s">
        <v>83</v>
      </c>
      <c r="F4" s="183" t="s">
        <v>84</v>
      </c>
      <c r="G4" s="183" t="s">
        <v>85</v>
      </c>
      <c r="H4" s="182"/>
      <c r="I4" s="183" t="s">
        <v>121</v>
      </c>
      <c r="J4" s="183" t="s">
        <v>122</v>
      </c>
      <c r="K4" s="54"/>
      <c r="L4" s="183"/>
      <c r="M4" s="183"/>
      <c r="N4" s="183"/>
    </row>
    <row r="5" s="178" customFormat="1" ht="29.1" customHeight="1" spans="1:14">
      <c r="A5" s="50"/>
      <c r="B5" s="184" t="s">
        <v>123</v>
      </c>
      <c r="C5" s="184" t="s">
        <v>124</v>
      </c>
      <c r="D5" s="55" t="s">
        <v>125</v>
      </c>
      <c r="E5" s="184" t="s">
        <v>126</v>
      </c>
      <c r="F5" s="184" t="s">
        <v>127</v>
      </c>
      <c r="G5" s="184" t="s">
        <v>128</v>
      </c>
      <c r="H5" s="182"/>
      <c r="I5" s="76" t="s">
        <v>129</v>
      </c>
      <c r="J5" s="76" t="s">
        <v>129</v>
      </c>
      <c r="K5" s="76"/>
      <c r="L5" s="76"/>
      <c r="M5" s="76"/>
      <c r="N5" s="77"/>
    </row>
    <row r="6" s="178" customFormat="1" ht="29.1" customHeight="1" spans="1:14">
      <c r="A6" s="185" t="s">
        <v>130</v>
      </c>
      <c r="B6" s="186">
        <f>C6-2.1</f>
        <v>99.8</v>
      </c>
      <c r="C6" s="186">
        <f>D6-2.1</f>
        <v>101.9</v>
      </c>
      <c r="D6" s="58">
        <v>104</v>
      </c>
      <c r="E6" s="186">
        <f t="shared" ref="E6:G6" si="0">D6+2.1</f>
        <v>106.1</v>
      </c>
      <c r="F6" s="186">
        <f t="shared" si="0"/>
        <v>108.2</v>
      </c>
      <c r="G6" s="186">
        <f t="shared" si="0"/>
        <v>110.3</v>
      </c>
      <c r="H6" s="182"/>
      <c r="I6" s="78" t="s">
        <v>131</v>
      </c>
      <c r="J6" s="78" t="s">
        <v>132</v>
      </c>
      <c r="K6" s="78"/>
      <c r="L6" s="78"/>
      <c r="M6" s="78"/>
      <c r="N6" s="79"/>
    </row>
    <row r="7" s="178" customFormat="1" ht="29.1" customHeight="1" spans="1:14">
      <c r="A7" s="185" t="s">
        <v>133</v>
      </c>
      <c r="B7" s="186">
        <f>C7-4</f>
        <v>74</v>
      </c>
      <c r="C7" s="186">
        <f>D7-4</f>
        <v>78</v>
      </c>
      <c r="D7" s="58">
        <v>82</v>
      </c>
      <c r="E7" s="186">
        <f>D7+4</f>
        <v>86</v>
      </c>
      <c r="F7" s="186">
        <f>E7+5</f>
        <v>91</v>
      </c>
      <c r="G7" s="186">
        <f>F7+6</f>
        <v>97</v>
      </c>
      <c r="H7" s="182"/>
      <c r="I7" s="200" t="s">
        <v>134</v>
      </c>
      <c r="J7" s="200" t="s">
        <v>135</v>
      </c>
      <c r="K7" s="200"/>
      <c r="L7" s="200"/>
      <c r="M7" s="200"/>
      <c r="N7" s="201"/>
    </row>
    <row r="8" s="178" customFormat="1" ht="29.1" customHeight="1" spans="1:14">
      <c r="A8" s="185" t="s">
        <v>136</v>
      </c>
      <c r="B8" s="187">
        <f>C8-3.6</f>
        <v>98.8</v>
      </c>
      <c r="C8" s="187">
        <f>D8-3.6</f>
        <v>102.4</v>
      </c>
      <c r="D8" s="60">
        <v>106</v>
      </c>
      <c r="E8" s="187">
        <f t="shared" ref="E8:G8" si="1">D8+4</f>
        <v>110</v>
      </c>
      <c r="F8" s="187">
        <f t="shared" si="1"/>
        <v>114</v>
      </c>
      <c r="G8" s="187">
        <f t="shared" si="1"/>
        <v>118</v>
      </c>
      <c r="H8" s="182"/>
      <c r="I8" s="200" t="s">
        <v>137</v>
      </c>
      <c r="J8" s="200" t="s">
        <v>137</v>
      </c>
      <c r="K8" s="200"/>
      <c r="L8" s="200"/>
      <c r="M8" s="200"/>
      <c r="N8" s="202"/>
    </row>
    <row r="9" s="178" customFormat="1" ht="29.1" customHeight="1" spans="1:14">
      <c r="A9" s="185" t="s">
        <v>138</v>
      </c>
      <c r="B9" s="186">
        <f>C9-2.3/2</f>
        <v>29.7</v>
      </c>
      <c r="C9" s="186">
        <f>D9-2.3/2</f>
        <v>30.85</v>
      </c>
      <c r="D9" s="58">
        <v>32</v>
      </c>
      <c r="E9" s="186">
        <f t="shared" ref="E9:G9" si="2">D9+2.6/2</f>
        <v>33.3</v>
      </c>
      <c r="F9" s="186">
        <f t="shared" si="2"/>
        <v>34.6</v>
      </c>
      <c r="G9" s="186">
        <f t="shared" si="2"/>
        <v>35.9</v>
      </c>
      <c r="H9" s="182"/>
      <c r="I9" s="78" t="s">
        <v>139</v>
      </c>
      <c r="J9" s="78" t="s">
        <v>139</v>
      </c>
      <c r="K9" s="78"/>
      <c r="L9" s="78"/>
      <c r="M9" s="78"/>
      <c r="N9" s="81"/>
    </row>
    <row r="10" s="178" customFormat="1" ht="29.1" customHeight="1" spans="1:14">
      <c r="A10" s="185" t="s">
        <v>140</v>
      </c>
      <c r="B10" s="186">
        <f>C10-0.7</f>
        <v>20.6</v>
      </c>
      <c r="C10" s="186">
        <f>D10-0.7</f>
        <v>21.3</v>
      </c>
      <c r="D10" s="58">
        <v>22</v>
      </c>
      <c r="E10" s="186">
        <f>D10+0.7</f>
        <v>22.7</v>
      </c>
      <c r="F10" s="186">
        <f>E10+0.7</f>
        <v>23.4</v>
      </c>
      <c r="G10" s="186">
        <f>F10+0.9</f>
        <v>24.3</v>
      </c>
      <c r="H10" s="182"/>
      <c r="I10" s="200" t="s">
        <v>139</v>
      </c>
      <c r="J10" s="200" t="s">
        <v>139</v>
      </c>
      <c r="K10" s="200"/>
      <c r="L10" s="200"/>
      <c r="M10" s="200"/>
      <c r="N10" s="202"/>
    </row>
    <row r="11" s="178" customFormat="1" ht="29.1" customHeight="1" spans="1:14">
      <c r="A11" s="185" t="s">
        <v>141</v>
      </c>
      <c r="B11" s="186">
        <f>C11-0.5</f>
        <v>19</v>
      </c>
      <c r="C11" s="186">
        <f>D11-0.5</f>
        <v>19.5</v>
      </c>
      <c r="D11" s="58">
        <v>20</v>
      </c>
      <c r="E11" s="186">
        <f>D11+0.5</f>
        <v>20.5</v>
      </c>
      <c r="F11" s="186">
        <f>E11+0.5</f>
        <v>21</v>
      </c>
      <c r="G11" s="186">
        <f>F11+0.7</f>
        <v>21.7</v>
      </c>
      <c r="H11" s="182"/>
      <c r="I11" s="200" t="s">
        <v>142</v>
      </c>
      <c r="J11" s="200" t="s">
        <v>143</v>
      </c>
      <c r="K11" s="200"/>
      <c r="L11" s="200"/>
      <c r="M11" s="200"/>
      <c r="N11" s="202"/>
    </row>
    <row r="12" s="178" customFormat="1" ht="29.1" customHeight="1" spans="1:14">
      <c r="A12" s="185" t="s">
        <v>144</v>
      </c>
      <c r="B12" s="186">
        <f>C12-0.7</f>
        <v>27.7</v>
      </c>
      <c r="C12" s="186">
        <f>D12-0.6</f>
        <v>28.4</v>
      </c>
      <c r="D12" s="58">
        <v>29</v>
      </c>
      <c r="E12" s="186">
        <f>D12+0.6</f>
        <v>29.6</v>
      </c>
      <c r="F12" s="186">
        <f>E12+0.7</f>
        <v>30.3</v>
      </c>
      <c r="G12" s="186">
        <f>F12+0.6</f>
        <v>30.9</v>
      </c>
      <c r="H12" s="182"/>
      <c r="I12" s="200" t="s">
        <v>145</v>
      </c>
      <c r="J12" s="200" t="s">
        <v>135</v>
      </c>
      <c r="K12" s="200"/>
      <c r="L12" s="200"/>
      <c r="M12" s="200"/>
      <c r="N12" s="202"/>
    </row>
    <row r="13" s="178" customFormat="1" ht="29.1" customHeight="1" spans="1:14">
      <c r="A13" s="185" t="s">
        <v>146</v>
      </c>
      <c r="B13" s="186">
        <f>C13-0.9</f>
        <v>40.2</v>
      </c>
      <c r="C13" s="186">
        <f>D13-0.9</f>
        <v>41.1</v>
      </c>
      <c r="D13" s="58">
        <v>42</v>
      </c>
      <c r="E13" s="186">
        <f t="shared" ref="E13:G13" si="3">D13+1.1</f>
        <v>43.1</v>
      </c>
      <c r="F13" s="186">
        <f t="shared" si="3"/>
        <v>44.2</v>
      </c>
      <c r="G13" s="186">
        <f t="shared" si="3"/>
        <v>45.3</v>
      </c>
      <c r="H13" s="182"/>
      <c r="I13" s="200" t="s">
        <v>147</v>
      </c>
      <c r="J13" s="200" t="s">
        <v>148</v>
      </c>
      <c r="K13" s="200"/>
      <c r="L13" s="200"/>
      <c r="M13" s="200"/>
      <c r="N13" s="202"/>
    </row>
    <row r="14" s="178" customFormat="1" ht="29.1" customHeight="1" spans="1:14">
      <c r="A14" s="188"/>
      <c r="B14" s="189"/>
      <c r="C14" s="190"/>
      <c r="D14" s="190"/>
      <c r="E14" s="190"/>
      <c r="F14" s="190"/>
      <c r="G14" s="191"/>
      <c r="H14" s="182"/>
      <c r="I14" s="200"/>
      <c r="J14" s="200"/>
      <c r="K14" s="200"/>
      <c r="L14" s="200"/>
      <c r="M14" s="200"/>
      <c r="N14" s="202"/>
    </row>
    <row r="15" s="178" customFormat="1" ht="29.1" customHeight="1" spans="1:14">
      <c r="A15" s="192"/>
      <c r="B15" s="193"/>
      <c r="C15" s="194"/>
      <c r="D15" s="194"/>
      <c r="E15" s="195"/>
      <c r="F15" s="195"/>
      <c r="G15" s="196"/>
      <c r="H15" s="197"/>
      <c r="I15" s="203"/>
      <c r="J15" s="204"/>
      <c r="K15" s="205"/>
      <c r="L15" s="204"/>
      <c r="M15" s="204"/>
      <c r="N15" s="206"/>
    </row>
    <row r="16" s="178" customFormat="1" ht="15" spans="1:14">
      <c r="A16" s="44" t="s">
        <v>97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="178" customFormat="1" ht="14.25" spans="1:14">
      <c r="A17" s="178" t="s">
        <v>149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="178" customFormat="1" ht="14.25" spans="1:13">
      <c r="A18" s="198"/>
      <c r="B18" s="198"/>
      <c r="C18" s="198"/>
      <c r="D18" s="198"/>
      <c r="E18" s="198"/>
      <c r="F18" s="198"/>
      <c r="G18" s="198"/>
      <c r="H18" s="198"/>
      <c r="I18" s="44" t="s">
        <v>150</v>
      </c>
      <c r="J18" s="86"/>
      <c r="K18" s="44" t="s">
        <v>151</v>
      </c>
      <c r="L18" s="44"/>
      <c r="M18" s="4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4" sqref="A34:K34"/>
    </sheetView>
  </sheetViews>
  <sheetFormatPr defaultColWidth="10" defaultRowHeight="16.5" customHeight="1"/>
  <cols>
    <col min="1" max="6" width="10" style="217"/>
    <col min="7" max="7" width="11.125" style="217" customWidth="1"/>
    <col min="8" max="16384" width="10" style="217"/>
  </cols>
  <sheetData>
    <row r="1" s="217" customFormat="1" ht="22.5" customHeight="1" spans="1:11">
      <c r="A1" s="218" t="s">
        <v>153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="217" customFormat="1" ht="17.25" customHeight="1" spans="1:11">
      <c r="A2" s="219" t="s">
        <v>18</v>
      </c>
      <c r="B2" s="220" t="s">
        <v>19</v>
      </c>
      <c r="C2" s="220"/>
      <c r="D2" s="221" t="s">
        <v>20</v>
      </c>
      <c r="E2" s="221"/>
      <c r="F2" s="220" t="s">
        <v>21</v>
      </c>
      <c r="G2" s="220"/>
      <c r="H2" s="222" t="s">
        <v>22</v>
      </c>
      <c r="I2" s="295" t="s">
        <v>23</v>
      </c>
      <c r="J2" s="295"/>
      <c r="K2" s="296"/>
    </row>
    <row r="3" s="217" customFormat="1" customHeight="1" spans="1:11">
      <c r="A3" s="223" t="s">
        <v>24</v>
      </c>
      <c r="B3" s="224"/>
      <c r="C3" s="225"/>
      <c r="D3" s="226" t="s">
        <v>25</v>
      </c>
      <c r="E3" s="227"/>
      <c r="F3" s="227"/>
      <c r="G3" s="228"/>
      <c r="H3" s="226" t="s">
        <v>26</v>
      </c>
      <c r="I3" s="227"/>
      <c r="J3" s="227"/>
      <c r="K3" s="228"/>
    </row>
    <row r="4" s="217" customFormat="1" customHeight="1" spans="1:11">
      <c r="A4" s="229" t="s">
        <v>27</v>
      </c>
      <c r="B4" s="230" t="s">
        <v>28</v>
      </c>
      <c r="C4" s="231"/>
      <c r="D4" s="229" t="s">
        <v>29</v>
      </c>
      <c r="E4" s="232"/>
      <c r="F4" s="233" t="s">
        <v>30</v>
      </c>
      <c r="G4" s="234"/>
      <c r="H4" s="229" t="s">
        <v>154</v>
      </c>
      <c r="I4" s="232"/>
      <c r="J4" s="256" t="s">
        <v>32</v>
      </c>
      <c r="K4" s="297" t="s">
        <v>33</v>
      </c>
    </row>
    <row r="5" s="217" customFormat="1" customHeight="1" spans="1:11">
      <c r="A5" s="235" t="s">
        <v>34</v>
      </c>
      <c r="B5" s="236" t="s">
        <v>35</v>
      </c>
      <c r="C5" s="237"/>
      <c r="D5" s="229" t="s">
        <v>155</v>
      </c>
      <c r="E5" s="232"/>
      <c r="F5" s="230">
        <v>8000</v>
      </c>
      <c r="G5" s="231"/>
      <c r="H5" s="229" t="s">
        <v>156</v>
      </c>
      <c r="I5" s="232"/>
      <c r="J5" s="256" t="s">
        <v>32</v>
      </c>
      <c r="K5" s="297" t="s">
        <v>33</v>
      </c>
    </row>
    <row r="6" s="217" customFormat="1" customHeight="1" spans="1:11">
      <c r="A6" s="229" t="s">
        <v>39</v>
      </c>
      <c r="B6" s="238">
        <v>3</v>
      </c>
      <c r="C6" s="239">
        <v>6</v>
      </c>
      <c r="D6" s="229" t="s">
        <v>157</v>
      </c>
      <c r="E6" s="232"/>
      <c r="F6" s="230">
        <v>3000</v>
      </c>
      <c r="G6" s="231"/>
      <c r="H6" s="240" t="s">
        <v>158</v>
      </c>
      <c r="I6" s="272"/>
      <c r="J6" s="272"/>
      <c r="K6" s="298"/>
    </row>
    <row r="7" s="217" customFormat="1" customHeight="1" spans="1:11">
      <c r="A7" s="229" t="s">
        <v>43</v>
      </c>
      <c r="B7" s="230">
        <v>12300</v>
      </c>
      <c r="C7" s="231"/>
      <c r="D7" s="229" t="s">
        <v>159</v>
      </c>
      <c r="E7" s="232"/>
      <c r="F7" s="230">
        <v>2500</v>
      </c>
      <c r="G7" s="231"/>
      <c r="H7" s="241"/>
      <c r="I7" s="256"/>
      <c r="J7" s="256"/>
      <c r="K7" s="297"/>
    </row>
    <row r="8" s="217" customFormat="1" customHeight="1" spans="1:11">
      <c r="A8" s="242"/>
      <c r="B8" s="243"/>
      <c r="C8" s="244"/>
      <c r="D8" s="242" t="s">
        <v>47</v>
      </c>
      <c r="E8" s="245"/>
      <c r="F8" s="246" t="s">
        <v>48</v>
      </c>
      <c r="G8" s="247"/>
      <c r="H8" s="248"/>
      <c r="I8" s="266"/>
      <c r="J8" s="266"/>
      <c r="K8" s="299"/>
    </row>
    <row r="9" s="217" customFormat="1" customHeight="1" spans="1:11">
      <c r="A9" s="249" t="s">
        <v>160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s="217" customFormat="1" customHeight="1" spans="1:11">
      <c r="A10" s="250" t="s">
        <v>52</v>
      </c>
      <c r="B10" s="251" t="s">
        <v>53</v>
      </c>
      <c r="C10" s="252" t="s">
        <v>54</v>
      </c>
      <c r="D10" s="253"/>
      <c r="E10" s="254" t="s">
        <v>57</v>
      </c>
      <c r="F10" s="251" t="s">
        <v>53</v>
      </c>
      <c r="G10" s="252" t="s">
        <v>54</v>
      </c>
      <c r="H10" s="251"/>
      <c r="I10" s="254" t="s">
        <v>55</v>
      </c>
      <c r="J10" s="251" t="s">
        <v>53</v>
      </c>
      <c r="K10" s="300" t="s">
        <v>54</v>
      </c>
    </row>
    <row r="11" s="217" customFormat="1" customHeight="1" spans="1:11">
      <c r="A11" s="235" t="s">
        <v>58</v>
      </c>
      <c r="B11" s="255" t="s">
        <v>53</v>
      </c>
      <c r="C11" s="256" t="s">
        <v>54</v>
      </c>
      <c r="D11" s="257"/>
      <c r="E11" s="258" t="s">
        <v>60</v>
      </c>
      <c r="F11" s="255" t="s">
        <v>53</v>
      </c>
      <c r="G11" s="256" t="s">
        <v>54</v>
      </c>
      <c r="H11" s="255"/>
      <c r="I11" s="258" t="s">
        <v>65</v>
      </c>
      <c r="J11" s="255" t="s">
        <v>53</v>
      </c>
      <c r="K11" s="297" t="s">
        <v>54</v>
      </c>
    </row>
    <row r="12" s="217" customFormat="1" customHeight="1" spans="1:11">
      <c r="A12" s="242" t="s">
        <v>97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301"/>
    </row>
    <row r="13" s="217" customFormat="1" customHeight="1" spans="1:11">
      <c r="A13" s="259" t="s">
        <v>161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="217" customFormat="1" customHeight="1" spans="1:11">
      <c r="A14" s="260" t="s">
        <v>162</v>
      </c>
      <c r="B14" s="261"/>
      <c r="C14" s="261"/>
      <c r="D14" s="261"/>
      <c r="E14" s="261"/>
      <c r="F14" s="261"/>
      <c r="G14" s="261"/>
      <c r="H14" s="261"/>
      <c r="I14" s="302"/>
      <c r="J14" s="302"/>
      <c r="K14" s="303"/>
    </row>
    <row r="15" s="217" customFormat="1" customHeight="1" spans="1:11">
      <c r="A15" s="262" t="s">
        <v>163</v>
      </c>
      <c r="B15" s="263"/>
      <c r="C15" s="263"/>
      <c r="D15" s="264"/>
      <c r="E15" s="265"/>
      <c r="F15" s="263"/>
      <c r="G15" s="263"/>
      <c r="H15" s="264"/>
      <c r="I15" s="304"/>
      <c r="J15" s="305"/>
      <c r="K15" s="306"/>
    </row>
    <row r="16" s="217" customFormat="1" customHeight="1" spans="1:11">
      <c r="A16" s="248" t="s">
        <v>164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99"/>
    </row>
    <row r="17" s="217" customFormat="1" customHeight="1" spans="1:11">
      <c r="A17" s="259" t="s">
        <v>165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</row>
    <row r="18" s="217" customFormat="1" customHeight="1" spans="1:11">
      <c r="A18" s="260"/>
      <c r="B18" s="261"/>
      <c r="C18" s="261"/>
      <c r="D18" s="261"/>
      <c r="E18" s="261"/>
      <c r="F18" s="261"/>
      <c r="G18" s="261"/>
      <c r="H18" s="261"/>
      <c r="I18" s="302"/>
      <c r="J18" s="302"/>
      <c r="K18" s="303"/>
    </row>
    <row r="19" s="217" customFormat="1" customHeight="1" spans="1:11">
      <c r="A19" s="262"/>
      <c r="B19" s="263"/>
      <c r="C19" s="263"/>
      <c r="D19" s="264"/>
      <c r="E19" s="265"/>
      <c r="F19" s="263"/>
      <c r="G19" s="263"/>
      <c r="H19" s="264"/>
      <c r="I19" s="304"/>
      <c r="J19" s="305"/>
      <c r="K19" s="306"/>
    </row>
    <row r="20" s="217" customFormat="1" customHeight="1" spans="1:11">
      <c r="A20" s="248"/>
      <c r="B20" s="266"/>
      <c r="C20" s="266"/>
      <c r="D20" s="266"/>
      <c r="E20" s="266"/>
      <c r="F20" s="266"/>
      <c r="G20" s="266"/>
      <c r="H20" s="266"/>
      <c r="I20" s="266"/>
      <c r="J20" s="266"/>
      <c r="K20" s="299"/>
    </row>
    <row r="21" s="217" customFormat="1" customHeight="1" spans="1:11">
      <c r="A21" s="267" t="s">
        <v>94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s="217" customFormat="1" customHeight="1" spans="1:11">
      <c r="A22" s="91" t="s">
        <v>95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64"/>
    </row>
    <row r="23" s="217" customFormat="1" customHeight="1" spans="1:11">
      <c r="A23" s="103" t="s">
        <v>96</v>
      </c>
      <c r="B23" s="105"/>
      <c r="C23" s="256" t="s">
        <v>32</v>
      </c>
      <c r="D23" s="256" t="s">
        <v>33</v>
      </c>
      <c r="E23" s="102"/>
      <c r="F23" s="102"/>
      <c r="G23" s="102"/>
      <c r="H23" s="102"/>
      <c r="I23" s="102"/>
      <c r="J23" s="102"/>
      <c r="K23" s="158"/>
    </row>
    <row r="24" s="217" customFormat="1" customHeight="1" spans="1:11">
      <c r="A24" s="268" t="s">
        <v>166</v>
      </c>
      <c r="B24" s="269"/>
      <c r="C24" s="269"/>
      <c r="D24" s="269"/>
      <c r="E24" s="269"/>
      <c r="F24" s="269"/>
      <c r="G24" s="269"/>
      <c r="H24" s="269"/>
      <c r="I24" s="269"/>
      <c r="J24" s="269"/>
      <c r="K24" s="307"/>
    </row>
    <row r="25" s="217" customFormat="1" customHeight="1" spans="1:1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308"/>
    </row>
    <row r="26" s="217" customFormat="1" customHeight="1" spans="1:11">
      <c r="A26" s="249" t="s">
        <v>103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</row>
    <row r="27" s="217" customFormat="1" customHeight="1" spans="1:11">
      <c r="A27" s="223" t="s">
        <v>104</v>
      </c>
      <c r="B27" s="252" t="s">
        <v>63</v>
      </c>
      <c r="C27" s="252" t="s">
        <v>64</v>
      </c>
      <c r="D27" s="252" t="s">
        <v>56</v>
      </c>
      <c r="E27" s="224" t="s">
        <v>105</v>
      </c>
      <c r="F27" s="252" t="s">
        <v>63</v>
      </c>
      <c r="G27" s="252" t="s">
        <v>64</v>
      </c>
      <c r="H27" s="252" t="s">
        <v>56</v>
      </c>
      <c r="I27" s="224" t="s">
        <v>106</v>
      </c>
      <c r="J27" s="252" t="s">
        <v>63</v>
      </c>
      <c r="K27" s="300" t="s">
        <v>64</v>
      </c>
    </row>
    <row r="28" s="217" customFormat="1" customHeight="1" spans="1:11">
      <c r="A28" s="240" t="s">
        <v>55</v>
      </c>
      <c r="B28" s="256" t="s">
        <v>63</v>
      </c>
      <c r="C28" s="256" t="s">
        <v>64</v>
      </c>
      <c r="D28" s="256" t="s">
        <v>56</v>
      </c>
      <c r="E28" s="272" t="s">
        <v>62</v>
      </c>
      <c r="F28" s="256" t="s">
        <v>63</v>
      </c>
      <c r="G28" s="256" t="s">
        <v>64</v>
      </c>
      <c r="H28" s="256" t="s">
        <v>56</v>
      </c>
      <c r="I28" s="272" t="s">
        <v>73</v>
      </c>
      <c r="J28" s="256" t="s">
        <v>63</v>
      </c>
      <c r="K28" s="297" t="s">
        <v>64</v>
      </c>
    </row>
    <row r="29" s="217" customFormat="1" customHeight="1" spans="1:11">
      <c r="A29" s="229" t="s">
        <v>66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09"/>
    </row>
    <row r="30" s="217" customFormat="1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10"/>
    </row>
    <row r="31" s="217" customFormat="1" customHeight="1" spans="1:11">
      <c r="A31" s="276" t="s">
        <v>167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="217" customFormat="1" ht="17.25" customHeight="1" spans="1:11">
      <c r="A32" s="277" t="s">
        <v>168</v>
      </c>
      <c r="B32" s="278"/>
      <c r="C32" s="278"/>
      <c r="D32" s="278"/>
      <c r="E32" s="278"/>
      <c r="F32" s="278"/>
      <c r="G32" s="278"/>
      <c r="H32" s="278"/>
      <c r="I32" s="278"/>
      <c r="J32" s="278"/>
      <c r="K32" s="311"/>
    </row>
    <row r="33" s="217" customFormat="1" ht="17.25" customHeight="1" spans="1:11">
      <c r="A33" s="279" t="s">
        <v>169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2"/>
    </row>
    <row r="34" s="217" customFormat="1" ht="17.25" customHeight="1" spans="1:11">
      <c r="A34" s="279" t="s">
        <v>170</v>
      </c>
      <c r="B34" s="280"/>
      <c r="C34" s="280"/>
      <c r="D34" s="280"/>
      <c r="E34" s="280"/>
      <c r="F34" s="280"/>
      <c r="G34" s="280"/>
      <c r="H34" s="280"/>
      <c r="I34" s="280"/>
      <c r="J34" s="280"/>
      <c r="K34" s="312"/>
    </row>
    <row r="35" s="217" customFormat="1" ht="17.25" customHeight="1" spans="1:11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312"/>
    </row>
    <row r="36" s="217" customFormat="1" ht="17.25" customHeight="1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2"/>
    </row>
    <row r="37" s="217" customFormat="1" ht="17.25" customHeight="1" spans="1:11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312"/>
    </row>
    <row r="38" s="217" customFormat="1" ht="17.25" customHeight="1" spans="1:11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312"/>
    </row>
    <row r="39" s="217" customFormat="1" ht="17.25" customHeight="1" spans="1:11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312"/>
    </row>
    <row r="40" s="217" customFormat="1" ht="17.25" customHeight="1" spans="1:1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312"/>
    </row>
    <row r="41" s="217" customFormat="1" ht="17.25" customHeight="1" spans="1:1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312"/>
    </row>
    <row r="42" s="217" customFormat="1" ht="17.25" customHeight="1" spans="1:11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312"/>
    </row>
    <row r="43" s="217" customFormat="1" ht="17.25" customHeight="1" spans="1:11">
      <c r="A43" s="274" t="s">
        <v>102</v>
      </c>
      <c r="B43" s="275"/>
      <c r="C43" s="275"/>
      <c r="D43" s="275"/>
      <c r="E43" s="275"/>
      <c r="F43" s="275"/>
      <c r="G43" s="275"/>
      <c r="H43" s="275"/>
      <c r="I43" s="275"/>
      <c r="J43" s="275"/>
      <c r="K43" s="310"/>
    </row>
    <row r="44" s="217" customFormat="1" customHeight="1" spans="1:11">
      <c r="A44" s="276" t="s">
        <v>171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="217" customFormat="1" ht="18" customHeight="1" spans="1:11">
      <c r="A45" s="281" t="s">
        <v>97</v>
      </c>
      <c r="B45" s="282"/>
      <c r="C45" s="282"/>
      <c r="D45" s="282"/>
      <c r="E45" s="282"/>
      <c r="F45" s="282"/>
      <c r="G45" s="282"/>
      <c r="H45" s="282"/>
      <c r="I45" s="282"/>
      <c r="J45" s="282"/>
      <c r="K45" s="313"/>
    </row>
    <row r="46" s="217" customFormat="1" ht="18" customHeight="1" spans="1:1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313"/>
    </row>
    <row r="47" s="217" customFormat="1" ht="18" customHeight="1" spans="1:1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308"/>
    </row>
    <row r="48" s="217" customFormat="1" ht="21" customHeight="1" spans="1:11">
      <c r="A48" s="283" t="s">
        <v>108</v>
      </c>
      <c r="B48" s="284" t="s">
        <v>109</v>
      </c>
      <c r="C48" s="284"/>
      <c r="D48" s="285" t="s">
        <v>110</v>
      </c>
      <c r="E48" s="286"/>
      <c r="F48" s="285" t="s">
        <v>111</v>
      </c>
      <c r="G48" s="287"/>
      <c r="H48" s="288" t="s">
        <v>112</v>
      </c>
      <c r="I48" s="288"/>
      <c r="J48" s="284"/>
      <c r="K48" s="314"/>
    </row>
    <row r="49" s="217" customFormat="1" customHeight="1" spans="1:11">
      <c r="A49" s="289" t="s">
        <v>113</v>
      </c>
      <c r="B49" s="290"/>
      <c r="C49" s="290"/>
      <c r="D49" s="290"/>
      <c r="E49" s="290"/>
      <c r="F49" s="290"/>
      <c r="G49" s="290"/>
      <c r="H49" s="290"/>
      <c r="I49" s="290"/>
      <c r="J49" s="290"/>
      <c r="K49" s="315"/>
    </row>
    <row r="50" s="217" customFormat="1" customHeight="1" spans="1:1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316"/>
    </row>
    <row r="51" s="217" customFormat="1" customHeight="1" spans="1:1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317"/>
    </row>
    <row r="52" s="217" customFormat="1" ht="21" customHeight="1" spans="1:11">
      <c r="A52" s="283" t="s">
        <v>108</v>
      </c>
      <c r="B52" s="284" t="s">
        <v>109</v>
      </c>
      <c r="C52" s="284"/>
      <c r="D52" s="285" t="s">
        <v>110</v>
      </c>
      <c r="E52" s="285" t="s">
        <v>114</v>
      </c>
      <c r="F52" s="285" t="s">
        <v>111</v>
      </c>
      <c r="G52" s="285" t="s">
        <v>172</v>
      </c>
      <c r="H52" s="288" t="s">
        <v>112</v>
      </c>
      <c r="I52" s="288"/>
      <c r="J52" s="318" t="s">
        <v>117</v>
      </c>
      <c r="K52" s="31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13" sqref="N13"/>
    </sheetView>
  </sheetViews>
  <sheetFormatPr defaultColWidth="9" defaultRowHeight="26.1" customHeight="1"/>
  <cols>
    <col min="1" max="1" width="17.125" style="178" customWidth="1"/>
    <col min="2" max="7" width="9.375" style="178" customWidth="1"/>
    <col min="8" max="8" width="1.375" style="178" customWidth="1"/>
    <col min="9" max="9" width="16.5" style="178" customWidth="1"/>
    <col min="10" max="10" width="17" style="178" customWidth="1"/>
    <col min="11" max="11" width="18.5" style="178" customWidth="1"/>
    <col min="12" max="12" width="16.625" style="210" customWidth="1"/>
    <col min="13" max="13" width="14.125" style="178" customWidth="1"/>
    <col min="14" max="14" width="16.375" style="178" customWidth="1"/>
    <col min="15" max="16384" width="9" style="178"/>
  </cols>
  <sheetData>
    <row r="1" s="178" customFormat="1" ht="30" customHeight="1" spans="1:14">
      <c r="A1" s="45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211"/>
      <c r="M1" s="179"/>
      <c r="N1" s="179"/>
    </row>
    <row r="2" s="178" customFormat="1" ht="29.1" customHeight="1" spans="1:14">
      <c r="A2" s="46" t="s">
        <v>27</v>
      </c>
      <c r="B2" s="180" t="s">
        <v>28</v>
      </c>
      <c r="C2" s="180"/>
      <c r="D2" s="48" t="s">
        <v>34</v>
      </c>
      <c r="E2" s="180" t="s">
        <v>35</v>
      </c>
      <c r="F2" s="180"/>
      <c r="G2" s="180"/>
      <c r="H2" s="181"/>
      <c r="I2" s="72" t="s">
        <v>22</v>
      </c>
      <c r="J2" s="180" t="s">
        <v>23</v>
      </c>
      <c r="K2" s="180"/>
      <c r="L2" s="212"/>
      <c r="M2" s="180"/>
      <c r="N2" s="199"/>
    </row>
    <row r="3" s="178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182"/>
      <c r="I3" s="74" t="s">
        <v>120</v>
      </c>
      <c r="J3" s="74"/>
      <c r="K3" s="74"/>
      <c r="L3" s="213"/>
      <c r="M3" s="74"/>
      <c r="N3" s="75"/>
    </row>
    <row r="4" s="178" customFormat="1" ht="29.1" customHeight="1" spans="1:14">
      <c r="A4" s="50"/>
      <c r="B4" s="183" t="s">
        <v>80</v>
      </c>
      <c r="C4" s="183" t="s">
        <v>81</v>
      </c>
      <c r="D4" s="54" t="s">
        <v>82</v>
      </c>
      <c r="E4" s="183" t="s">
        <v>83</v>
      </c>
      <c r="F4" s="183" t="s">
        <v>84</v>
      </c>
      <c r="G4" s="183" t="s">
        <v>85</v>
      </c>
      <c r="H4" s="182"/>
      <c r="I4" s="183" t="s">
        <v>80</v>
      </c>
      <c r="J4" s="183" t="s">
        <v>81</v>
      </c>
      <c r="K4" s="54" t="s">
        <v>82</v>
      </c>
      <c r="L4" s="214" t="s">
        <v>83</v>
      </c>
      <c r="M4" s="183" t="s">
        <v>84</v>
      </c>
      <c r="N4" s="183" t="s">
        <v>85</v>
      </c>
    </row>
    <row r="5" s="178" customFormat="1" ht="29.1" customHeight="1" spans="1:14">
      <c r="A5" s="50"/>
      <c r="B5" s="184" t="s">
        <v>123</v>
      </c>
      <c r="C5" s="184" t="s">
        <v>124</v>
      </c>
      <c r="D5" s="55" t="s">
        <v>125</v>
      </c>
      <c r="E5" s="184" t="s">
        <v>126</v>
      </c>
      <c r="F5" s="184" t="s">
        <v>127</v>
      </c>
      <c r="G5" s="184" t="s">
        <v>128</v>
      </c>
      <c r="H5" s="182"/>
      <c r="I5" s="76" t="s">
        <v>88</v>
      </c>
      <c r="J5" s="76" t="s">
        <v>90</v>
      </c>
      <c r="K5" s="76" t="s">
        <v>90</v>
      </c>
      <c r="L5" s="78" t="s">
        <v>88</v>
      </c>
      <c r="M5" s="76" t="s">
        <v>91</v>
      </c>
      <c r="N5" s="77" t="s">
        <v>91</v>
      </c>
    </row>
    <row r="6" s="178" customFormat="1" ht="29.1" customHeight="1" spans="1:14">
      <c r="A6" s="185" t="s">
        <v>130</v>
      </c>
      <c r="B6" s="186">
        <f>C6-2.1</f>
        <v>99.8</v>
      </c>
      <c r="C6" s="186">
        <f>D6-2.1</f>
        <v>101.9</v>
      </c>
      <c r="D6" s="58">
        <v>104</v>
      </c>
      <c r="E6" s="186">
        <f t="shared" ref="E6:G6" si="0">D6+2.1</f>
        <v>106.1</v>
      </c>
      <c r="F6" s="186">
        <f t="shared" si="0"/>
        <v>108.2</v>
      </c>
      <c r="G6" s="186">
        <f t="shared" si="0"/>
        <v>110.3</v>
      </c>
      <c r="H6" s="182"/>
      <c r="I6" s="78" t="s">
        <v>173</v>
      </c>
      <c r="J6" s="78" t="s">
        <v>131</v>
      </c>
      <c r="K6" s="78" t="s">
        <v>132</v>
      </c>
      <c r="L6" s="78" t="s">
        <v>174</v>
      </c>
      <c r="M6" s="78" t="s">
        <v>175</v>
      </c>
      <c r="N6" s="79" t="s">
        <v>147</v>
      </c>
    </row>
    <row r="7" s="178" customFormat="1" ht="29.1" customHeight="1" spans="1:14">
      <c r="A7" s="185" t="s">
        <v>133</v>
      </c>
      <c r="B7" s="186">
        <f>C7-4</f>
        <v>74</v>
      </c>
      <c r="C7" s="186">
        <f>D7-4</f>
        <v>78</v>
      </c>
      <c r="D7" s="58">
        <v>82</v>
      </c>
      <c r="E7" s="186">
        <f>D7+4</f>
        <v>86</v>
      </c>
      <c r="F7" s="186">
        <f>E7+5</f>
        <v>91</v>
      </c>
      <c r="G7" s="186">
        <f>F7+6</f>
        <v>97</v>
      </c>
      <c r="H7" s="182"/>
      <c r="I7" s="200" t="s">
        <v>176</v>
      </c>
      <c r="J7" s="200" t="s">
        <v>134</v>
      </c>
      <c r="K7" s="200" t="s">
        <v>135</v>
      </c>
      <c r="L7" s="200" t="s">
        <v>135</v>
      </c>
      <c r="M7" s="200" t="s">
        <v>177</v>
      </c>
      <c r="N7" s="201" t="s">
        <v>134</v>
      </c>
    </row>
    <row r="8" s="178" customFormat="1" ht="29.1" customHeight="1" spans="1:14">
      <c r="A8" s="185" t="s">
        <v>136</v>
      </c>
      <c r="B8" s="187">
        <f>C8-3.6</f>
        <v>98.8</v>
      </c>
      <c r="C8" s="187">
        <f>D8-3.6</f>
        <v>102.4</v>
      </c>
      <c r="D8" s="60">
        <v>106</v>
      </c>
      <c r="E8" s="187">
        <f t="shared" ref="E8:G8" si="1">D8+4</f>
        <v>110</v>
      </c>
      <c r="F8" s="187">
        <f t="shared" si="1"/>
        <v>114</v>
      </c>
      <c r="G8" s="187">
        <f t="shared" si="1"/>
        <v>118</v>
      </c>
      <c r="H8" s="182"/>
      <c r="I8" s="200" t="s">
        <v>178</v>
      </c>
      <c r="J8" s="200" t="s">
        <v>137</v>
      </c>
      <c r="K8" s="200" t="s">
        <v>137</v>
      </c>
      <c r="L8" s="200" t="s">
        <v>139</v>
      </c>
      <c r="M8" s="200" t="s">
        <v>174</v>
      </c>
      <c r="N8" s="202" t="s">
        <v>179</v>
      </c>
    </row>
    <row r="9" s="178" customFormat="1" ht="29.1" customHeight="1" spans="1:14">
      <c r="A9" s="185" t="s">
        <v>138</v>
      </c>
      <c r="B9" s="186">
        <f>C9-2.3/2</f>
        <v>29.7</v>
      </c>
      <c r="C9" s="186">
        <f>D9-2.3/2</f>
        <v>30.85</v>
      </c>
      <c r="D9" s="58">
        <v>32</v>
      </c>
      <c r="E9" s="186">
        <f t="shared" ref="E9:G9" si="2">D9+2.6/2</f>
        <v>33.3</v>
      </c>
      <c r="F9" s="186">
        <f t="shared" si="2"/>
        <v>34.6</v>
      </c>
      <c r="G9" s="186">
        <f t="shared" si="2"/>
        <v>35.9</v>
      </c>
      <c r="H9" s="182"/>
      <c r="I9" s="78" t="s">
        <v>180</v>
      </c>
      <c r="J9" s="78" t="s">
        <v>139</v>
      </c>
      <c r="K9" s="78" t="s">
        <v>139</v>
      </c>
      <c r="L9" s="78" t="s">
        <v>181</v>
      </c>
      <c r="M9" s="78" t="s">
        <v>139</v>
      </c>
      <c r="N9" s="81" t="s">
        <v>139</v>
      </c>
    </row>
    <row r="10" s="178" customFormat="1" ht="29.1" customHeight="1" spans="1:14">
      <c r="A10" s="185" t="s">
        <v>140</v>
      </c>
      <c r="B10" s="186">
        <f>C10-0.7</f>
        <v>20.6</v>
      </c>
      <c r="C10" s="186">
        <f>D10-0.7</f>
        <v>21.3</v>
      </c>
      <c r="D10" s="58">
        <v>22</v>
      </c>
      <c r="E10" s="186">
        <f>D10+0.7</f>
        <v>22.7</v>
      </c>
      <c r="F10" s="186">
        <f>E10+0.7</f>
        <v>23.4</v>
      </c>
      <c r="G10" s="186">
        <f>F10+0.9</f>
        <v>24.3</v>
      </c>
      <c r="H10" s="182"/>
      <c r="I10" s="200" t="s">
        <v>139</v>
      </c>
      <c r="J10" s="200" t="s">
        <v>139</v>
      </c>
      <c r="K10" s="200" t="s">
        <v>139</v>
      </c>
      <c r="L10" s="200" t="s">
        <v>143</v>
      </c>
      <c r="M10" s="200" t="s">
        <v>139</v>
      </c>
      <c r="N10" s="202" t="s">
        <v>182</v>
      </c>
    </row>
    <row r="11" s="178" customFormat="1" ht="29.1" customHeight="1" spans="1:14">
      <c r="A11" s="185" t="s">
        <v>141</v>
      </c>
      <c r="B11" s="186">
        <f>C11-0.5</f>
        <v>19</v>
      </c>
      <c r="C11" s="186">
        <f>D11-0.5</f>
        <v>19.5</v>
      </c>
      <c r="D11" s="58">
        <v>20</v>
      </c>
      <c r="E11" s="186">
        <f>D11+0.5</f>
        <v>20.5</v>
      </c>
      <c r="F11" s="186">
        <f>E11+0.5</f>
        <v>21</v>
      </c>
      <c r="G11" s="186">
        <f>F11+0.7</f>
        <v>21.7</v>
      </c>
      <c r="H11" s="182"/>
      <c r="I11" s="200" t="s">
        <v>183</v>
      </c>
      <c r="J11" s="200" t="s">
        <v>142</v>
      </c>
      <c r="K11" s="200" t="s">
        <v>143</v>
      </c>
      <c r="L11" s="200" t="s">
        <v>184</v>
      </c>
      <c r="M11" s="200" t="s">
        <v>185</v>
      </c>
      <c r="N11" s="202" t="s">
        <v>180</v>
      </c>
    </row>
    <row r="12" s="178" customFormat="1" ht="29.1" customHeight="1" spans="1:14">
      <c r="A12" s="185" t="s">
        <v>144</v>
      </c>
      <c r="B12" s="186">
        <f>C12-0.7</f>
        <v>27.7</v>
      </c>
      <c r="C12" s="186">
        <f>D12-0.6</f>
        <v>28.4</v>
      </c>
      <c r="D12" s="58">
        <v>29</v>
      </c>
      <c r="E12" s="186">
        <f>D12+0.6</f>
        <v>29.6</v>
      </c>
      <c r="F12" s="186">
        <f>E12+0.7</f>
        <v>30.3</v>
      </c>
      <c r="G12" s="186">
        <f>F12+0.6</f>
        <v>30.9</v>
      </c>
      <c r="H12" s="182"/>
      <c r="I12" s="200" t="s">
        <v>186</v>
      </c>
      <c r="J12" s="200" t="s">
        <v>145</v>
      </c>
      <c r="K12" s="200" t="s">
        <v>135</v>
      </c>
      <c r="L12" s="200" t="s">
        <v>135</v>
      </c>
      <c r="M12" s="200" t="s">
        <v>147</v>
      </c>
      <c r="N12" s="202" t="s">
        <v>187</v>
      </c>
    </row>
    <row r="13" s="178" customFormat="1" ht="29.1" customHeight="1" spans="1:14">
      <c r="A13" s="185" t="s">
        <v>146</v>
      </c>
      <c r="B13" s="186">
        <f>C13-0.9</f>
        <v>40.2</v>
      </c>
      <c r="C13" s="186">
        <f>D13-0.9</f>
        <v>41.1</v>
      </c>
      <c r="D13" s="58">
        <v>42</v>
      </c>
      <c r="E13" s="186">
        <f t="shared" ref="E13:G13" si="3">D13+1.1</f>
        <v>43.1</v>
      </c>
      <c r="F13" s="186">
        <f t="shared" si="3"/>
        <v>44.2</v>
      </c>
      <c r="G13" s="186">
        <f t="shared" si="3"/>
        <v>45.3</v>
      </c>
      <c r="H13" s="182"/>
      <c r="I13" s="200" t="s">
        <v>148</v>
      </c>
      <c r="J13" s="200" t="s">
        <v>147</v>
      </c>
      <c r="K13" s="200" t="s">
        <v>148</v>
      </c>
      <c r="L13" s="200" t="s">
        <v>145</v>
      </c>
      <c r="M13" s="200" t="s">
        <v>148</v>
      </c>
      <c r="N13" s="202" t="s">
        <v>188</v>
      </c>
    </row>
    <row r="14" s="178" customFormat="1" ht="29.1" customHeight="1" spans="1:14">
      <c r="A14" s="188"/>
      <c r="B14" s="189"/>
      <c r="C14" s="190"/>
      <c r="D14" s="190"/>
      <c r="E14" s="190"/>
      <c r="F14" s="190"/>
      <c r="G14" s="191"/>
      <c r="H14" s="182"/>
      <c r="I14" s="200"/>
      <c r="J14" s="200"/>
      <c r="K14" s="200"/>
      <c r="L14" s="200"/>
      <c r="M14" s="200"/>
      <c r="N14" s="202"/>
    </row>
    <row r="15" s="178" customFormat="1" ht="29.1" customHeight="1" spans="1:14">
      <c r="A15" s="192"/>
      <c r="B15" s="193"/>
      <c r="C15" s="194"/>
      <c r="D15" s="194"/>
      <c r="E15" s="195"/>
      <c r="F15" s="195"/>
      <c r="G15" s="196"/>
      <c r="H15" s="197"/>
      <c r="I15" s="203"/>
      <c r="J15" s="204"/>
      <c r="K15" s="205"/>
      <c r="L15" s="204"/>
      <c r="M15" s="204"/>
      <c r="N15" s="206"/>
    </row>
    <row r="16" s="178" customFormat="1" ht="15" spans="1:14">
      <c r="A16" s="44" t="s">
        <v>97</v>
      </c>
      <c r="D16" s="198"/>
      <c r="E16" s="198"/>
      <c r="F16" s="198"/>
      <c r="G16" s="198"/>
      <c r="H16" s="198"/>
      <c r="I16" s="198"/>
      <c r="J16" s="198"/>
      <c r="K16" s="198"/>
      <c r="L16" s="215"/>
      <c r="M16" s="198"/>
      <c r="N16" s="198"/>
    </row>
    <row r="17" s="178" customFormat="1" ht="14.25" spans="1:14">
      <c r="A17" s="178" t="s">
        <v>149</v>
      </c>
      <c r="D17" s="198"/>
      <c r="E17" s="198"/>
      <c r="F17" s="198"/>
      <c r="G17" s="198"/>
      <c r="H17" s="198"/>
      <c r="I17" s="198"/>
      <c r="J17" s="198"/>
      <c r="K17" s="198"/>
      <c r="L17" s="215"/>
      <c r="M17" s="198"/>
      <c r="N17" s="198"/>
    </row>
    <row r="18" s="178" customFormat="1" ht="14.25" spans="1:13">
      <c r="A18" s="198"/>
      <c r="B18" s="198"/>
      <c r="C18" s="198"/>
      <c r="D18" s="198"/>
      <c r="E18" s="198"/>
      <c r="F18" s="198"/>
      <c r="G18" s="198"/>
      <c r="H18" s="198"/>
      <c r="I18" s="44" t="s">
        <v>189</v>
      </c>
      <c r="J18" s="86"/>
      <c r="K18" s="44" t="s">
        <v>151</v>
      </c>
      <c r="L18" s="216"/>
      <c r="M18" s="4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A1" sqref="$A1:$XFD1048576"/>
    </sheetView>
  </sheetViews>
  <sheetFormatPr defaultColWidth="10.125" defaultRowHeight="14.25"/>
  <cols>
    <col min="1" max="1" width="9.625" style="87" customWidth="1"/>
    <col min="2" max="2" width="11.125" style="87" customWidth="1"/>
    <col min="3" max="3" width="9.125" style="87" customWidth="1"/>
    <col min="4" max="4" width="9.5" style="87" customWidth="1"/>
    <col min="5" max="5" width="11.0416666666667" style="87" customWidth="1"/>
    <col min="6" max="6" width="10.375" style="87" customWidth="1"/>
    <col min="7" max="7" width="9.5" style="87" customWidth="1"/>
    <col min="8" max="8" width="9.125" style="87" customWidth="1"/>
    <col min="9" max="9" width="8.125" style="87" customWidth="1"/>
    <col min="10" max="10" width="10.5" style="87" customWidth="1"/>
    <col min="11" max="11" width="13.025" style="87" customWidth="1"/>
    <col min="12" max="16384" width="10.125" style="87"/>
  </cols>
  <sheetData>
    <row r="1" s="87" customFormat="1" ht="26.25" spans="1:11">
      <c r="A1" s="90" t="s">
        <v>190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="87" customFormat="1" spans="1:11">
      <c r="A2" s="91" t="s">
        <v>18</v>
      </c>
      <c r="B2" s="92" t="s">
        <v>19</v>
      </c>
      <c r="C2" s="92"/>
      <c r="D2" s="93" t="s">
        <v>27</v>
      </c>
      <c r="E2" s="94" t="s">
        <v>28</v>
      </c>
      <c r="F2" s="95" t="s">
        <v>191</v>
      </c>
      <c r="G2" s="96" t="s">
        <v>35</v>
      </c>
      <c r="H2" s="96"/>
      <c r="I2" s="127" t="s">
        <v>22</v>
      </c>
      <c r="J2" s="96" t="s">
        <v>23</v>
      </c>
      <c r="K2" s="157"/>
    </row>
    <row r="3" s="87" customFormat="1" spans="1:11">
      <c r="A3" s="97" t="s">
        <v>43</v>
      </c>
      <c r="B3" s="98">
        <v>12300</v>
      </c>
      <c r="C3" s="98"/>
      <c r="D3" s="99" t="s">
        <v>192</v>
      </c>
      <c r="E3" s="100" t="s">
        <v>30</v>
      </c>
      <c r="F3" s="101"/>
      <c r="G3" s="101"/>
      <c r="H3" s="102" t="s">
        <v>193</v>
      </c>
      <c r="I3" s="102"/>
      <c r="J3" s="102"/>
      <c r="K3" s="158"/>
    </row>
    <row r="4" s="87" customFormat="1" spans="1:11">
      <c r="A4" s="103" t="s">
        <v>39</v>
      </c>
      <c r="B4" s="104">
        <v>3</v>
      </c>
      <c r="C4" s="104">
        <v>6</v>
      </c>
      <c r="D4" s="105" t="s">
        <v>194</v>
      </c>
      <c r="E4" s="101"/>
      <c r="F4" s="101"/>
      <c r="G4" s="101"/>
      <c r="H4" s="105" t="s">
        <v>195</v>
      </c>
      <c r="I4" s="105"/>
      <c r="J4" s="120" t="s">
        <v>32</v>
      </c>
      <c r="K4" s="159" t="s">
        <v>33</v>
      </c>
    </row>
    <row r="5" s="87" customFormat="1" spans="1:11">
      <c r="A5" s="103" t="s">
        <v>196</v>
      </c>
      <c r="B5" s="98">
        <v>1</v>
      </c>
      <c r="C5" s="98"/>
      <c r="D5" s="99" t="s">
        <v>197</v>
      </c>
      <c r="E5" s="99" t="s">
        <v>198</v>
      </c>
      <c r="F5" s="99" t="s">
        <v>199</v>
      </c>
      <c r="G5" s="99" t="s">
        <v>200</v>
      </c>
      <c r="H5" s="105" t="s">
        <v>201</v>
      </c>
      <c r="I5" s="105"/>
      <c r="J5" s="120" t="s">
        <v>32</v>
      </c>
      <c r="K5" s="159" t="s">
        <v>33</v>
      </c>
    </row>
    <row r="6" s="87" customFormat="1" ht="15" spans="1:11">
      <c r="A6" s="106" t="s">
        <v>202</v>
      </c>
      <c r="B6" s="207">
        <v>126</v>
      </c>
      <c r="C6" s="207"/>
      <c r="D6" s="108" t="s">
        <v>203</v>
      </c>
      <c r="E6" s="109"/>
      <c r="F6" s="110"/>
      <c r="G6" s="156">
        <v>3694</v>
      </c>
      <c r="H6" s="112" t="s">
        <v>204</v>
      </c>
      <c r="I6" s="112"/>
      <c r="J6" s="110" t="s">
        <v>32</v>
      </c>
      <c r="K6" s="160" t="s">
        <v>33</v>
      </c>
    </row>
    <row r="7" s="87" customFormat="1" ht="15" spans="1:11">
      <c r="A7" s="113" t="s">
        <v>205</v>
      </c>
      <c r="B7" s="208" t="s">
        <v>206</v>
      </c>
      <c r="C7" s="208"/>
      <c r="D7" s="113"/>
      <c r="E7" s="115"/>
      <c r="F7" s="116"/>
      <c r="G7" s="113"/>
      <c r="H7" s="116"/>
      <c r="I7" s="115"/>
      <c r="J7" s="115"/>
      <c r="K7" s="115"/>
    </row>
    <row r="8" s="87" customFormat="1" spans="1:11">
      <c r="A8" s="117" t="s">
        <v>207</v>
      </c>
      <c r="B8" s="95" t="s">
        <v>208</v>
      </c>
      <c r="C8" s="95" t="s">
        <v>209</v>
      </c>
      <c r="D8" s="95" t="s">
        <v>210</v>
      </c>
      <c r="E8" s="95" t="s">
        <v>211</v>
      </c>
      <c r="F8" s="95" t="s">
        <v>212</v>
      </c>
      <c r="G8" s="118"/>
      <c r="H8" s="119"/>
      <c r="I8" s="119"/>
      <c r="J8" s="119"/>
      <c r="K8" s="161"/>
    </row>
    <row r="9" s="87" customFormat="1" spans="1:11">
      <c r="A9" s="103" t="s">
        <v>213</v>
      </c>
      <c r="B9" s="105"/>
      <c r="C9" s="120" t="s">
        <v>32</v>
      </c>
      <c r="D9" s="120" t="s">
        <v>33</v>
      </c>
      <c r="E9" s="99" t="s">
        <v>214</v>
      </c>
      <c r="F9" s="121" t="s">
        <v>215</v>
      </c>
      <c r="G9" s="122"/>
      <c r="H9" s="123"/>
      <c r="I9" s="123"/>
      <c r="J9" s="123"/>
      <c r="K9" s="162"/>
    </row>
    <row r="10" s="87" customFormat="1" spans="1:11">
      <c r="A10" s="103" t="s">
        <v>216</v>
      </c>
      <c r="B10" s="105"/>
      <c r="C10" s="120" t="s">
        <v>32</v>
      </c>
      <c r="D10" s="120" t="s">
        <v>33</v>
      </c>
      <c r="E10" s="99" t="s">
        <v>217</v>
      </c>
      <c r="F10" s="121" t="s">
        <v>218</v>
      </c>
      <c r="G10" s="122" t="s">
        <v>219</v>
      </c>
      <c r="H10" s="123"/>
      <c r="I10" s="123"/>
      <c r="J10" s="123"/>
      <c r="K10" s="162"/>
    </row>
    <row r="11" s="87" customFormat="1" spans="1:11">
      <c r="A11" s="124" t="s">
        <v>160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3"/>
    </row>
    <row r="12" s="87" customFormat="1" spans="1:11">
      <c r="A12" s="97" t="s">
        <v>57</v>
      </c>
      <c r="B12" s="120" t="s">
        <v>53</v>
      </c>
      <c r="C12" s="120" t="s">
        <v>54</v>
      </c>
      <c r="D12" s="121"/>
      <c r="E12" s="99" t="s">
        <v>55</v>
      </c>
      <c r="F12" s="120" t="s">
        <v>53</v>
      </c>
      <c r="G12" s="120" t="s">
        <v>54</v>
      </c>
      <c r="H12" s="120"/>
      <c r="I12" s="99" t="s">
        <v>220</v>
      </c>
      <c r="J12" s="120" t="s">
        <v>53</v>
      </c>
      <c r="K12" s="159" t="s">
        <v>54</v>
      </c>
    </row>
    <row r="13" s="87" customFormat="1" spans="1:11">
      <c r="A13" s="97" t="s">
        <v>60</v>
      </c>
      <c r="B13" s="120" t="s">
        <v>53</v>
      </c>
      <c r="C13" s="120" t="s">
        <v>54</v>
      </c>
      <c r="D13" s="121"/>
      <c r="E13" s="99" t="s">
        <v>65</v>
      </c>
      <c r="F13" s="120" t="s">
        <v>53</v>
      </c>
      <c r="G13" s="120" t="s">
        <v>54</v>
      </c>
      <c r="H13" s="120"/>
      <c r="I13" s="99" t="s">
        <v>221</v>
      </c>
      <c r="J13" s="120" t="s">
        <v>53</v>
      </c>
      <c r="K13" s="159" t="s">
        <v>54</v>
      </c>
    </row>
    <row r="14" s="87" customFormat="1" ht="15" spans="1:11">
      <c r="A14" s="106" t="s">
        <v>222</v>
      </c>
      <c r="B14" s="110" t="s">
        <v>53</v>
      </c>
      <c r="C14" s="110" t="s">
        <v>54</v>
      </c>
      <c r="D14" s="109"/>
      <c r="E14" s="108" t="s">
        <v>223</v>
      </c>
      <c r="F14" s="110" t="s">
        <v>53</v>
      </c>
      <c r="G14" s="110" t="s">
        <v>54</v>
      </c>
      <c r="H14" s="110"/>
      <c r="I14" s="108" t="s">
        <v>224</v>
      </c>
      <c r="J14" s="110" t="s">
        <v>53</v>
      </c>
      <c r="K14" s="160" t="s">
        <v>54</v>
      </c>
    </row>
    <row r="15" s="87" customFormat="1" ht="15" spans="1:11">
      <c r="A15" s="113"/>
      <c r="B15" s="126"/>
      <c r="C15" s="126"/>
      <c r="D15" s="115"/>
      <c r="E15" s="113"/>
      <c r="F15" s="126"/>
      <c r="G15" s="126"/>
      <c r="H15" s="126"/>
      <c r="I15" s="113"/>
      <c r="J15" s="126"/>
      <c r="K15" s="126"/>
    </row>
    <row r="16" s="88" customFormat="1" spans="1:11">
      <c r="A16" s="91" t="s">
        <v>225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64"/>
    </row>
    <row r="17" s="87" customFormat="1" spans="1:11">
      <c r="A17" s="103" t="s">
        <v>226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5"/>
    </row>
    <row r="18" s="87" customFormat="1" spans="1:11">
      <c r="A18" s="103" t="s">
        <v>227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65"/>
    </row>
    <row r="19" s="87" customFormat="1" spans="1:11">
      <c r="A19" s="209" t="s">
        <v>228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59"/>
    </row>
    <row r="20" s="87" customFormat="1" spans="1:11">
      <c r="A20" s="134" t="s">
        <v>229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9"/>
    </row>
    <row r="21" s="87" customFormat="1" spans="1:11">
      <c r="A21" s="134" t="s">
        <v>230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9"/>
    </row>
    <row r="22" s="87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9"/>
    </row>
    <row r="23" s="87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70"/>
    </row>
    <row r="24" s="87" customFormat="1" spans="1:11">
      <c r="A24" s="103" t="s">
        <v>96</v>
      </c>
      <c r="B24" s="105"/>
      <c r="C24" s="120" t="s">
        <v>32</v>
      </c>
      <c r="D24" s="120" t="s">
        <v>33</v>
      </c>
      <c r="E24" s="102"/>
      <c r="F24" s="102"/>
      <c r="G24" s="102"/>
      <c r="H24" s="102"/>
      <c r="I24" s="102"/>
      <c r="J24" s="102"/>
      <c r="K24" s="158"/>
    </row>
    <row r="25" s="87" customFormat="1" ht="15" spans="1:11">
      <c r="A25" s="138" t="s">
        <v>231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71"/>
    </row>
    <row r="26" s="87" customFormat="1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87" customFormat="1" spans="1:11">
      <c r="A27" s="141" t="s">
        <v>232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2"/>
    </row>
    <row r="28" s="87" customFormat="1" spans="1:11">
      <c r="A28" s="145" t="s">
        <v>233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74"/>
    </row>
    <row r="29" s="87" customFormat="1" spans="1:11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74"/>
    </row>
    <row r="30" s="87" customFormat="1" spans="1:11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74"/>
    </row>
    <row r="31" s="87" customFormat="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4"/>
    </row>
    <row r="32" s="87" customFormat="1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4"/>
    </row>
    <row r="33" s="87" customFormat="1" ht="23.1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4"/>
    </row>
    <row r="34" s="87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9"/>
    </row>
    <row r="35" s="87" customFormat="1" ht="23.1" customHeight="1" spans="1:11">
      <c r="A35" s="147"/>
      <c r="B35" s="135"/>
      <c r="C35" s="135"/>
      <c r="D35" s="135"/>
      <c r="E35" s="135"/>
      <c r="F35" s="135"/>
      <c r="G35" s="135"/>
      <c r="H35" s="135"/>
      <c r="I35" s="135"/>
      <c r="J35" s="135"/>
      <c r="K35" s="169"/>
    </row>
    <row r="36" s="87" customFormat="1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5"/>
    </row>
    <row r="37" s="87" customFormat="1" ht="18.75" customHeight="1" spans="1:11">
      <c r="A37" s="150" t="s">
        <v>234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6"/>
    </row>
    <row r="38" s="89" customFormat="1" ht="18.75" customHeight="1" spans="1:11">
      <c r="A38" s="103" t="s">
        <v>235</v>
      </c>
      <c r="B38" s="105"/>
      <c r="C38" s="105"/>
      <c r="D38" s="102" t="s">
        <v>236</v>
      </c>
      <c r="E38" s="102"/>
      <c r="F38" s="152" t="s">
        <v>237</v>
      </c>
      <c r="G38" s="153"/>
      <c r="H38" s="105" t="s">
        <v>238</v>
      </c>
      <c r="I38" s="105"/>
      <c r="J38" s="105" t="s">
        <v>239</v>
      </c>
      <c r="K38" s="165"/>
    </row>
    <row r="39" s="87" customFormat="1" ht="18.75" customHeight="1" spans="1:13">
      <c r="A39" s="103" t="s">
        <v>97</v>
      </c>
      <c r="B39" s="105" t="s">
        <v>240</v>
      </c>
      <c r="C39" s="105"/>
      <c r="D39" s="105"/>
      <c r="E39" s="105"/>
      <c r="F39" s="105"/>
      <c r="G39" s="105"/>
      <c r="H39" s="105"/>
      <c r="I39" s="105"/>
      <c r="J39" s="105"/>
      <c r="K39" s="165"/>
      <c r="M39" s="89"/>
    </row>
    <row r="40" s="87" customFormat="1" ht="30.95" customHeight="1" spans="1:11">
      <c r="A40" s="103" t="s">
        <v>241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5"/>
    </row>
    <row r="41" s="87" customFormat="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5"/>
    </row>
    <row r="42" s="87" customFormat="1" ht="32.1" customHeight="1" spans="1:11">
      <c r="A42" s="106" t="s">
        <v>108</v>
      </c>
      <c r="B42" s="154" t="s">
        <v>242</v>
      </c>
      <c r="C42" s="154"/>
      <c r="D42" s="108" t="s">
        <v>243</v>
      </c>
      <c r="E42" s="109" t="s">
        <v>114</v>
      </c>
      <c r="F42" s="108" t="s">
        <v>111</v>
      </c>
      <c r="G42" s="155" t="s">
        <v>244</v>
      </c>
      <c r="H42" s="156" t="s">
        <v>112</v>
      </c>
      <c r="I42" s="156"/>
      <c r="J42" s="154" t="s">
        <v>117</v>
      </c>
      <c r="K42" s="177"/>
    </row>
    <row r="43" s="87" customFormat="1" ht="16.5" customHeight="1"/>
    <row r="44" s="87" customFormat="1" ht="16.5" customHeight="1"/>
    <row r="45" s="8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434975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78" customWidth="1"/>
    <col min="2" max="7" width="9.375" style="178" customWidth="1"/>
    <col min="8" max="8" width="1.375" style="178" customWidth="1"/>
    <col min="9" max="9" width="16.5" style="178" customWidth="1"/>
    <col min="10" max="10" width="17" style="178" customWidth="1"/>
    <col min="11" max="11" width="18.5" style="178" customWidth="1"/>
    <col min="12" max="12" width="16.625" style="178" customWidth="1"/>
    <col min="13" max="13" width="14.125" style="178" customWidth="1"/>
    <col min="14" max="14" width="16.375" style="178" customWidth="1"/>
    <col min="15" max="16384" width="9" style="178"/>
  </cols>
  <sheetData>
    <row r="1" s="178" customFormat="1" ht="30" customHeight="1" spans="1:14">
      <c r="A1" s="45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="178" customFormat="1" ht="29.1" customHeight="1" spans="1:14">
      <c r="A2" s="46" t="s">
        <v>27</v>
      </c>
      <c r="B2" s="180" t="s">
        <v>28</v>
      </c>
      <c r="C2" s="180"/>
      <c r="D2" s="48" t="s">
        <v>34</v>
      </c>
      <c r="E2" s="180" t="s">
        <v>35</v>
      </c>
      <c r="F2" s="180"/>
      <c r="G2" s="180"/>
      <c r="H2" s="181"/>
      <c r="I2" s="72" t="s">
        <v>22</v>
      </c>
      <c r="J2" s="180" t="s">
        <v>23</v>
      </c>
      <c r="K2" s="180"/>
      <c r="L2" s="180"/>
      <c r="M2" s="180"/>
      <c r="N2" s="199"/>
    </row>
    <row r="3" s="178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182"/>
      <c r="I3" s="74" t="s">
        <v>120</v>
      </c>
      <c r="J3" s="74"/>
      <c r="K3" s="74"/>
      <c r="L3" s="74"/>
      <c r="M3" s="74"/>
      <c r="N3" s="75"/>
    </row>
    <row r="4" s="178" customFormat="1" ht="29.1" customHeight="1" spans="1:14">
      <c r="A4" s="50"/>
      <c r="B4" s="183" t="s">
        <v>80</v>
      </c>
      <c r="C4" s="183" t="s">
        <v>81</v>
      </c>
      <c r="D4" s="54" t="s">
        <v>82</v>
      </c>
      <c r="E4" s="183" t="s">
        <v>83</v>
      </c>
      <c r="F4" s="183" t="s">
        <v>84</v>
      </c>
      <c r="G4" s="183" t="s">
        <v>85</v>
      </c>
      <c r="H4" s="182"/>
      <c r="I4" s="183" t="s">
        <v>80</v>
      </c>
      <c r="J4" s="183" t="s">
        <v>81</v>
      </c>
      <c r="K4" s="54" t="s">
        <v>82</v>
      </c>
      <c r="L4" s="183" t="s">
        <v>83</v>
      </c>
      <c r="M4" s="183" t="s">
        <v>84</v>
      </c>
      <c r="N4" s="183" t="s">
        <v>85</v>
      </c>
    </row>
    <row r="5" s="178" customFormat="1" ht="29.1" customHeight="1" spans="1:14">
      <c r="A5" s="50"/>
      <c r="B5" s="184" t="s">
        <v>123</v>
      </c>
      <c r="C5" s="184" t="s">
        <v>124</v>
      </c>
      <c r="D5" s="55" t="s">
        <v>125</v>
      </c>
      <c r="E5" s="184" t="s">
        <v>126</v>
      </c>
      <c r="F5" s="184" t="s">
        <v>127</v>
      </c>
      <c r="G5" s="184" t="s">
        <v>128</v>
      </c>
      <c r="H5" s="182"/>
      <c r="I5" s="76" t="s">
        <v>88</v>
      </c>
      <c r="J5" s="76" t="s">
        <v>90</v>
      </c>
      <c r="K5" s="76" t="s">
        <v>90</v>
      </c>
      <c r="L5" s="76" t="s">
        <v>88</v>
      </c>
      <c r="M5" s="76" t="s">
        <v>91</v>
      </c>
      <c r="N5" s="77" t="s">
        <v>91</v>
      </c>
    </row>
    <row r="6" s="178" customFormat="1" ht="29.1" customHeight="1" spans="1:14">
      <c r="A6" s="185" t="s">
        <v>130</v>
      </c>
      <c r="B6" s="186">
        <f>C6-2.1</f>
        <v>99.8</v>
      </c>
      <c r="C6" s="186">
        <f>D6-2.1</f>
        <v>101.9</v>
      </c>
      <c r="D6" s="58">
        <v>104</v>
      </c>
      <c r="E6" s="186">
        <f t="shared" ref="E6:G6" si="0">D6+2.1</f>
        <v>106.1</v>
      </c>
      <c r="F6" s="186">
        <f t="shared" si="0"/>
        <v>108.2</v>
      </c>
      <c r="G6" s="186">
        <f t="shared" si="0"/>
        <v>110.3</v>
      </c>
      <c r="H6" s="182"/>
      <c r="I6" s="78" t="s">
        <v>245</v>
      </c>
      <c r="J6" s="78" t="s">
        <v>246</v>
      </c>
      <c r="K6" s="78" t="s">
        <v>247</v>
      </c>
      <c r="L6" s="78" t="s">
        <v>248</v>
      </c>
      <c r="M6" s="78" t="s">
        <v>249</v>
      </c>
      <c r="N6" s="79" t="s">
        <v>250</v>
      </c>
    </row>
    <row r="7" s="178" customFormat="1" ht="29.1" customHeight="1" spans="1:14">
      <c r="A7" s="185" t="s">
        <v>133</v>
      </c>
      <c r="B7" s="186">
        <f>C7-4</f>
        <v>74</v>
      </c>
      <c r="C7" s="186">
        <f>D7-4</f>
        <v>78</v>
      </c>
      <c r="D7" s="58">
        <v>82</v>
      </c>
      <c r="E7" s="186">
        <f>D7+4</f>
        <v>86</v>
      </c>
      <c r="F7" s="186">
        <f>E7+5</f>
        <v>91</v>
      </c>
      <c r="G7" s="186">
        <f>F7+6</f>
        <v>97</v>
      </c>
      <c r="H7" s="182"/>
      <c r="I7" s="200" t="s">
        <v>251</v>
      </c>
      <c r="J7" s="200" t="s">
        <v>252</v>
      </c>
      <c r="K7" s="200" t="s">
        <v>253</v>
      </c>
      <c r="L7" s="200" t="s">
        <v>254</v>
      </c>
      <c r="M7" s="200" t="s">
        <v>255</v>
      </c>
      <c r="N7" s="201" t="s">
        <v>255</v>
      </c>
    </row>
    <row r="8" s="178" customFormat="1" ht="29.1" customHeight="1" spans="1:14">
      <c r="A8" s="185" t="s">
        <v>136</v>
      </c>
      <c r="B8" s="187">
        <f>C8-3.6</f>
        <v>98.8</v>
      </c>
      <c r="C8" s="187">
        <f>D8-3.6</f>
        <v>102.4</v>
      </c>
      <c r="D8" s="60">
        <v>106</v>
      </c>
      <c r="E8" s="187">
        <f t="shared" ref="E8:G8" si="1">D8+4</f>
        <v>110</v>
      </c>
      <c r="F8" s="187">
        <f t="shared" si="1"/>
        <v>114</v>
      </c>
      <c r="G8" s="187">
        <f t="shared" si="1"/>
        <v>118</v>
      </c>
      <c r="H8" s="182"/>
      <c r="I8" s="200" t="s">
        <v>256</v>
      </c>
      <c r="J8" s="200" t="s">
        <v>257</v>
      </c>
      <c r="K8" s="200" t="s">
        <v>253</v>
      </c>
      <c r="L8" s="200" t="s">
        <v>255</v>
      </c>
      <c r="M8" s="200" t="s">
        <v>258</v>
      </c>
      <c r="N8" s="202" t="s">
        <v>258</v>
      </c>
    </row>
    <row r="9" s="178" customFormat="1" ht="29.1" customHeight="1" spans="1:14">
      <c r="A9" s="185" t="s">
        <v>138</v>
      </c>
      <c r="B9" s="186">
        <f>C9-2.3/2</f>
        <v>29.7</v>
      </c>
      <c r="C9" s="186">
        <f>D9-2.3/2</f>
        <v>30.85</v>
      </c>
      <c r="D9" s="58">
        <v>32</v>
      </c>
      <c r="E9" s="186">
        <f t="shared" ref="E9:G9" si="2">D9+2.6/2</f>
        <v>33.3</v>
      </c>
      <c r="F9" s="186">
        <f t="shared" si="2"/>
        <v>34.6</v>
      </c>
      <c r="G9" s="186">
        <f t="shared" si="2"/>
        <v>35.9</v>
      </c>
      <c r="H9" s="182"/>
      <c r="I9" s="78" t="s">
        <v>259</v>
      </c>
      <c r="J9" s="78" t="s">
        <v>260</v>
      </c>
      <c r="K9" s="78" t="s">
        <v>261</v>
      </c>
      <c r="L9" s="78" t="s">
        <v>262</v>
      </c>
      <c r="M9" s="78" t="s">
        <v>263</v>
      </c>
      <c r="N9" s="81" t="s">
        <v>264</v>
      </c>
    </row>
    <row r="10" s="178" customFormat="1" ht="29.1" customHeight="1" spans="1:14">
      <c r="A10" s="185" t="s">
        <v>140</v>
      </c>
      <c r="B10" s="186">
        <f>C10-0.7</f>
        <v>20.6</v>
      </c>
      <c r="C10" s="186">
        <f>D10-0.7</f>
        <v>21.3</v>
      </c>
      <c r="D10" s="58">
        <v>22</v>
      </c>
      <c r="E10" s="186">
        <f>D10+0.7</f>
        <v>22.7</v>
      </c>
      <c r="F10" s="186">
        <f>E10+0.7</f>
        <v>23.4</v>
      </c>
      <c r="G10" s="186">
        <f>F10+0.9</f>
        <v>24.3</v>
      </c>
      <c r="H10" s="182"/>
      <c r="I10" s="200" t="s">
        <v>265</v>
      </c>
      <c r="J10" s="200" t="s">
        <v>260</v>
      </c>
      <c r="K10" s="200" t="s">
        <v>266</v>
      </c>
      <c r="L10" s="200" t="s">
        <v>267</v>
      </c>
      <c r="M10" s="200" t="s">
        <v>264</v>
      </c>
      <c r="N10" s="202" t="s">
        <v>268</v>
      </c>
    </row>
    <row r="11" s="178" customFormat="1" ht="29.1" customHeight="1" spans="1:14">
      <c r="A11" s="185" t="s">
        <v>141</v>
      </c>
      <c r="B11" s="186">
        <f>C11-0.5</f>
        <v>19</v>
      </c>
      <c r="C11" s="186">
        <f>D11-0.5</f>
        <v>19.5</v>
      </c>
      <c r="D11" s="58">
        <v>20</v>
      </c>
      <c r="E11" s="186">
        <f>D11+0.5</f>
        <v>20.5</v>
      </c>
      <c r="F11" s="186">
        <f>E11+0.5</f>
        <v>21</v>
      </c>
      <c r="G11" s="186">
        <f>F11+0.7</f>
        <v>21.7</v>
      </c>
      <c r="H11" s="182"/>
      <c r="I11" s="200" t="s">
        <v>269</v>
      </c>
      <c r="J11" s="200" t="s">
        <v>269</v>
      </c>
      <c r="K11" s="200" t="s">
        <v>269</v>
      </c>
      <c r="L11" s="200" t="s">
        <v>270</v>
      </c>
      <c r="M11" s="200" t="s">
        <v>266</v>
      </c>
      <c r="N11" s="202" t="s">
        <v>271</v>
      </c>
    </row>
    <row r="12" s="178" customFormat="1" ht="29.1" customHeight="1" spans="1:14">
      <c r="A12" s="185" t="s">
        <v>144</v>
      </c>
      <c r="B12" s="186">
        <f>C12-0.7</f>
        <v>27.7</v>
      </c>
      <c r="C12" s="186">
        <f>D12-0.6</f>
        <v>28.4</v>
      </c>
      <c r="D12" s="58">
        <v>29</v>
      </c>
      <c r="E12" s="186">
        <f>D12+0.6</f>
        <v>29.6</v>
      </c>
      <c r="F12" s="186">
        <f>E12+0.7</f>
        <v>30.3</v>
      </c>
      <c r="G12" s="186">
        <f>F12+0.6</f>
        <v>30.9</v>
      </c>
      <c r="H12" s="182"/>
      <c r="I12" s="200" t="s">
        <v>272</v>
      </c>
      <c r="J12" s="200" t="s">
        <v>253</v>
      </c>
      <c r="K12" s="200" t="s">
        <v>273</v>
      </c>
      <c r="L12" s="200" t="s">
        <v>274</v>
      </c>
      <c r="M12" s="200" t="s">
        <v>275</v>
      </c>
      <c r="N12" s="202" t="s">
        <v>276</v>
      </c>
    </row>
    <row r="13" s="178" customFormat="1" ht="29.1" customHeight="1" spans="1:14">
      <c r="A13" s="185" t="s">
        <v>146</v>
      </c>
      <c r="B13" s="186">
        <f>C13-0.9</f>
        <v>40.2</v>
      </c>
      <c r="C13" s="186">
        <f>D13-0.9</f>
        <v>41.1</v>
      </c>
      <c r="D13" s="58">
        <v>42</v>
      </c>
      <c r="E13" s="186">
        <f t="shared" ref="E13:G13" si="3">D13+1.1</f>
        <v>43.1</v>
      </c>
      <c r="F13" s="186">
        <f t="shared" si="3"/>
        <v>44.2</v>
      </c>
      <c r="G13" s="186">
        <f t="shared" si="3"/>
        <v>45.3</v>
      </c>
      <c r="H13" s="182"/>
      <c r="I13" s="200" t="s">
        <v>277</v>
      </c>
      <c r="J13" s="200" t="s">
        <v>278</v>
      </c>
      <c r="K13" s="200" t="s">
        <v>255</v>
      </c>
      <c r="L13" s="200" t="s">
        <v>264</v>
      </c>
      <c r="M13" s="200" t="s">
        <v>279</v>
      </c>
      <c r="N13" s="202" t="s">
        <v>280</v>
      </c>
    </row>
    <row r="14" s="178" customFormat="1" ht="29.1" customHeight="1" spans="1:14">
      <c r="A14" s="188"/>
      <c r="B14" s="189"/>
      <c r="C14" s="190"/>
      <c r="D14" s="190"/>
      <c r="E14" s="190"/>
      <c r="F14" s="190"/>
      <c r="G14" s="191"/>
      <c r="H14" s="182"/>
      <c r="I14" s="200"/>
      <c r="J14" s="200"/>
      <c r="K14" s="200"/>
      <c r="L14" s="200"/>
      <c r="M14" s="200"/>
      <c r="N14" s="202"/>
    </row>
    <row r="15" s="178" customFormat="1" ht="29.1" customHeight="1" spans="1:14">
      <c r="A15" s="192"/>
      <c r="B15" s="193"/>
      <c r="C15" s="194"/>
      <c r="D15" s="194"/>
      <c r="E15" s="195"/>
      <c r="F15" s="195"/>
      <c r="G15" s="196"/>
      <c r="H15" s="197"/>
      <c r="I15" s="203"/>
      <c r="J15" s="204"/>
      <c r="K15" s="205"/>
      <c r="L15" s="204"/>
      <c r="M15" s="204"/>
      <c r="N15" s="206"/>
    </row>
    <row r="16" s="178" customFormat="1" ht="15" spans="1:14">
      <c r="A16" s="44" t="s">
        <v>97</v>
      </c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</row>
    <row r="17" s="178" customFormat="1" ht="14.25" spans="1:14">
      <c r="A17" s="178" t="s">
        <v>149</v>
      </c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="178" customFormat="1" ht="14.25" spans="1:13">
      <c r="A18" s="198"/>
      <c r="B18" s="198"/>
      <c r="C18" s="198"/>
      <c r="D18" s="198"/>
      <c r="E18" s="198"/>
      <c r="F18" s="198"/>
      <c r="G18" s="198"/>
      <c r="H18" s="198"/>
      <c r="I18" s="44" t="s">
        <v>281</v>
      </c>
      <c r="J18" s="86"/>
      <c r="K18" s="44" t="s">
        <v>151</v>
      </c>
      <c r="L18" s="44"/>
      <c r="M18" s="4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22" workbookViewId="0">
      <selection activeCell="A21" sqref="A21:K21"/>
    </sheetView>
  </sheetViews>
  <sheetFormatPr defaultColWidth="10.125" defaultRowHeight="14.25"/>
  <cols>
    <col min="1" max="1" width="9.625" style="87" customWidth="1"/>
    <col min="2" max="2" width="11.125" style="87" customWidth="1"/>
    <col min="3" max="3" width="9.125" style="87" customWidth="1"/>
    <col min="4" max="4" width="9.5" style="87" customWidth="1"/>
    <col min="5" max="5" width="11.0416666666667" style="87" customWidth="1"/>
    <col min="6" max="6" width="10.375" style="87" customWidth="1"/>
    <col min="7" max="7" width="9.5" style="87" customWidth="1"/>
    <col min="8" max="8" width="9.125" style="87" customWidth="1"/>
    <col min="9" max="9" width="8.125" style="87" customWidth="1"/>
    <col min="10" max="10" width="10.5" style="87" customWidth="1"/>
    <col min="11" max="11" width="13.025" style="87" customWidth="1"/>
    <col min="12" max="16384" width="10.125" style="87"/>
  </cols>
  <sheetData>
    <row r="1" s="87" customFormat="1" ht="26.25" spans="1:11">
      <c r="A1" s="90" t="s">
        <v>190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="87" customFormat="1" spans="1:11">
      <c r="A2" s="91" t="s">
        <v>18</v>
      </c>
      <c r="B2" s="92" t="s">
        <v>19</v>
      </c>
      <c r="C2" s="92"/>
      <c r="D2" s="93" t="s">
        <v>27</v>
      </c>
      <c r="E2" s="94" t="s">
        <v>28</v>
      </c>
      <c r="F2" s="95" t="s">
        <v>191</v>
      </c>
      <c r="G2" s="96" t="s">
        <v>35</v>
      </c>
      <c r="H2" s="96"/>
      <c r="I2" s="127" t="s">
        <v>22</v>
      </c>
      <c r="J2" s="96" t="s">
        <v>23</v>
      </c>
      <c r="K2" s="157"/>
    </row>
    <row r="3" s="87" customFormat="1" spans="1:11">
      <c r="A3" s="97" t="s">
        <v>43</v>
      </c>
      <c r="B3" s="98">
        <v>12300</v>
      </c>
      <c r="C3" s="98"/>
      <c r="D3" s="99" t="s">
        <v>192</v>
      </c>
      <c r="E3" s="100" t="s">
        <v>282</v>
      </c>
      <c r="F3" s="101"/>
      <c r="G3" s="101"/>
      <c r="H3" s="102" t="s">
        <v>193</v>
      </c>
      <c r="I3" s="102"/>
      <c r="J3" s="102"/>
      <c r="K3" s="158"/>
    </row>
    <row r="4" s="87" customFormat="1" spans="1:11">
      <c r="A4" s="103" t="s">
        <v>39</v>
      </c>
      <c r="B4" s="104">
        <v>3</v>
      </c>
      <c r="C4" s="104">
        <v>6</v>
      </c>
      <c r="D4" s="105" t="s">
        <v>194</v>
      </c>
      <c r="E4" s="101"/>
      <c r="F4" s="101"/>
      <c r="G4" s="101"/>
      <c r="H4" s="105" t="s">
        <v>195</v>
      </c>
      <c r="I4" s="105"/>
      <c r="J4" s="120" t="s">
        <v>32</v>
      </c>
      <c r="K4" s="159" t="s">
        <v>33</v>
      </c>
    </row>
    <row r="5" s="87" customFormat="1" spans="1:11">
      <c r="A5" s="103" t="s">
        <v>196</v>
      </c>
      <c r="B5" s="98">
        <v>2</v>
      </c>
      <c r="C5" s="98"/>
      <c r="D5" s="99" t="s">
        <v>197</v>
      </c>
      <c r="E5" s="99" t="s">
        <v>198</v>
      </c>
      <c r="F5" s="99" t="s">
        <v>199</v>
      </c>
      <c r="G5" s="99" t="s">
        <v>200</v>
      </c>
      <c r="H5" s="105" t="s">
        <v>201</v>
      </c>
      <c r="I5" s="105"/>
      <c r="J5" s="120" t="s">
        <v>32</v>
      </c>
      <c r="K5" s="159" t="s">
        <v>33</v>
      </c>
    </row>
    <row r="6" s="87" customFormat="1" ht="15" spans="1:11">
      <c r="A6" s="106" t="s">
        <v>202</v>
      </c>
      <c r="B6" s="107">
        <v>200</v>
      </c>
      <c r="C6" s="107"/>
      <c r="D6" s="108" t="s">
        <v>203</v>
      </c>
      <c r="E6" s="109"/>
      <c r="F6" s="110"/>
      <c r="G6" s="111">
        <v>8589</v>
      </c>
      <c r="H6" s="112" t="s">
        <v>204</v>
      </c>
      <c r="I6" s="112"/>
      <c r="J6" s="110" t="s">
        <v>32</v>
      </c>
      <c r="K6" s="160" t="s">
        <v>33</v>
      </c>
    </row>
    <row r="7" s="87" customFormat="1" ht="15" spans="1:11">
      <c r="A7" s="113" t="s">
        <v>205</v>
      </c>
      <c r="B7" s="114" t="s">
        <v>283</v>
      </c>
      <c r="C7" s="114"/>
      <c r="D7" s="113"/>
      <c r="E7" s="115"/>
      <c r="F7" s="116"/>
      <c r="G7" s="113"/>
      <c r="H7" s="116"/>
      <c r="I7" s="115"/>
      <c r="J7" s="115"/>
      <c r="K7" s="115"/>
    </row>
    <row r="8" s="87" customFormat="1" spans="1:11">
      <c r="A8" s="117" t="s">
        <v>207</v>
      </c>
      <c r="B8" s="95" t="s">
        <v>208</v>
      </c>
      <c r="C8" s="95" t="s">
        <v>209</v>
      </c>
      <c r="D8" s="95" t="s">
        <v>210</v>
      </c>
      <c r="E8" s="95" t="s">
        <v>211</v>
      </c>
      <c r="F8" s="95" t="s">
        <v>212</v>
      </c>
      <c r="G8" s="118"/>
      <c r="H8" s="119"/>
      <c r="I8" s="119"/>
      <c r="J8" s="119"/>
      <c r="K8" s="161"/>
    </row>
    <row r="9" s="87" customFormat="1" spans="1:11">
      <c r="A9" s="103" t="s">
        <v>213</v>
      </c>
      <c r="B9" s="105"/>
      <c r="C9" s="120" t="s">
        <v>32</v>
      </c>
      <c r="D9" s="120" t="s">
        <v>33</v>
      </c>
      <c r="E9" s="99" t="s">
        <v>214</v>
      </c>
      <c r="F9" s="121" t="s">
        <v>215</v>
      </c>
      <c r="G9" s="122"/>
      <c r="H9" s="123"/>
      <c r="I9" s="123"/>
      <c r="J9" s="123"/>
      <c r="K9" s="162"/>
    </row>
    <row r="10" s="87" customFormat="1" spans="1:11">
      <c r="A10" s="103" t="s">
        <v>216</v>
      </c>
      <c r="B10" s="105"/>
      <c r="C10" s="120" t="s">
        <v>32</v>
      </c>
      <c r="D10" s="120" t="s">
        <v>33</v>
      </c>
      <c r="E10" s="99" t="s">
        <v>217</v>
      </c>
      <c r="F10" s="121" t="s">
        <v>218</v>
      </c>
      <c r="G10" s="122" t="s">
        <v>219</v>
      </c>
      <c r="H10" s="123"/>
      <c r="I10" s="123"/>
      <c r="J10" s="123"/>
      <c r="K10" s="162"/>
    </row>
    <row r="11" s="87" customFormat="1" spans="1:11">
      <c r="A11" s="124" t="s">
        <v>160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63"/>
    </row>
    <row r="12" s="87" customFormat="1" spans="1:11">
      <c r="A12" s="97" t="s">
        <v>57</v>
      </c>
      <c r="B12" s="120" t="s">
        <v>53</v>
      </c>
      <c r="C12" s="120" t="s">
        <v>54</v>
      </c>
      <c r="D12" s="121"/>
      <c r="E12" s="99" t="s">
        <v>55</v>
      </c>
      <c r="F12" s="120" t="s">
        <v>53</v>
      </c>
      <c r="G12" s="120" t="s">
        <v>54</v>
      </c>
      <c r="H12" s="120"/>
      <c r="I12" s="99" t="s">
        <v>220</v>
      </c>
      <c r="J12" s="120" t="s">
        <v>53</v>
      </c>
      <c r="K12" s="159" t="s">
        <v>54</v>
      </c>
    </row>
    <row r="13" s="87" customFormat="1" spans="1:11">
      <c r="A13" s="97" t="s">
        <v>60</v>
      </c>
      <c r="B13" s="120" t="s">
        <v>53</v>
      </c>
      <c r="C13" s="120" t="s">
        <v>54</v>
      </c>
      <c r="D13" s="121"/>
      <c r="E13" s="99" t="s">
        <v>65</v>
      </c>
      <c r="F13" s="120" t="s">
        <v>53</v>
      </c>
      <c r="G13" s="120" t="s">
        <v>54</v>
      </c>
      <c r="H13" s="120"/>
      <c r="I13" s="99" t="s">
        <v>221</v>
      </c>
      <c r="J13" s="120" t="s">
        <v>53</v>
      </c>
      <c r="K13" s="159" t="s">
        <v>54</v>
      </c>
    </row>
    <row r="14" s="87" customFormat="1" ht="15" spans="1:11">
      <c r="A14" s="106" t="s">
        <v>222</v>
      </c>
      <c r="B14" s="110" t="s">
        <v>53</v>
      </c>
      <c r="C14" s="110" t="s">
        <v>54</v>
      </c>
      <c r="D14" s="109"/>
      <c r="E14" s="108" t="s">
        <v>223</v>
      </c>
      <c r="F14" s="110" t="s">
        <v>53</v>
      </c>
      <c r="G14" s="110" t="s">
        <v>54</v>
      </c>
      <c r="H14" s="110"/>
      <c r="I14" s="108" t="s">
        <v>224</v>
      </c>
      <c r="J14" s="110" t="s">
        <v>53</v>
      </c>
      <c r="K14" s="160" t="s">
        <v>54</v>
      </c>
    </row>
    <row r="15" s="87" customFormat="1" ht="15" spans="1:11">
      <c r="A15" s="113"/>
      <c r="B15" s="126"/>
      <c r="C15" s="126"/>
      <c r="D15" s="115"/>
      <c r="E15" s="113"/>
      <c r="F15" s="126"/>
      <c r="G15" s="126"/>
      <c r="H15" s="126"/>
      <c r="I15" s="113"/>
      <c r="J15" s="126"/>
      <c r="K15" s="126"/>
    </row>
    <row r="16" s="88" customFormat="1" spans="1:11">
      <c r="A16" s="91" t="s">
        <v>225</v>
      </c>
      <c r="B16" s="127"/>
      <c r="C16" s="127"/>
      <c r="D16" s="127"/>
      <c r="E16" s="127"/>
      <c r="F16" s="127"/>
      <c r="G16" s="127"/>
      <c r="H16" s="127"/>
      <c r="I16" s="127"/>
      <c r="J16" s="127"/>
      <c r="K16" s="164"/>
    </row>
    <row r="17" s="87" customFormat="1" spans="1:11">
      <c r="A17" s="103" t="s">
        <v>226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65"/>
    </row>
    <row r="18" s="87" customFormat="1" spans="1:11">
      <c r="A18" s="128" t="s">
        <v>284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66"/>
    </row>
    <row r="19" s="87" customFormat="1" spans="1:11">
      <c r="A19" s="130" t="s">
        <v>285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67"/>
    </row>
    <row r="20" s="87" customFormat="1" spans="1:11">
      <c r="A20" s="132" t="s">
        <v>286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68"/>
    </row>
    <row r="21" s="87" customFormat="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8"/>
    </row>
    <row r="22" s="87" customFormat="1" spans="1:11">
      <c r="A22" s="134" t="s">
        <v>287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9"/>
    </row>
    <row r="23" s="87" customFormat="1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70"/>
    </row>
    <row r="24" s="87" customFormat="1" spans="1:11">
      <c r="A24" s="103" t="s">
        <v>96</v>
      </c>
      <c r="B24" s="105"/>
      <c r="C24" s="120" t="s">
        <v>32</v>
      </c>
      <c r="D24" s="120" t="s">
        <v>33</v>
      </c>
      <c r="E24" s="102"/>
      <c r="F24" s="102"/>
      <c r="G24" s="102"/>
      <c r="H24" s="102"/>
      <c r="I24" s="102"/>
      <c r="J24" s="102"/>
      <c r="K24" s="158"/>
    </row>
    <row r="25" s="87" customFormat="1" ht="15" spans="1:11">
      <c r="A25" s="138" t="s">
        <v>231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71"/>
    </row>
    <row r="26" s="87" customFormat="1" ht="1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="87" customFormat="1" spans="1:11">
      <c r="A27" s="141" t="s">
        <v>232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2"/>
    </row>
    <row r="28" s="87" customFormat="1" spans="1:11">
      <c r="A28" s="143" t="s">
        <v>288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3"/>
    </row>
    <row r="29" s="87" customFormat="1" spans="1:11">
      <c r="A29" s="145" t="s">
        <v>289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74"/>
    </row>
    <row r="30" s="87" customFormat="1" spans="1:11">
      <c r="A30" s="145" t="s">
        <v>290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74"/>
    </row>
    <row r="31" s="87" customFormat="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4"/>
    </row>
    <row r="32" s="87" customFormat="1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4"/>
    </row>
    <row r="33" s="87" customFormat="1" ht="23.1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4"/>
    </row>
    <row r="34" s="87" customFormat="1" ht="23.1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9"/>
    </row>
    <row r="35" s="87" customFormat="1" ht="23.1" customHeight="1" spans="1:11">
      <c r="A35" s="147"/>
      <c r="B35" s="135"/>
      <c r="C35" s="135"/>
      <c r="D35" s="135"/>
      <c r="E35" s="135"/>
      <c r="F35" s="135"/>
      <c r="G35" s="135"/>
      <c r="H35" s="135"/>
      <c r="I35" s="135"/>
      <c r="J35" s="135"/>
      <c r="K35" s="169"/>
    </row>
    <row r="36" s="87" customFormat="1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5"/>
    </row>
    <row r="37" s="87" customFormat="1" ht="18.75" customHeight="1" spans="1:11">
      <c r="A37" s="150" t="s">
        <v>234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6"/>
    </row>
    <row r="38" s="89" customFormat="1" ht="18.75" customHeight="1" spans="1:11">
      <c r="A38" s="103" t="s">
        <v>235</v>
      </c>
      <c r="B38" s="105"/>
      <c r="C38" s="105"/>
      <c r="D38" s="102" t="s">
        <v>236</v>
      </c>
      <c r="E38" s="102"/>
      <c r="F38" s="152" t="s">
        <v>237</v>
      </c>
      <c r="G38" s="153"/>
      <c r="H38" s="105" t="s">
        <v>238</v>
      </c>
      <c r="I38" s="105"/>
      <c r="J38" s="105" t="s">
        <v>239</v>
      </c>
      <c r="K38" s="165"/>
    </row>
    <row r="39" s="87" customFormat="1" ht="18.75" customHeight="1" spans="1:13">
      <c r="A39" s="103" t="s">
        <v>97</v>
      </c>
      <c r="B39" s="105" t="s">
        <v>240</v>
      </c>
      <c r="C39" s="105"/>
      <c r="D39" s="105"/>
      <c r="E39" s="105"/>
      <c r="F39" s="105"/>
      <c r="G39" s="105"/>
      <c r="H39" s="105"/>
      <c r="I39" s="105"/>
      <c r="J39" s="105"/>
      <c r="K39" s="165"/>
      <c r="M39" s="89"/>
    </row>
    <row r="40" s="87" customFormat="1" ht="30.95" customHeight="1" spans="1:11">
      <c r="A40" s="103" t="s">
        <v>291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65"/>
    </row>
    <row r="41" s="87" customFormat="1" ht="18.75" customHeight="1" spans="1:11">
      <c r="A41" s="103"/>
      <c r="B41" s="105"/>
      <c r="C41" s="105"/>
      <c r="D41" s="105"/>
      <c r="E41" s="105"/>
      <c r="F41" s="105"/>
      <c r="G41" s="105"/>
      <c r="H41" s="105"/>
      <c r="I41" s="105"/>
      <c r="J41" s="105"/>
      <c r="K41" s="165"/>
    </row>
    <row r="42" s="87" customFormat="1" ht="32.1" customHeight="1" spans="1:11">
      <c r="A42" s="106" t="s">
        <v>108</v>
      </c>
      <c r="B42" s="154" t="s">
        <v>242</v>
      </c>
      <c r="C42" s="154"/>
      <c r="D42" s="108" t="s">
        <v>243</v>
      </c>
      <c r="E42" s="109" t="s">
        <v>292</v>
      </c>
      <c r="F42" s="108" t="s">
        <v>111</v>
      </c>
      <c r="G42" s="155" t="s">
        <v>293</v>
      </c>
      <c r="H42" s="156" t="s">
        <v>112</v>
      </c>
      <c r="I42" s="156"/>
      <c r="J42" s="154" t="s">
        <v>117</v>
      </c>
      <c r="K42" s="177"/>
    </row>
    <row r="43" s="87" customFormat="1" ht="16.5" customHeight="1"/>
    <row r="44" s="87" customFormat="1" ht="16.5" customHeight="1"/>
    <row r="45" s="87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434975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7" sqref="K17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="44" customFormat="1" ht="30" customHeight="1" spans="1:14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4" customFormat="1" ht="29.1" customHeight="1" spans="1:14">
      <c r="A2" s="46" t="s">
        <v>27</v>
      </c>
      <c r="B2" s="47" t="s">
        <v>28</v>
      </c>
      <c r="C2" s="47"/>
      <c r="D2" s="48" t="s">
        <v>34</v>
      </c>
      <c r="E2" s="47" t="s">
        <v>35</v>
      </c>
      <c r="F2" s="47"/>
      <c r="G2" s="47"/>
      <c r="H2" s="49"/>
      <c r="I2" s="72" t="s">
        <v>22</v>
      </c>
      <c r="J2" s="47" t="s">
        <v>23</v>
      </c>
      <c r="K2" s="47"/>
      <c r="L2" s="47"/>
      <c r="M2" s="47"/>
      <c r="N2" s="73"/>
    </row>
    <row r="3" s="44" customFormat="1" ht="29.1" customHeight="1" spans="1:14">
      <c r="A3" s="50" t="s">
        <v>118</v>
      </c>
      <c r="B3" s="51" t="s">
        <v>119</v>
      </c>
      <c r="C3" s="51"/>
      <c r="D3" s="51"/>
      <c r="E3" s="51"/>
      <c r="F3" s="51"/>
      <c r="G3" s="51"/>
      <c r="H3" s="52"/>
      <c r="I3" s="74" t="s">
        <v>120</v>
      </c>
      <c r="J3" s="74"/>
      <c r="K3" s="74"/>
      <c r="L3" s="74"/>
      <c r="M3" s="74"/>
      <c r="N3" s="75"/>
    </row>
    <row r="4" s="44" customFormat="1" ht="29.1" customHeight="1" spans="1:14">
      <c r="A4" s="50"/>
      <c r="B4" s="53" t="s">
        <v>80</v>
      </c>
      <c r="C4" s="53" t="s">
        <v>81</v>
      </c>
      <c r="D4" s="54" t="s">
        <v>82</v>
      </c>
      <c r="E4" s="53" t="s">
        <v>83</v>
      </c>
      <c r="F4" s="53" t="s">
        <v>84</v>
      </c>
      <c r="G4" s="53" t="s">
        <v>85</v>
      </c>
      <c r="H4" s="52"/>
      <c r="I4" s="53" t="s">
        <v>80</v>
      </c>
      <c r="J4" s="53" t="s">
        <v>81</v>
      </c>
      <c r="K4" s="54" t="s">
        <v>82</v>
      </c>
      <c r="L4" s="53" t="s">
        <v>83</v>
      </c>
      <c r="M4" s="53" t="s">
        <v>84</v>
      </c>
      <c r="N4" s="53" t="s">
        <v>85</v>
      </c>
    </row>
    <row r="5" s="44" customFormat="1" ht="29.1" customHeight="1" spans="1:14">
      <c r="A5" s="50"/>
      <c r="B5" s="55" t="s">
        <v>123</v>
      </c>
      <c r="C5" s="55" t="s">
        <v>124</v>
      </c>
      <c r="D5" s="55" t="s">
        <v>125</v>
      </c>
      <c r="E5" s="55" t="s">
        <v>126</v>
      </c>
      <c r="F5" s="55" t="s">
        <v>127</v>
      </c>
      <c r="G5" s="55" t="s">
        <v>128</v>
      </c>
      <c r="H5" s="52"/>
      <c r="I5" s="76" t="s">
        <v>90</v>
      </c>
      <c r="J5" s="76" t="s">
        <v>88</v>
      </c>
      <c r="K5" s="76" t="s">
        <v>91</v>
      </c>
      <c r="L5" s="76" t="s">
        <v>90</v>
      </c>
      <c r="M5" s="76" t="s">
        <v>88</v>
      </c>
      <c r="N5" s="77" t="s">
        <v>91</v>
      </c>
    </row>
    <row r="6" s="44" customFormat="1" ht="29.1" customHeight="1" spans="1:14">
      <c r="A6" s="56" t="s">
        <v>130</v>
      </c>
      <c r="B6" s="57">
        <f>C6-2.1</f>
        <v>99.8</v>
      </c>
      <c r="C6" s="57">
        <f>D6-2.1</f>
        <v>101.9</v>
      </c>
      <c r="D6" s="58">
        <v>104</v>
      </c>
      <c r="E6" s="57">
        <f t="shared" ref="E6:G6" si="0">D6+2.1</f>
        <v>106.1</v>
      </c>
      <c r="F6" s="57">
        <f t="shared" si="0"/>
        <v>108.2</v>
      </c>
      <c r="G6" s="57">
        <f t="shared" si="0"/>
        <v>110.3</v>
      </c>
      <c r="H6" s="52"/>
      <c r="I6" s="78" t="s">
        <v>294</v>
      </c>
      <c r="J6" s="78" t="s">
        <v>295</v>
      </c>
      <c r="K6" s="78" t="s">
        <v>295</v>
      </c>
      <c r="L6" s="78" t="s">
        <v>296</v>
      </c>
      <c r="M6" s="78" t="s">
        <v>297</v>
      </c>
      <c r="N6" s="79" t="s">
        <v>298</v>
      </c>
    </row>
    <row r="7" s="44" customFormat="1" ht="29.1" customHeight="1" spans="1:14">
      <c r="A7" s="56" t="s">
        <v>133</v>
      </c>
      <c r="B7" s="57">
        <f>C7-4</f>
        <v>74</v>
      </c>
      <c r="C7" s="57">
        <f>D7-4</f>
        <v>78</v>
      </c>
      <c r="D7" s="58">
        <v>82</v>
      </c>
      <c r="E7" s="57">
        <f>D7+4</f>
        <v>86</v>
      </c>
      <c r="F7" s="57">
        <f>E7+5</f>
        <v>91</v>
      </c>
      <c r="G7" s="57">
        <f>F7+6</f>
        <v>97</v>
      </c>
      <c r="H7" s="52"/>
      <c r="I7" s="78" t="s">
        <v>295</v>
      </c>
      <c r="J7" s="78" t="s">
        <v>299</v>
      </c>
      <c r="K7" s="78" t="s">
        <v>296</v>
      </c>
      <c r="L7" s="78" t="s">
        <v>299</v>
      </c>
      <c r="M7" s="78" t="s">
        <v>300</v>
      </c>
      <c r="N7" s="80" t="s">
        <v>301</v>
      </c>
    </row>
    <row r="8" s="44" customFormat="1" ht="29.1" customHeight="1" spans="1:14">
      <c r="A8" s="56" t="s">
        <v>136</v>
      </c>
      <c r="B8" s="59">
        <f>C8-3.6</f>
        <v>98.8</v>
      </c>
      <c r="C8" s="59">
        <f>D8-3.6</f>
        <v>102.4</v>
      </c>
      <c r="D8" s="60">
        <v>106</v>
      </c>
      <c r="E8" s="59">
        <f t="shared" ref="E8:G8" si="1">D8+4</f>
        <v>110</v>
      </c>
      <c r="F8" s="59">
        <f t="shared" si="1"/>
        <v>114</v>
      </c>
      <c r="G8" s="59">
        <f t="shared" si="1"/>
        <v>118</v>
      </c>
      <c r="H8" s="52"/>
      <c r="I8" s="78" t="s">
        <v>248</v>
      </c>
      <c r="J8" s="78" t="s">
        <v>302</v>
      </c>
      <c r="K8" s="78" t="s">
        <v>303</v>
      </c>
      <c r="L8" s="78" t="s">
        <v>304</v>
      </c>
      <c r="M8" s="78" t="s">
        <v>295</v>
      </c>
      <c r="N8" s="81" t="s">
        <v>295</v>
      </c>
    </row>
    <row r="9" s="44" customFormat="1" ht="29.1" customHeight="1" spans="1:14">
      <c r="A9" s="56" t="s">
        <v>138</v>
      </c>
      <c r="B9" s="57">
        <f>C9-2.3/2</f>
        <v>29.7</v>
      </c>
      <c r="C9" s="57">
        <f>D9-2.3/2</f>
        <v>30.85</v>
      </c>
      <c r="D9" s="58">
        <v>32</v>
      </c>
      <c r="E9" s="57">
        <f t="shared" ref="E9:G9" si="2">D9+2.6/2</f>
        <v>33.3</v>
      </c>
      <c r="F9" s="57">
        <f t="shared" si="2"/>
        <v>34.6</v>
      </c>
      <c r="G9" s="57">
        <f t="shared" si="2"/>
        <v>35.9</v>
      </c>
      <c r="H9" s="52"/>
      <c r="I9" s="78" t="s">
        <v>305</v>
      </c>
      <c r="J9" s="78" t="s">
        <v>306</v>
      </c>
      <c r="K9" s="78" t="s">
        <v>295</v>
      </c>
      <c r="L9" s="78" t="s">
        <v>250</v>
      </c>
      <c r="M9" s="78" t="s">
        <v>307</v>
      </c>
      <c r="N9" s="81" t="s">
        <v>308</v>
      </c>
    </row>
    <row r="10" s="44" customFormat="1" ht="29.1" customHeight="1" spans="1:14">
      <c r="A10" s="56" t="s">
        <v>140</v>
      </c>
      <c r="B10" s="57">
        <f>C10-0.7</f>
        <v>20.6</v>
      </c>
      <c r="C10" s="57">
        <f>D10-0.7</f>
        <v>21.3</v>
      </c>
      <c r="D10" s="58">
        <v>22</v>
      </c>
      <c r="E10" s="57">
        <f>D10+0.7</f>
        <v>22.7</v>
      </c>
      <c r="F10" s="57">
        <f>E10+0.7</f>
        <v>23.4</v>
      </c>
      <c r="G10" s="57">
        <f>F10+0.9</f>
        <v>24.3</v>
      </c>
      <c r="H10" s="52"/>
      <c r="I10" s="78" t="s">
        <v>305</v>
      </c>
      <c r="J10" s="78" t="s">
        <v>305</v>
      </c>
      <c r="K10" s="78" t="s">
        <v>295</v>
      </c>
      <c r="L10" s="78" t="s">
        <v>295</v>
      </c>
      <c r="M10" s="78" t="s">
        <v>295</v>
      </c>
      <c r="N10" s="81" t="s">
        <v>295</v>
      </c>
    </row>
    <row r="11" s="44" customFormat="1" ht="29.1" customHeight="1" spans="1:14">
      <c r="A11" s="56" t="s">
        <v>141</v>
      </c>
      <c r="B11" s="57">
        <f>C11-0.5</f>
        <v>19</v>
      </c>
      <c r="C11" s="57">
        <f>D11-0.5</f>
        <v>19.5</v>
      </c>
      <c r="D11" s="58">
        <v>20</v>
      </c>
      <c r="E11" s="57">
        <f>D11+0.5</f>
        <v>20.5</v>
      </c>
      <c r="F11" s="57">
        <f>E11+0.5</f>
        <v>21</v>
      </c>
      <c r="G11" s="57">
        <f>F11+0.7</f>
        <v>21.7</v>
      </c>
      <c r="H11" s="52"/>
      <c r="I11" s="78" t="s">
        <v>309</v>
      </c>
      <c r="J11" s="78" t="s">
        <v>310</v>
      </c>
      <c r="K11" s="78" t="s">
        <v>311</v>
      </c>
      <c r="L11" s="78" t="s">
        <v>312</v>
      </c>
      <c r="M11" s="78" t="s">
        <v>295</v>
      </c>
      <c r="N11" s="81" t="s">
        <v>267</v>
      </c>
    </row>
    <row r="12" s="44" customFormat="1" ht="29.1" customHeight="1" spans="1:14">
      <c r="A12" s="56" t="s">
        <v>144</v>
      </c>
      <c r="B12" s="57">
        <f>C12-0.7</f>
        <v>27.7</v>
      </c>
      <c r="C12" s="57">
        <f>D12-0.6</f>
        <v>28.4</v>
      </c>
      <c r="D12" s="58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78" t="s">
        <v>309</v>
      </c>
      <c r="J12" s="78" t="s">
        <v>295</v>
      </c>
      <c r="K12" s="78" t="s">
        <v>295</v>
      </c>
      <c r="L12" s="78" t="s">
        <v>313</v>
      </c>
      <c r="M12" s="78" t="s">
        <v>269</v>
      </c>
      <c r="N12" s="81" t="s">
        <v>295</v>
      </c>
    </row>
    <row r="13" s="44" customFormat="1" ht="29.1" customHeight="1" spans="1:14">
      <c r="A13" s="56" t="s">
        <v>146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78" t="s">
        <v>314</v>
      </c>
      <c r="J13" s="78" t="s">
        <v>315</v>
      </c>
      <c r="K13" s="78" t="s">
        <v>316</v>
      </c>
      <c r="L13" s="78" t="s">
        <v>317</v>
      </c>
      <c r="M13" s="78" t="s">
        <v>318</v>
      </c>
      <c r="N13" s="81" t="s">
        <v>295</v>
      </c>
    </row>
    <row r="14" s="44" customFormat="1" ht="29.1" customHeight="1" spans="1:14">
      <c r="A14" s="61"/>
      <c r="B14" s="62"/>
      <c r="C14" s="63"/>
      <c r="D14" s="63"/>
      <c r="E14" s="63"/>
      <c r="F14" s="63"/>
      <c r="G14" s="64"/>
      <c r="H14" s="52"/>
      <c r="I14" s="78"/>
      <c r="J14" s="78"/>
      <c r="K14" s="78"/>
      <c r="L14" s="78"/>
      <c r="M14" s="78"/>
      <c r="N14" s="81"/>
    </row>
    <row r="15" s="44" customFormat="1" ht="29.1" customHeight="1" spans="1:14">
      <c r="A15" s="65"/>
      <c r="B15" s="66"/>
      <c r="C15" s="67"/>
      <c r="D15" s="67"/>
      <c r="E15" s="68"/>
      <c r="F15" s="68"/>
      <c r="G15" s="69"/>
      <c r="H15" s="70"/>
      <c r="I15" s="82"/>
      <c r="J15" s="83"/>
      <c r="K15" s="84"/>
      <c r="L15" s="83"/>
      <c r="M15" s="83"/>
      <c r="N15" s="85"/>
    </row>
    <row r="16" s="44" customFormat="1" ht="15" spans="1:14">
      <c r="A16" s="44" t="s">
        <v>97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4" customFormat="1" ht="14.25" spans="1:14">
      <c r="A17" s="44" t="s">
        <v>149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4" customFormat="1" ht="14.25" spans="1:13">
      <c r="A18" s="71"/>
      <c r="B18" s="71"/>
      <c r="C18" s="71"/>
      <c r="D18" s="71"/>
      <c r="E18" s="71"/>
      <c r="F18" s="71"/>
      <c r="G18" s="71"/>
      <c r="H18" s="71"/>
      <c r="I18" s="44" t="s">
        <v>319</v>
      </c>
      <c r="J18" s="86"/>
      <c r="K18" s="44" t="s">
        <v>151</v>
      </c>
      <c r="M18" s="44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AQL2.5验货</vt:lpstr>
      <vt:lpstr>首期</vt:lpstr>
      <vt:lpstr>洗水尺寸表</vt:lpstr>
      <vt:lpstr>中期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2024-03-11T09:30:09Z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