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4"/>
  </bookViews>
  <sheets>
    <sheet name="首期" sheetId="18" r:id="rId1"/>
    <sheet name="首期洗水尺寸表" sheetId="13" r:id="rId2"/>
    <sheet name="中期" sheetId="14" r:id="rId3"/>
    <sheet name="中期验货尺寸表" sheetId="15" r:id="rId4"/>
    <sheet name="尾期" sheetId="16" r:id="rId5"/>
    <sheet name="验货尺寸表" sheetId="17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<sst xmlns="http://schemas.openxmlformats.org/spreadsheetml/2006/main" count="874" uniqueCount="330">
  <si>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</si>
  <si>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</si>
  <si>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</si>
  <si>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</si>
  <si>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</si>
  <si>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</si>
  <si>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</si>
  <si>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</si>
  <si>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</si>
  <si>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</si>
  <si>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</si>
  <si>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TAMMAM81237</t>
  </si>
  <si>
    <t>合同交期</t>
  </si>
  <si>
    <t>2023.12.26</t>
  </si>
  <si>
    <t>产前确认样</t>
  </si>
  <si>
    <t>有</t>
  </si>
  <si>
    <t>无</t>
  </si>
  <si>
    <t>品名</t>
  </si>
  <si>
    <t>男式徒步长裤</t>
  </si>
  <si>
    <t>上线日</t>
  </si>
  <si>
    <t>2023.10.26</t>
  </si>
  <si>
    <t>原辅材料卡</t>
  </si>
  <si>
    <t>色/号型数</t>
  </si>
  <si>
    <t>缝制预计完成日</t>
  </si>
  <si>
    <t>2023.12.6</t>
  </si>
  <si>
    <t>大货面料确认样</t>
  </si>
  <si>
    <t>订单数量</t>
  </si>
  <si>
    <t>包装预计完成日</t>
  </si>
  <si>
    <t>2023.12.9</t>
  </si>
  <si>
    <t>印花、刺绣确认样</t>
  </si>
  <si>
    <t>预计发货时间</t>
  </si>
  <si>
    <t>2023.12.22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</si>
  <si>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</si>
  <si>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</si>
  <si>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</si>
  <si>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</si>
  <si>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</si>
  <si>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</si>
  <si>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</si>
  <si>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</si>
  <si>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</si>
  <si>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</si>
  <si>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</si>
  <si>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</si>
  <si>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</si>
  <si>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</si>
  <si>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</si>
  <si>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</si>
  <si>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</si>
  <si>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</si>
  <si>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</si>
  <si>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</si>
  <si>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</si>
  <si>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</si>
  <si>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</si>
  <si>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</si>
  <si>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</si>
  <si>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</si>
  <si>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</si>
  <si>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</si>
  <si>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</si>
  <si>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</si>
  <si>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</si>
  <si>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</si>
  <si>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</si>
  <si>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</si>
  <si>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</si>
  <si>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</si>
  <si>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</si>
  <si>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</si>
  <si>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</si>
  <si>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地茶色</t>
  </si>
  <si>
    <t>陆续裁剪</t>
  </si>
  <si>
    <t>黑色</t>
  </si>
  <si>
    <t>山影灰</t>
  </si>
  <si>
    <t>蓝岩黑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</si>
  <si>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</si>
  <si>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</si>
  <si>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</si>
  <si>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</si>
  <si>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</si>
  <si>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</si>
  <si>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</si>
  <si>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1.门襟腰头不直</t>
  </si>
  <si>
    <t>2.侧兜起浪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</si>
  <si>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</si>
  <si>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</si>
  <si>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</si>
  <si>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</si>
  <si>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</si>
  <si>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</si>
  <si>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</si>
  <si>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</si>
  <si>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</si>
  <si>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</si>
  <si>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</si>
  <si>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</si>
  <si>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</si>
  <si>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</si>
  <si>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2023.11.2</t>
  </si>
  <si>
    <t>张爱萍</t>
  </si>
  <si>
    <t>部位名称</t>
  </si>
  <si>
    <t>指示规格  FINAL SPEC</t>
  </si>
  <si>
    <t>样品规格  SAMPLE SPEC</t>
  </si>
  <si>
    <t>黑色L1</t>
  </si>
  <si>
    <t>黑色L2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</si>
  <si>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</si>
  <si>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</si>
  <si>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</si>
  <si>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</si>
  <si>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</si>
  <si>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</si>
  <si>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</si>
  <si>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</si>
  <si>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</si>
  <si>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+1.5/+1.5</t>
  </si>
  <si>
    <t>+1/+1</t>
  </si>
  <si>
    <t>腰围 平量</t>
  </si>
  <si>
    <t>86</t>
  </si>
  <si>
    <t>+1/0</t>
  </si>
  <si>
    <t>臀围</t>
  </si>
  <si>
    <t>+2/+1</t>
  </si>
  <si>
    <t>腿围/2</t>
  </si>
  <si>
    <t>0/-0.2</t>
  </si>
  <si>
    <t>0/0</t>
  </si>
  <si>
    <t>膝围/2</t>
  </si>
  <si>
    <t>脚口/2</t>
  </si>
  <si>
    <t>+0.2/0</t>
  </si>
  <si>
    <t>+0.3/0</t>
  </si>
  <si>
    <t>前裆长 含腰</t>
  </si>
  <si>
    <t>+0.5/0</t>
  </si>
  <si>
    <t>后裆长 含腰</t>
  </si>
  <si>
    <t xml:space="preserve">     初期请洗测2-3件，有问题的另加测量数量。</t>
  </si>
  <si>
    <t>验货时间：2023.11.3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</si>
  <si>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</si>
  <si>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</si>
  <si>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</si>
  <si>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</si>
  <si>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</si>
  <si>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</si>
  <si>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</si>
  <si>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</si>
  <si>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</si>
  <si>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</si>
  <si>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</si>
  <si>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黑色：S#、XXL#各5件</t>
  </si>
  <si>
    <t>山影灰：M#5件</t>
  </si>
  <si>
    <t>地茶色：L#5件</t>
  </si>
  <si>
    <t>蓝颜黑：XL#、XXXL#各5件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</si>
  <si>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</si>
  <si>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</si>
  <si>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</si>
  <si>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1.合下裆吃皱</t>
  </si>
  <si>
    <t>2.压腰线不匀</t>
  </si>
  <si>
    <t>【整改的严重缺陷及整改复核时间】</t>
  </si>
  <si>
    <t>2023.11.24</t>
  </si>
  <si>
    <t>QC规格测量表</t>
  </si>
  <si>
    <t>男式徒步裤</t>
  </si>
  <si>
    <t>蓝颜黑</t>
  </si>
  <si>
    <t>-1.2-1</t>
  </si>
  <si>
    <t>-10</t>
  </si>
  <si>
    <t>-1.5-1</t>
  </si>
  <si>
    <t>0-1</t>
  </si>
  <si>
    <t>-1-1</t>
  </si>
  <si>
    <t>00</t>
  </si>
  <si>
    <t>-1-1.2</t>
  </si>
  <si>
    <t>-1.20</t>
  </si>
  <si>
    <t>+1-1</t>
  </si>
  <si>
    <t>-0.5-0.5</t>
  </si>
  <si>
    <t>-0.3-0.4</t>
  </si>
  <si>
    <t>-0.3-0.2</t>
  </si>
  <si>
    <t>-0.6-0.3</t>
  </si>
  <si>
    <t>0-0.2</t>
  </si>
  <si>
    <t>-0.2-0.3</t>
  </si>
  <si>
    <t>-0.20</t>
  </si>
  <si>
    <t>-0.2-0.2</t>
  </si>
  <si>
    <t>0-0.3</t>
  </si>
  <si>
    <t>-0.5-0.2</t>
  </si>
  <si>
    <t>-0.50</t>
  </si>
  <si>
    <t>-0.8-0.3</t>
  </si>
  <si>
    <t>-0.2-0.5</t>
  </si>
  <si>
    <t>验货时间：2023.11.24</t>
  </si>
  <si>
    <t>工厂负责人：</t>
  </si>
  <si>
    <t>QC出货报告书</t>
  </si>
  <si>
    <t>产品名称</t>
  </si>
  <si>
    <t>合同日期</t>
  </si>
  <si>
    <t>2023.12.26/12.31/2024.2.10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</si>
  <si>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</si>
  <si>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</si>
  <si>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</si>
  <si>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</si>
  <si>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</si>
  <si>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</si>
  <si>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天津NDC库</t>
  </si>
  <si>
    <t>直发</t>
  </si>
  <si>
    <t>成品第三方合格报告</t>
  </si>
  <si>
    <t>验货数量</t>
  </si>
  <si>
    <t>中期检验报告</t>
  </si>
  <si>
    <t>采购凭证号</t>
  </si>
  <si>
    <t>CGDD23101000076</t>
  </si>
  <si>
    <t>入仓数量</t>
  </si>
  <si>
    <t>抽验</t>
  </si>
  <si>
    <t>CGDD23101000077</t>
  </si>
  <si>
    <t>CGDD23101000078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</si>
  <si>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</si>
  <si>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</si>
  <si>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</si>
  <si>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</si>
  <si>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</si>
  <si>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</si>
  <si>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</si>
  <si>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</si>
  <si>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</si>
  <si>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</si>
  <si>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</si>
  <si>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</si>
  <si>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</si>
  <si>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</si>
  <si>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</si>
  <si>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</si>
  <si>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</si>
  <si>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</si>
  <si>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</si>
  <si>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</si>
  <si>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②检验明细：地茶色：2#、12#、26#、41#、52#、60#</t>
  </si>
  <si>
    <t>黑色：64#、85#、110#、126#、145#、169#、198#、231#、260#、281#、310#、336#、367#、395#、406#、437#、461#、490#、506#、522#、541#</t>
  </si>
  <si>
    <t>山影灰：546#、550#、554#、556#、557#</t>
  </si>
  <si>
    <t>蓝颜黑：559#、581#、596#、605#、636#、647#、661#、695#、701#、734#、749#</t>
  </si>
  <si>
    <t>共抽43箱，每箱8件，合计：344件</t>
  </si>
  <si>
    <t>情况说明：</t>
  </si>
  <si>
    <t xml:space="preserve">【问题点描述】  </t>
  </si>
  <si>
    <t>1.脚口烫折宽窄不一致30件，让步接受，0.5CM之内</t>
  </si>
  <si>
    <t>2.勾丝1件</t>
  </si>
  <si>
    <t>3.少量线毛脏污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</si>
  <si>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</si>
  <si>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</si>
  <si>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</si>
  <si>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</si>
  <si>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</si>
  <si>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</si>
  <si>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</si>
  <si>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此订单31949件，分三次出货，按照AQL2.5的抽验要求，抽验344件，不良数量31件，脚口折印误差在0.5之内，让步接受，可以出货</t>
  </si>
  <si>
    <t>服装QC部门</t>
  </si>
  <si>
    <t>检验人</t>
  </si>
  <si>
    <t>验货时间：2023.12.26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</si>
  <si>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</si>
  <si>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</si>
  <si>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</si>
  <si>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</si>
  <si>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</si>
  <si>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</si>
  <si>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</si>
  <si>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</si>
  <si>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</si>
  <si>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</si>
  <si>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</si>
  <si>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</si>
  <si>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</si>
  <si>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</si>
  <si>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</si>
  <si>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</si>
  <si>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</si>
  <si>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3-A-113.2</t>
  </si>
  <si>
    <t>FW09610</t>
  </si>
  <si>
    <t>82236/81237</t>
  </si>
  <si>
    <t>鲁联</t>
  </si>
  <si>
    <t>3-A-75.4</t>
  </si>
  <si>
    <t>2-B-115.3</t>
  </si>
  <si>
    <t>2-C-82.4</t>
  </si>
  <si>
    <t>2-C-128.9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</si>
  <si>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</si>
  <si>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</si>
  <si>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</si>
  <si>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备注：面料边紧，有死褶.有薄有厚</t>
  </si>
  <si>
    <t>地茶色有段差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</si>
  <si>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</si>
  <si>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</si>
  <si>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</si>
  <si>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</si>
  <si>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</si>
  <si>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</si>
  <si>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</si>
  <si>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</si>
  <si>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82236/237</t>
  </si>
  <si>
    <t>B-37.9</t>
  </si>
  <si>
    <t>B-43</t>
  </si>
  <si>
    <t>3-C-133.7</t>
  </si>
  <si>
    <t>3-C-145.1</t>
  </si>
  <si>
    <t>3-B-112.3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</si>
  <si>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</si>
  <si>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</si>
  <si>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</si>
  <si>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</si>
  <si>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</si>
  <si>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</si>
  <si>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</si>
  <si>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</si>
  <si>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</si>
  <si>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</si>
  <si>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</si>
  <si>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</si>
  <si>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</si>
  <si>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</si>
  <si>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</si>
  <si>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</si>
  <si>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</si>
  <si>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</si>
  <si>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</si>
  <si>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</si>
  <si>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</si>
  <si>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</si>
  <si>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</si>
  <si>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</si>
  <si>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</si>
  <si>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</si>
  <si>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</si>
  <si>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</si>
  <si>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</si>
  <si>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</si>
  <si>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</si>
  <si>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</si>
  <si>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</si>
  <si>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前下袋口</t>
  </si>
  <si>
    <t>厚板印花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</si>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</sst>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4" borderId="7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5" applyNumberFormat="0" applyFill="0" applyAlignment="0" applyProtection="0">
      <alignment vertical="center"/>
    </xf>
    <xf numFmtId="0" fontId="33" fillId="0" borderId="75" applyNumberFormat="0" applyFill="0" applyAlignment="0" applyProtection="0">
      <alignment vertical="center"/>
    </xf>
    <xf numFmtId="0" fontId="34" fillId="0" borderId="7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77" applyNumberFormat="0" applyAlignment="0" applyProtection="0">
      <alignment vertical="center"/>
    </xf>
    <xf numFmtId="0" fontId="36" fillId="6" borderId="78" applyNumberFormat="0" applyAlignment="0" applyProtection="0">
      <alignment vertical="center"/>
    </xf>
    <xf numFmtId="0" fontId="37" fillId="6" borderId="77" applyNumberFormat="0" applyAlignment="0" applyProtection="0">
      <alignment vertical="center"/>
    </xf>
    <xf numFmtId="0" fontId="38" fillId="7" borderId="79" applyNumberFormat="0" applyAlignment="0" applyProtection="0">
      <alignment vertical="center"/>
    </xf>
    <xf numFmtId="0" fontId="39" fillId="0" borderId="80" applyNumberFormat="0" applyFill="0" applyAlignment="0" applyProtection="0">
      <alignment vertical="center"/>
    </xf>
    <xf numFmtId="0" fontId="40" fillId="0" borderId="81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14" fillId="0" borderId="0"/>
    <xf numFmtId="0" fontId="26" fillId="0" borderId="0">
      <alignment vertical="center"/>
    </xf>
    <xf numFmtId="0" fontId="14" fillId="0" borderId="0">
      <alignment vertical="center"/>
    </xf>
  </cellStyleXfs>
  <cellXfs count="38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7" xfId="53" applyFont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3" fillId="0" borderId="2" xfId="53" applyFont="1" applyBorder="1" applyAlignment="1">
      <alignment horizontal="center"/>
    </xf>
    <xf numFmtId="0" fontId="11" fillId="0" borderId="12" xfId="53" applyFont="1" applyBorder="1" applyAlignment="1">
      <alignment horizontal="center"/>
    </xf>
    <xf numFmtId="176" fontId="12" fillId="0" borderId="2" xfId="53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3" borderId="13" xfId="51" applyFont="1" applyFill="1" applyBorder="1" applyAlignment="1"/>
    <xf numFmtId="49" fontId="9" fillId="3" borderId="14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right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4" fillId="0" borderId="0" xfId="50" applyFill="1" applyAlignment="1">
      <alignment horizontal="left" vertical="center"/>
    </xf>
    <xf numFmtId="0" fontId="14" fillId="0" borderId="0" xfId="50" applyFill="1" applyBorder="1" applyAlignment="1">
      <alignment horizontal="left" vertical="center"/>
    </xf>
    <xf numFmtId="0" fontId="14" fillId="0" borderId="0" xfId="50" applyFont="1" applyFill="1" applyAlignment="1">
      <alignment horizontal="left" vertical="center"/>
    </xf>
    <xf numFmtId="0" fontId="15" fillId="0" borderId="29" xfId="50" applyFont="1" applyFill="1" applyBorder="1" applyAlignment="1">
      <alignment horizontal="center" vertical="top"/>
    </xf>
    <xf numFmtId="0" fontId="16" fillId="0" borderId="30" xfId="50" applyFont="1" applyFill="1" applyBorder="1" applyAlignment="1">
      <alignment horizontal="left" vertical="center"/>
    </xf>
    <xf numFmtId="0" fontId="17" fillId="0" borderId="31" xfId="50" applyFont="1" applyFill="1" applyBorder="1" applyAlignment="1">
      <alignment horizontal="center" vertical="center"/>
    </xf>
    <xf numFmtId="0" fontId="16" fillId="0" borderId="31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vertical="center"/>
    </xf>
    <xf numFmtId="0" fontId="16" fillId="0" borderId="31" xfId="50" applyFont="1" applyFill="1" applyBorder="1" applyAlignment="1">
      <alignment vertical="center"/>
    </xf>
    <xf numFmtId="0" fontId="18" fillId="0" borderId="31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vertical="center"/>
    </xf>
    <xf numFmtId="0" fontId="17" fillId="0" borderId="14" xfId="50" applyFont="1" applyFill="1" applyBorder="1" applyAlignment="1">
      <alignment horizontal="center" vertical="center"/>
    </xf>
    <xf numFmtId="0" fontId="16" fillId="0" borderId="14" xfId="50" applyFont="1" applyFill="1" applyBorder="1" applyAlignment="1">
      <alignment vertical="center"/>
    </xf>
    <xf numFmtId="58" fontId="18" fillId="0" borderId="14" xfId="50" applyNumberFormat="1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6" fillId="0" borderId="14" xfId="50" applyFont="1" applyFill="1" applyBorder="1" applyAlignment="1">
      <alignment horizontal="center" vertical="center"/>
    </xf>
    <xf numFmtId="0" fontId="16" fillId="0" borderId="32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right" vertical="center"/>
    </xf>
    <xf numFmtId="0" fontId="16" fillId="0" borderId="14" xfId="50" applyFont="1" applyFill="1" applyBorder="1" applyAlignment="1">
      <alignment horizontal="left" vertical="center"/>
    </xf>
    <xf numFmtId="0" fontId="16" fillId="0" borderId="33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right" vertical="center"/>
    </xf>
    <xf numFmtId="0" fontId="16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vertical="center"/>
    </xf>
    <xf numFmtId="0" fontId="18" fillId="0" borderId="34" xfId="50" applyFont="1" applyFill="1" applyBorder="1" applyAlignment="1">
      <alignment horizontal="left"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vertical="center"/>
    </xf>
    <xf numFmtId="0" fontId="17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horizontal="left" vertical="center"/>
    </xf>
    <xf numFmtId="0" fontId="18" fillId="0" borderId="2" xfId="50" applyFont="1" applyFill="1" applyBorder="1" applyAlignment="1">
      <alignment horizontal="center" vertical="center"/>
    </xf>
    <xf numFmtId="0" fontId="18" fillId="0" borderId="2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vertical="center"/>
    </xf>
    <xf numFmtId="0" fontId="16" fillId="0" borderId="36" xfId="50" applyFont="1" applyFill="1" applyBorder="1" applyAlignment="1">
      <alignment vertical="center"/>
    </xf>
    <xf numFmtId="0" fontId="18" fillId="0" borderId="37" xfId="50" applyFont="1" applyFill="1" applyBorder="1" applyAlignment="1">
      <alignment horizontal="center" vertical="center"/>
    </xf>
    <xf numFmtId="0" fontId="18" fillId="0" borderId="38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0" fontId="18" fillId="0" borderId="14" xfId="50" applyFont="1" applyFill="1" applyBorder="1" applyAlignment="1">
      <alignment vertical="center"/>
    </xf>
    <xf numFmtId="0" fontId="18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center" vertical="center"/>
    </xf>
    <xf numFmtId="0" fontId="19" fillId="0" borderId="41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vertical="center"/>
    </xf>
    <xf numFmtId="0" fontId="16" fillId="0" borderId="43" xfId="50" applyFont="1" applyFill="1" applyBorder="1" applyAlignment="1">
      <alignment vertical="center"/>
    </xf>
    <xf numFmtId="0" fontId="16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6" fillId="0" borderId="31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 wrapText="1"/>
    </xf>
    <xf numFmtId="0" fontId="18" fillId="0" borderId="14" xfId="50" applyFont="1" applyFill="1" applyBorder="1" applyAlignment="1">
      <alignment horizontal="left" vertical="center" wrapText="1"/>
    </xf>
    <xf numFmtId="0" fontId="16" fillId="0" borderId="42" xfId="50" applyFont="1" applyFill="1" applyBorder="1" applyAlignment="1">
      <alignment horizontal="left" vertical="center"/>
    </xf>
    <xf numFmtId="0" fontId="14" fillId="0" borderId="43" xfId="50" applyFill="1" applyBorder="1" applyAlignment="1">
      <alignment horizontal="center" vertical="center"/>
    </xf>
    <xf numFmtId="0" fontId="16" fillId="0" borderId="44" xfId="50" applyFont="1" applyFill="1" applyBorder="1" applyAlignment="1">
      <alignment horizontal="center" vertical="center"/>
    </xf>
    <xf numFmtId="0" fontId="16" fillId="0" borderId="45" xfId="50" applyFont="1" applyFill="1" applyBorder="1" applyAlignment="1">
      <alignment horizontal="left" vertical="center"/>
    </xf>
    <xf numFmtId="0" fontId="16" fillId="0" borderId="46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4" fillId="0" borderId="40" xfId="50" applyFont="1" applyFill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8" fillId="0" borderId="47" xfId="50" applyFont="1" applyFill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31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43" xfId="50" applyFont="1" applyFill="1" applyBorder="1" applyAlignment="1">
      <alignment horizontal="center" vertical="center"/>
    </xf>
    <xf numFmtId="58" fontId="18" fillId="0" borderId="43" xfId="50" applyNumberFormat="1" applyFont="1" applyFill="1" applyBorder="1" applyAlignment="1">
      <alignment vertical="center"/>
    </xf>
    <xf numFmtId="0" fontId="16" fillId="0" borderId="43" xfId="50" applyFont="1" applyFill="1" applyBorder="1" applyAlignment="1">
      <alignment horizontal="center" vertical="center"/>
    </xf>
    <xf numFmtId="0" fontId="18" fillId="0" borderId="50" xfId="50" applyFont="1" applyFill="1" applyBorder="1" applyAlignment="1">
      <alignment horizontal="center" vertical="center"/>
    </xf>
    <xf numFmtId="0" fontId="16" fillId="0" borderId="51" xfId="50" applyFont="1" applyFill="1" applyBorder="1" applyAlignment="1">
      <alignment horizontal="center" vertical="center"/>
    </xf>
    <xf numFmtId="0" fontId="18" fillId="0" borderId="51" xfId="50" applyFont="1" applyFill="1" applyBorder="1" applyAlignment="1">
      <alignment horizontal="left" vertical="center"/>
    </xf>
    <xf numFmtId="0" fontId="18" fillId="0" borderId="52" xfId="50" applyFont="1" applyFill="1" applyBorder="1" applyAlignment="1">
      <alignment horizontal="left" vertical="center"/>
    </xf>
    <xf numFmtId="0" fontId="16" fillId="0" borderId="2" xfId="50" applyFont="1" applyFill="1" applyBorder="1" applyAlignment="1">
      <alignment horizontal="left" vertical="center"/>
    </xf>
    <xf numFmtId="0" fontId="18" fillId="0" borderId="53" xfId="50" applyFont="1" applyFill="1" applyBorder="1" applyAlignment="1">
      <alignment horizontal="center" vertical="center"/>
    </xf>
    <xf numFmtId="0" fontId="18" fillId="0" borderId="54" xfId="50" applyFont="1" applyFill="1" applyBorder="1" applyAlignment="1">
      <alignment horizontal="center" vertical="center"/>
    </xf>
    <xf numFmtId="0" fontId="19" fillId="0" borderId="54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6" fillId="0" borderId="50" xfId="50" applyFont="1" applyFill="1" applyBorder="1" applyAlignment="1">
      <alignment horizontal="left" vertical="center"/>
    </xf>
    <xf numFmtId="0" fontId="16" fillId="0" borderId="51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51" xfId="50" applyFont="1" applyFill="1" applyBorder="1" applyAlignment="1">
      <alignment horizontal="left" vertical="center" wrapText="1"/>
    </xf>
    <xf numFmtId="0" fontId="14" fillId="0" borderId="55" xfId="50" applyFill="1" applyBorder="1" applyAlignment="1">
      <alignment horizontal="center" vertical="center"/>
    </xf>
    <xf numFmtId="0" fontId="16" fillId="0" borderId="56" xfId="50" applyFont="1" applyFill="1" applyBorder="1" applyAlignment="1">
      <alignment horizontal="left" vertical="center"/>
    </xf>
    <xf numFmtId="0" fontId="14" fillId="0" borderId="54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9" fillId="0" borderId="50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center" vertical="center"/>
    </xf>
    <xf numFmtId="0" fontId="14" fillId="0" borderId="0" xfId="50" applyFont="1" applyAlignment="1">
      <alignment horizontal="left" vertical="center"/>
    </xf>
    <xf numFmtId="0" fontId="21" fillId="0" borderId="29" xfId="50" applyFont="1" applyBorder="1" applyAlignment="1">
      <alignment horizontal="center" vertical="top"/>
    </xf>
    <xf numFmtId="0" fontId="20" fillId="0" borderId="58" xfId="50" applyFont="1" applyBorder="1" applyAlignment="1">
      <alignment horizontal="left" vertical="center"/>
    </xf>
    <xf numFmtId="0" fontId="17" fillId="0" borderId="59" xfId="50" applyFont="1" applyBorder="1" applyAlignment="1">
      <alignment horizontal="center" vertical="center"/>
    </xf>
    <xf numFmtId="0" fontId="20" fillId="0" borderId="59" xfId="50" applyFont="1" applyBorder="1" applyAlignment="1">
      <alignment horizontal="center" vertical="center"/>
    </xf>
    <xf numFmtId="0" fontId="19" fillId="0" borderId="59" xfId="50" applyFont="1" applyBorder="1" applyAlignment="1">
      <alignment horizontal="left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50" xfId="50" applyFont="1" applyBorder="1" applyAlignment="1">
      <alignment horizontal="center" vertical="center"/>
    </xf>
    <xf numFmtId="0" fontId="20" fillId="0" borderId="30" xfId="50" applyFont="1" applyBorder="1" applyAlignment="1">
      <alignment horizontal="center" vertical="center"/>
    </xf>
    <xf numFmtId="0" fontId="20" fillId="0" borderId="31" xfId="50" applyFont="1" applyBorder="1" applyAlignment="1">
      <alignment horizontal="center" vertical="center"/>
    </xf>
    <xf numFmtId="0" fontId="20" fillId="0" borderId="50" xfId="50" applyFont="1" applyBorder="1" applyAlignment="1">
      <alignment horizontal="center" vertical="center"/>
    </xf>
    <xf numFmtId="0" fontId="19" fillId="0" borderId="32" xfId="50" applyFont="1" applyBorder="1" applyAlignment="1">
      <alignment horizontal="left" vertical="center"/>
    </xf>
    <xf numFmtId="0" fontId="17" fillId="0" borderId="14" xfId="50" applyFont="1" applyBorder="1" applyAlignment="1">
      <alignment horizontal="center" vertical="center"/>
    </xf>
    <xf numFmtId="0" fontId="17" fillId="0" borderId="51" xfId="50" applyFont="1" applyBorder="1" applyAlignment="1">
      <alignment horizontal="center" vertical="center"/>
    </xf>
    <xf numFmtId="0" fontId="19" fillId="0" borderId="14" xfId="50" applyFont="1" applyBorder="1" applyAlignment="1">
      <alignment horizontal="left" vertical="center"/>
    </xf>
    <xf numFmtId="14" fontId="17" fillId="0" borderId="14" xfId="50" applyNumberFormat="1" applyFont="1" applyBorder="1" applyAlignment="1">
      <alignment horizontal="center" vertical="center"/>
    </xf>
    <xf numFmtId="14" fontId="17" fillId="0" borderId="51" xfId="50" applyNumberFormat="1" applyFont="1" applyBorder="1" applyAlignment="1">
      <alignment horizontal="center" vertical="center"/>
    </xf>
    <xf numFmtId="0" fontId="19" fillId="0" borderId="32" xfId="50" applyFont="1" applyBorder="1" applyAlignment="1">
      <alignment vertical="center"/>
    </xf>
    <xf numFmtId="0" fontId="18" fillId="0" borderId="14" xfId="50" applyFont="1" applyBorder="1" applyAlignment="1">
      <alignment horizontal="center" vertical="center"/>
    </xf>
    <xf numFmtId="0" fontId="18" fillId="0" borderId="51" xfId="50" applyFont="1" applyBorder="1" applyAlignment="1">
      <alignment horizontal="center" vertical="center"/>
    </xf>
    <xf numFmtId="0" fontId="17" fillId="0" borderId="14" xfId="50" applyFont="1" applyBorder="1" applyAlignment="1">
      <alignment vertical="center"/>
    </xf>
    <xf numFmtId="0" fontId="17" fillId="0" borderId="51" xfId="50" applyFont="1" applyBorder="1" applyAlignment="1">
      <alignment vertical="center"/>
    </xf>
    <xf numFmtId="0" fontId="19" fillId="0" borderId="32" xfId="50" applyFont="1" applyBorder="1" applyAlignment="1">
      <alignment horizontal="center" vertical="center"/>
    </xf>
    <xf numFmtId="0" fontId="17" fillId="0" borderId="32" xfId="50" applyFont="1" applyBorder="1" applyAlignment="1">
      <alignment horizontal="left" vertical="center"/>
    </xf>
    <xf numFmtId="0" fontId="19" fillId="0" borderId="42" xfId="50" applyFont="1" applyBorder="1" applyAlignment="1">
      <alignment horizontal="left" vertical="center"/>
    </xf>
    <xf numFmtId="0" fontId="17" fillId="0" borderId="43" xfId="50" applyFont="1" applyBorder="1" applyAlignment="1">
      <alignment horizontal="center" vertical="center"/>
    </xf>
    <xf numFmtId="0" fontId="17" fillId="0" borderId="55" xfId="50" applyFont="1" applyBorder="1" applyAlignment="1">
      <alignment horizontal="center" vertical="center"/>
    </xf>
    <xf numFmtId="0" fontId="19" fillId="0" borderId="43" xfId="50" applyFont="1" applyBorder="1" applyAlignment="1">
      <alignment horizontal="left" vertical="center"/>
    </xf>
    <xf numFmtId="14" fontId="17" fillId="0" borderId="43" xfId="50" applyNumberFormat="1" applyFont="1" applyBorder="1" applyAlignment="1">
      <alignment horizontal="center" vertical="center"/>
    </xf>
    <xf numFmtId="14" fontId="17" fillId="0" borderId="55" xfId="50" applyNumberFormat="1" applyFont="1" applyBorder="1" applyAlignment="1">
      <alignment horizontal="center" vertical="center"/>
    </xf>
    <xf numFmtId="0" fontId="17" fillId="0" borderId="42" xfId="50" applyFont="1" applyBorder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19" fillId="0" borderId="30" xfId="50" applyFont="1" applyBorder="1" applyAlignment="1">
      <alignment vertical="center"/>
    </xf>
    <xf numFmtId="0" fontId="14" fillId="0" borderId="31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4" fillId="0" borderId="31" xfId="50" applyFont="1" applyBorder="1" applyAlignment="1">
      <alignment vertical="center"/>
    </xf>
    <xf numFmtId="0" fontId="19" fillId="0" borderId="31" xfId="50" applyFont="1" applyBorder="1" applyAlignment="1">
      <alignment vertical="center"/>
    </xf>
    <xf numFmtId="0" fontId="14" fillId="0" borderId="14" xfId="50" applyFont="1" applyBorder="1" applyAlignment="1">
      <alignment horizontal="left" vertical="center"/>
    </xf>
    <xf numFmtId="0" fontId="17" fillId="0" borderId="14" xfId="50" applyFont="1" applyBorder="1" applyAlignment="1">
      <alignment horizontal="left" vertical="center"/>
    </xf>
    <xf numFmtId="0" fontId="14" fillId="0" borderId="14" xfId="50" applyFont="1" applyBorder="1" applyAlignment="1">
      <alignment vertical="center"/>
    </xf>
    <xf numFmtId="0" fontId="19" fillId="0" borderId="14" xfId="50" applyFont="1" applyBorder="1" applyAlignment="1">
      <alignment vertical="center"/>
    </xf>
    <xf numFmtId="0" fontId="19" fillId="0" borderId="0" xfId="50" applyFont="1" applyBorder="1" applyAlignment="1">
      <alignment horizontal="left" vertical="center"/>
    </xf>
    <xf numFmtId="0" fontId="18" fillId="0" borderId="30" xfId="50" applyFont="1" applyBorder="1" applyAlignment="1">
      <alignment horizontal="left" vertical="center"/>
    </xf>
    <xf numFmtId="0" fontId="18" fillId="0" borderId="31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7" fillId="0" borderId="43" xfId="5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32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horizontal="left" vertical="center"/>
    </xf>
    <xf numFmtId="0" fontId="19" fillId="0" borderId="42" xfId="50" applyFont="1" applyBorder="1" applyAlignment="1">
      <alignment horizontal="center" vertical="center"/>
    </xf>
    <xf numFmtId="0" fontId="19" fillId="0" borderId="43" xfId="50" applyFont="1" applyBorder="1" applyAlignment="1">
      <alignment horizontal="center" vertical="center"/>
    </xf>
    <xf numFmtId="0" fontId="19" fillId="0" borderId="14" xfId="50" applyFont="1" applyBorder="1" applyAlignment="1">
      <alignment horizontal="center" vertical="center"/>
    </xf>
    <xf numFmtId="0" fontId="16" fillId="0" borderId="14" xfId="50" applyFont="1" applyBorder="1" applyAlignment="1">
      <alignment horizontal="left" vertical="center"/>
    </xf>
    <xf numFmtId="0" fontId="19" fillId="0" borderId="47" xfId="50" applyFont="1" applyFill="1" applyBorder="1" applyAlignment="1">
      <alignment horizontal="left" vertical="center"/>
    </xf>
    <xf numFmtId="0" fontId="19" fillId="0" borderId="4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horizontal="left" vertical="center"/>
    </xf>
    <xf numFmtId="0" fontId="17" fillId="0" borderId="45" xfId="50" applyFont="1" applyFill="1" applyBorder="1" applyAlignment="1">
      <alignment horizontal="left" vertical="center"/>
    </xf>
    <xf numFmtId="0" fontId="17" fillId="0" borderId="46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9" fillId="0" borderId="41" xfId="50" applyFont="1" applyBorder="1" applyAlignment="1">
      <alignment horizontal="left" vertical="center"/>
    </xf>
    <xf numFmtId="0" fontId="19" fillId="0" borderId="40" xfId="50" applyFont="1" applyBorder="1" applyAlignment="1">
      <alignment horizontal="left" vertical="center"/>
    </xf>
    <xf numFmtId="0" fontId="20" fillId="0" borderId="60" xfId="50" applyFont="1" applyBorder="1" applyAlignment="1">
      <alignment vertical="center"/>
    </xf>
    <xf numFmtId="0" fontId="17" fillId="0" borderId="61" xfId="50" applyFont="1" applyBorder="1" applyAlignment="1">
      <alignment horizontal="center" vertical="center"/>
    </xf>
    <xf numFmtId="0" fontId="20" fillId="0" borderId="61" xfId="50" applyFont="1" applyBorder="1" applyAlignment="1">
      <alignment vertical="center"/>
    </xf>
    <xf numFmtId="0" fontId="17" fillId="0" borderId="61" xfId="50" applyFont="1" applyBorder="1" applyAlignment="1">
      <alignment vertical="center"/>
    </xf>
    <xf numFmtId="58" fontId="14" fillId="0" borderId="61" xfId="50" applyNumberFormat="1" applyFont="1" applyBorder="1" applyAlignment="1">
      <alignment vertical="center"/>
    </xf>
    <xf numFmtId="0" fontId="20" fillId="0" borderId="61" xfId="50" applyFont="1" applyBorder="1" applyAlignment="1">
      <alignment horizontal="center" vertical="center"/>
    </xf>
    <xf numFmtId="0" fontId="20" fillId="0" borderId="62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center" vertical="center"/>
    </xf>
    <xf numFmtId="0" fontId="20" fillId="0" borderId="36" xfId="50" applyFont="1" applyFill="1" applyBorder="1" applyAlignment="1">
      <alignment horizontal="center" vertical="center"/>
    </xf>
    <xf numFmtId="0" fontId="20" fillId="0" borderId="42" xfId="50" applyFont="1" applyFill="1" applyBorder="1" applyAlignment="1">
      <alignment horizontal="center" vertical="center"/>
    </xf>
    <xf numFmtId="0" fontId="20" fillId="0" borderId="43" xfId="50" applyFont="1" applyFill="1" applyBorder="1" applyAlignment="1">
      <alignment horizontal="center" vertical="center"/>
    </xf>
    <xf numFmtId="0" fontId="14" fillId="0" borderId="59" xfId="50" applyFont="1" applyBorder="1" applyAlignment="1">
      <alignment horizontal="center" vertical="center"/>
    </xf>
    <xf numFmtId="0" fontId="14" fillId="0" borderId="63" xfId="50" applyFont="1" applyBorder="1" applyAlignment="1">
      <alignment horizontal="center" vertical="center"/>
    </xf>
    <xf numFmtId="0" fontId="17" fillId="0" borderId="51" xfId="50" applyFont="1" applyBorder="1" applyAlignment="1">
      <alignment horizontal="left" vertical="center"/>
    </xf>
    <xf numFmtId="0" fontId="19" fillId="0" borderId="51" xfId="50" applyFont="1" applyBorder="1" applyAlignment="1">
      <alignment horizontal="center" vertical="center"/>
    </xf>
    <xf numFmtId="0" fontId="17" fillId="0" borderId="55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6" fillId="0" borderId="50" xfId="50" applyFont="1" applyBorder="1" applyAlignment="1">
      <alignment horizontal="left" vertical="center"/>
    </xf>
    <xf numFmtId="0" fontId="16" fillId="0" borderId="39" xfId="50" applyFont="1" applyBorder="1" applyAlignment="1">
      <alignment horizontal="left" vertical="center"/>
    </xf>
    <xf numFmtId="0" fontId="16" fillId="0" borderId="40" xfId="50" applyFont="1" applyBorder="1" applyAlignment="1">
      <alignment horizontal="left" vertical="center"/>
    </xf>
    <xf numFmtId="0" fontId="16" fillId="0" borderId="54" xfId="50" applyFont="1" applyBorder="1" applyAlignment="1">
      <alignment horizontal="left" vertical="center"/>
    </xf>
    <xf numFmtId="0" fontId="17" fillId="0" borderId="51" xfId="50" applyFont="1" applyFill="1" applyBorder="1" applyAlignment="1">
      <alignment horizontal="left" vertical="center"/>
    </xf>
    <xf numFmtId="0" fontId="19" fillId="0" borderId="55" xfId="50" applyFont="1" applyBorder="1" applyAlignment="1">
      <alignment horizontal="center" vertical="center"/>
    </xf>
    <xf numFmtId="0" fontId="16" fillId="0" borderId="51" xfId="50" applyFont="1" applyBorder="1" applyAlignment="1">
      <alignment horizontal="left" vertical="center"/>
    </xf>
    <xf numFmtId="0" fontId="19" fillId="0" borderId="57" xfId="50" applyFont="1" applyFill="1" applyBorder="1" applyAlignment="1">
      <alignment horizontal="left" vertical="center"/>
    </xf>
    <xf numFmtId="0" fontId="17" fillId="0" borderId="56" xfId="50" applyFont="1" applyFill="1" applyBorder="1" applyAlignment="1">
      <alignment horizontal="left" vertical="center"/>
    </xf>
    <xf numFmtId="0" fontId="17" fillId="0" borderId="54" xfId="50" applyFont="1" applyFill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7" fillId="0" borderId="64" xfId="50" applyFont="1" applyBorder="1" applyAlignment="1">
      <alignment horizontal="center" vertical="center"/>
    </xf>
    <xf numFmtId="0" fontId="20" fillId="0" borderId="65" xfId="50" applyFont="1" applyFill="1" applyBorder="1" applyAlignment="1">
      <alignment horizontal="left" vertical="center"/>
    </xf>
    <xf numFmtId="0" fontId="20" fillId="0" borderId="66" xfId="50" applyFont="1" applyFill="1" applyBorder="1" applyAlignment="1">
      <alignment horizontal="center" vertical="center"/>
    </xf>
    <xf numFmtId="0" fontId="20" fillId="0" borderId="55" xfId="50" applyFont="1" applyFill="1" applyBorder="1" applyAlignment="1">
      <alignment horizontal="center" vertical="center"/>
    </xf>
    <xf numFmtId="0" fontId="14" fillId="0" borderId="61" xfId="50" applyFont="1" applyBorder="1" applyAlignment="1">
      <alignment horizontal="center" vertical="center"/>
    </xf>
    <xf numFmtId="0" fontId="14" fillId="0" borderId="64" xfId="50" applyFont="1" applyBorder="1" applyAlignment="1">
      <alignment horizontal="center" vertical="center"/>
    </xf>
    <xf numFmtId="0" fontId="13" fillId="0" borderId="2" xfId="53" applyFont="1" applyBorder="1" applyAlignment="1">
      <alignment horizont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4" fillId="0" borderId="0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center" vertical="top"/>
    </xf>
    <xf numFmtId="0" fontId="20" fillId="0" borderId="58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center" vertical="center"/>
    </xf>
    <xf numFmtId="0" fontId="20" fillId="0" borderId="59" xfId="50" applyFont="1" applyFill="1" applyBorder="1" applyAlignment="1">
      <alignment horizontal="center" vertical="center"/>
    </xf>
    <xf numFmtId="0" fontId="19" fillId="0" borderId="59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50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center" vertical="center"/>
    </xf>
    <xf numFmtId="0" fontId="20" fillId="0" borderId="31" xfId="50" applyFont="1" applyFill="1" applyBorder="1" applyAlignment="1">
      <alignment horizontal="center" vertical="center"/>
    </xf>
    <xf numFmtId="0" fontId="20" fillId="0" borderId="50" xfId="50" applyFont="1" applyFill="1" applyBorder="1" applyAlignment="1">
      <alignment horizontal="center" vertical="center"/>
    </xf>
    <xf numFmtId="0" fontId="19" fillId="0" borderId="14" xfId="50" applyFont="1" applyFill="1" applyBorder="1" applyAlignment="1">
      <alignment horizontal="left" vertical="center"/>
    </xf>
    <xf numFmtId="14" fontId="17" fillId="0" borderId="14" xfId="50" applyNumberFormat="1" applyFont="1" applyFill="1" applyBorder="1" applyAlignment="1">
      <alignment horizontal="center" vertical="center"/>
    </xf>
    <xf numFmtId="14" fontId="17" fillId="0" borderId="51" xfId="50" applyNumberFormat="1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vertical="center"/>
    </xf>
    <xf numFmtId="0" fontId="17" fillId="0" borderId="14" xfId="50" applyFont="1" applyFill="1" applyBorder="1" applyAlignment="1">
      <alignment vertical="center"/>
    </xf>
    <xf numFmtId="0" fontId="17" fillId="0" borderId="51" xfId="50" applyFont="1" applyFill="1" applyBorder="1" applyAlignment="1">
      <alignment vertical="center"/>
    </xf>
    <xf numFmtId="0" fontId="19" fillId="0" borderId="14" xfId="50" applyFont="1" applyFill="1" applyBorder="1" applyAlignment="1">
      <alignment vertical="center"/>
    </xf>
    <xf numFmtId="0" fontId="17" fillId="0" borderId="39" xfId="50" applyFont="1" applyFill="1" applyBorder="1" applyAlignment="1">
      <alignment horizontal="left" vertical="center"/>
    </xf>
    <xf numFmtId="0" fontId="14" fillId="0" borderId="14" xfId="50" applyFont="1" applyFill="1" applyBorder="1" applyAlignment="1">
      <alignment vertical="center"/>
    </xf>
    <xf numFmtId="0" fontId="19" fillId="0" borderId="42" xfId="50" applyFont="1" applyFill="1" applyBorder="1" applyAlignment="1">
      <alignment vertical="center"/>
    </xf>
    <xf numFmtId="0" fontId="17" fillId="0" borderId="43" xfId="50" applyFont="1" applyFill="1" applyBorder="1" applyAlignment="1">
      <alignment horizontal="center" vertical="center"/>
    </xf>
    <xf numFmtId="0" fontId="17" fillId="0" borderId="55" xfId="50" applyFont="1" applyFill="1" applyBorder="1" applyAlignment="1">
      <alignment horizontal="center" vertical="center"/>
    </xf>
    <xf numFmtId="0" fontId="19" fillId="0" borderId="42" xfId="50" applyFont="1" applyFill="1" applyBorder="1" applyAlignment="1">
      <alignment horizontal="left" vertical="center"/>
    </xf>
    <xf numFmtId="0" fontId="19" fillId="0" borderId="43" xfId="50" applyFont="1" applyFill="1" applyBorder="1" applyAlignment="1">
      <alignment horizontal="left" vertical="center"/>
    </xf>
    <xf numFmtId="14" fontId="17" fillId="0" borderId="43" xfId="50" applyNumberFormat="1" applyFont="1" applyFill="1" applyBorder="1" applyAlignment="1">
      <alignment horizontal="center" vertical="center"/>
    </xf>
    <xf numFmtId="14" fontId="17" fillId="0" borderId="55" xfId="50" applyNumberFormat="1" applyFont="1" applyFill="1" applyBorder="1" applyAlignment="1">
      <alignment horizontal="center" vertical="center"/>
    </xf>
    <xf numFmtId="0" fontId="19" fillId="0" borderId="67" xfId="50" applyFont="1" applyFill="1" applyBorder="1" applyAlignment="1">
      <alignment horizontal="left" vertical="center"/>
    </xf>
    <xf numFmtId="0" fontId="19" fillId="0" borderId="4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vertical="center"/>
    </xf>
    <xf numFmtId="0" fontId="14" fillId="0" borderId="36" xfId="50" applyFont="1" applyFill="1" applyBorder="1" applyAlignment="1">
      <alignment horizontal="left" vertical="center"/>
    </xf>
    <xf numFmtId="0" fontId="17" fillId="0" borderId="36" xfId="50" applyFont="1" applyFill="1" applyBorder="1" applyAlignment="1">
      <alignment horizontal="left" vertical="center"/>
    </xf>
    <xf numFmtId="0" fontId="14" fillId="0" borderId="36" xfId="50" applyFont="1" applyFill="1" applyBorder="1" applyAlignment="1">
      <alignment vertical="center"/>
    </xf>
    <xf numFmtId="0" fontId="19" fillId="0" borderId="36" xfId="50" applyFont="1" applyFill="1" applyBorder="1" applyAlignment="1">
      <alignment vertical="center"/>
    </xf>
    <xf numFmtId="0" fontId="14" fillId="0" borderId="14" xfId="50" applyFont="1" applyFill="1" applyBorder="1" applyAlignment="1">
      <alignment horizontal="left" vertical="center"/>
    </xf>
    <xf numFmtId="0" fontId="19" fillId="0" borderId="35" xfId="50" applyFont="1" applyFill="1" applyBorder="1" applyAlignment="1">
      <alignment horizontal="center" vertical="center"/>
    </xf>
    <xf numFmtId="0" fontId="17" fillId="0" borderId="36" xfId="50" applyFont="1" applyFill="1" applyBorder="1" applyAlignment="1">
      <alignment horizontal="center" vertical="center"/>
    </xf>
    <xf numFmtId="0" fontId="19" fillId="0" borderId="36" xfId="50" applyFont="1" applyFill="1" applyBorder="1" applyAlignment="1">
      <alignment horizontal="center" vertical="center"/>
    </xf>
    <xf numFmtId="0" fontId="14" fillId="0" borderId="36" xfId="50" applyFont="1" applyFill="1" applyBorder="1" applyAlignment="1">
      <alignment horizontal="center" vertical="center"/>
    </xf>
    <xf numFmtId="0" fontId="19" fillId="0" borderId="32" xfId="50" applyFont="1" applyFill="1" applyBorder="1" applyAlignment="1">
      <alignment horizontal="center" vertical="center"/>
    </xf>
    <xf numFmtId="0" fontId="19" fillId="0" borderId="14" xfId="50" applyFont="1" applyFill="1" applyBorder="1" applyAlignment="1">
      <alignment horizontal="center" vertical="center"/>
    </xf>
    <xf numFmtId="0" fontId="14" fillId="0" borderId="14" xfId="50" applyFont="1" applyFill="1" applyBorder="1" applyAlignment="1">
      <alignment horizontal="center" vertical="center"/>
    </xf>
    <xf numFmtId="0" fontId="19" fillId="0" borderId="47" xfId="50" applyFont="1" applyFill="1" applyBorder="1" applyAlignment="1">
      <alignment horizontal="left" vertical="center" wrapText="1"/>
    </xf>
    <xf numFmtId="0" fontId="19" fillId="0" borderId="48" xfId="50" applyFont="1" applyFill="1" applyBorder="1" applyAlignment="1">
      <alignment horizontal="left" vertical="center" wrapText="1"/>
    </xf>
    <xf numFmtId="0" fontId="19" fillId="0" borderId="35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23" fillId="0" borderId="68" xfId="50" applyFont="1" applyFill="1" applyBorder="1" applyAlignment="1">
      <alignment horizontal="left" vertical="center" wrapText="1"/>
    </xf>
    <xf numFmtId="0" fontId="17" fillId="0" borderId="32" xfId="50" applyFont="1" applyFill="1" applyBorder="1" applyAlignment="1">
      <alignment horizontal="left" vertical="center"/>
    </xf>
    <xf numFmtId="9" fontId="17" fillId="0" borderId="14" xfId="50" applyNumberFormat="1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left" vertical="center"/>
    </xf>
    <xf numFmtId="0" fontId="20" fillId="0" borderId="61" xfId="0" applyFont="1" applyFill="1" applyBorder="1" applyAlignment="1">
      <alignment horizontal="left" vertical="center"/>
    </xf>
    <xf numFmtId="9" fontId="17" fillId="0" borderId="45" xfId="50" applyNumberFormat="1" applyFont="1" applyFill="1" applyBorder="1" applyAlignment="1">
      <alignment horizontal="left" vertical="center"/>
    </xf>
    <xf numFmtId="9" fontId="17" fillId="0" borderId="46" xfId="50" applyNumberFormat="1" applyFont="1" applyFill="1" applyBorder="1" applyAlignment="1">
      <alignment horizontal="left" vertical="center"/>
    </xf>
    <xf numFmtId="9" fontId="17" fillId="0" borderId="47" xfId="50" applyNumberFormat="1" applyFont="1" applyFill="1" applyBorder="1" applyAlignment="1">
      <alignment horizontal="left" vertical="center"/>
    </xf>
    <xf numFmtId="9" fontId="17" fillId="0" borderId="48" xfId="50" applyNumberFormat="1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36" xfId="50" applyFont="1" applyFill="1" applyBorder="1" applyAlignment="1">
      <alignment horizontal="left" vertical="center"/>
    </xf>
    <xf numFmtId="0" fontId="16" fillId="0" borderId="69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20" fillId="0" borderId="44" xfId="50" applyFont="1" applyFill="1" applyBorder="1" applyAlignment="1">
      <alignment horizontal="left" vertical="center"/>
    </xf>
    <xf numFmtId="0" fontId="17" fillId="0" borderId="70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20" fillId="0" borderId="58" xfId="50" applyFont="1" applyFill="1" applyBorder="1" applyAlignment="1">
      <alignment vertical="center"/>
    </xf>
    <xf numFmtId="0" fontId="24" fillId="0" borderId="61" xfId="50" applyFont="1" applyFill="1" applyBorder="1" applyAlignment="1">
      <alignment horizontal="center" vertical="center"/>
    </xf>
    <xf numFmtId="0" fontId="20" fillId="0" borderId="59" xfId="50" applyFont="1" applyFill="1" applyBorder="1" applyAlignment="1">
      <alignment vertical="center"/>
    </xf>
    <xf numFmtId="0" fontId="17" fillId="0" borderId="71" xfId="50" applyFont="1" applyFill="1" applyBorder="1" applyAlignment="1">
      <alignment vertical="center"/>
    </xf>
    <xf numFmtId="0" fontId="20" fillId="0" borderId="71" xfId="50" applyFont="1" applyFill="1" applyBorder="1" applyAlignment="1">
      <alignment vertical="center"/>
    </xf>
    <xf numFmtId="58" fontId="14" fillId="0" borderId="59" xfId="50" applyNumberFormat="1" applyFont="1" applyFill="1" applyBorder="1" applyAlignment="1">
      <alignment vertical="center"/>
    </xf>
    <xf numFmtId="0" fontId="20" fillId="0" borderId="44" xfId="50" applyFont="1" applyFill="1" applyBorder="1" applyAlignment="1">
      <alignment horizontal="center" vertical="center"/>
    </xf>
    <xf numFmtId="0" fontId="17" fillId="0" borderId="67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4" fillId="0" borderId="71" xfId="50" applyFont="1" applyFill="1" applyBorder="1" applyAlignment="1">
      <alignment vertical="center"/>
    </xf>
    <xf numFmtId="0" fontId="14" fillId="0" borderId="59" xfId="50" applyFont="1" applyFill="1" applyBorder="1" applyAlignment="1">
      <alignment horizontal="center" vertical="center"/>
    </xf>
    <xf numFmtId="0" fontId="14" fillId="0" borderId="63" xfId="50" applyFont="1" applyFill="1" applyBorder="1" applyAlignment="1">
      <alignment horizontal="center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9" fillId="0" borderId="72" xfId="50" applyFont="1" applyFill="1" applyBorder="1" applyAlignment="1">
      <alignment horizontal="left" vertical="center"/>
    </xf>
    <xf numFmtId="0" fontId="17" fillId="0" borderId="66" xfId="50" applyFont="1" applyFill="1" applyBorder="1" applyAlignment="1">
      <alignment horizontal="left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vertical="center"/>
    </xf>
    <xf numFmtId="0" fontId="19" fillId="0" borderId="57" xfId="50" applyFont="1" applyFill="1" applyBorder="1" applyAlignment="1">
      <alignment horizontal="left" vertical="center" wrapText="1"/>
    </xf>
    <xf numFmtId="0" fontId="19" fillId="0" borderId="66" xfId="50" applyFont="1" applyFill="1" applyBorder="1" applyAlignment="1">
      <alignment horizontal="left" vertical="center"/>
    </xf>
    <xf numFmtId="0" fontId="25" fillId="0" borderId="51" xfId="50" applyFont="1" applyFill="1" applyBorder="1" applyAlignment="1">
      <alignment horizontal="left" vertical="center" wrapText="1"/>
    </xf>
    <xf numFmtId="0" fontId="20" fillId="0" borderId="65" xfId="0" applyFont="1" applyFill="1" applyBorder="1" applyAlignment="1">
      <alignment horizontal="left" vertical="center"/>
    </xf>
    <xf numFmtId="9" fontId="17" fillId="0" borderId="56" xfId="50" applyNumberFormat="1" applyFont="1" applyFill="1" applyBorder="1" applyAlignment="1">
      <alignment horizontal="left" vertical="center"/>
    </xf>
    <xf numFmtId="9" fontId="17" fillId="0" borderId="57" xfId="50" applyNumberFormat="1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7" fillId="0" borderId="53" xfId="50" applyFont="1" applyFill="1" applyBorder="1" applyAlignment="1">
      <alignment horizontal="left" vertical="center"/>
    </xf>
    <xf numFmtId="0" fontId="20" fillId="0" borderId="73" xfId="50" applyFont="1" applyFill="1" applyBorder="1" applyAlignment="1">
      <alignment horizontal="center" vertical="center"/>
    </xf>
    <xf numFmtId="0" fontId="17" fillId="0" borderId="71" xfId="50" applyFont="1" applyFill="1" applyBorder="1" applyAlignment="1">
      <alignment horizontal="center" vertical="center"/>
    </xf>
    <xf numFmtId="0" fontId="17" fillId="0" borderId="72" xfId="50" applyFont="1" applyFill="1" applyBorder="1" applyAlignment="1">
      <alignment horizontal="center" vertical="center"/>
    </xf>
    <xf numFmtId="0" fontId="17" fillId="0" borderId="72" xfId="50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8890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800225" y="2219325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380365</xdr:colOff>
          <xdr:row>49</xdr:row>
          <xdr:rowOff>123825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99234425" y="10048875"/>
              <a:ext cx="380365" cy="1238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4991100" y="2181225"/>
              <a:ext cx="495300" cy="3048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009650" y="22193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8039100" y="2181225"/>
              <a:ext cx="495300" cy="3048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8890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1800225" y="2028825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9234425" y="10048875"/>
              <a:ext cx="485775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266065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218940" y="2028825"/>
              <a:ext cx="49593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4991100" y="201930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4200525" y="22193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8890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1009650" y="2028825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334250" y="2028825"/>
              <a:ext cx="4572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029575" y="1971675"/>
              <a:ext cx="485775" cy="3238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353300" y="2219325"/>
              <a:ext cx="43815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8890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1038225" y="3009265"/>
              <a:ext cx="495300" cy="21018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1038225" y="3200400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237490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1818640" y="3190875"/>
              <a:ext cx="48641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1828800" y="3000375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237490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4190365" y="3190875"/>
              <a:ext cx="48641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4171950" y="300037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4991100" y="3190875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4991100" y="3000375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7362825" y="3190875"/>
              <a:ext cx="428625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8058150" y="3190875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7362825" y="3000375"/>
              <a:ext cx="42862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8058150" y="3000375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410450" y="1238250"/>
              <a:ext cx="381000" cy="2476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410450" y="1428750"/>
              <a:ext cx="3810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410450" y="1047750"/>
              <a:ext cx="381000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400925" y="847725"/>
              <a:ext cx="390525" cy="2762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381875" y="657225"/>
              <a:ext cx="409575" cy="2571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172085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8029575" y="648335"/>
              <a:ext cx="485775" cy="25654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8039100" y="847725"/>
              <a:ext cx="495300" cy="2571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8890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8058150" y="1047750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8058150" y="1238250"/>
              <a:ext cx="495300" cy="2190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8058150" y="142875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1800225" y="24098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009650" y="24098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266065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4218940" y="2409825"/>
              <a:ext cx="49593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4991100" y="24098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237490</xdr:colOff>
          <xdr:row>13</xdr:row>
          <xdr:rowOff>9525</xdr:rowOff>
        </xdr:to>
        <xdr:sp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6257925" y="2409825"/>
              <a:ext cx="30416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8890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1038225" y="9076690"/>
              <a:ext cx="495300" cy="21018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1038225" y="925830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1828800" y="92583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8890</xdr:rowOff>
        </xdr:to>
        <xdr:sp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1828800" y="9067800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294640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4247515" y="9258300"/>
              <a:ext cx="49593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4238625" y="9067800"/>
              <a:ext cx="48577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4962525" y="92583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4962525" y="90678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7362825" y="9258300"/>
              <a:ext cx="42862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8058150" y="925830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>
            <a:xfrm>
              <a:off x="7353300" y="9067800"/>
              <a:ext cx="43815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8058150" y="90678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237490</xdr:colOff>
          <xdr:row>46</xdr:row>
          <xdr:rowOff>9525</xdr:rowOff>
        </xdr:to>
        <xdr:sp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6257925" y="9258300"/>
              <a:ext cx="30416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237490</xdr:colOff>
          <xdr:row>45</xdr:row>
          <xdr:rowOff>8890</xdr:rowOff>
        </xdr:to>
        <xdr:sp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6257925" y="9067800"/>
              <a:ext cx="304165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237490</xdr:colOff>
          <xdr:row>46</xdr:row>
          <xdr:rowOff>9525</xdr:rowOff>
        </xdr:to>
        <xdr:sp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3095625" y="9258300"/>
              <a:ext cx="30416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237490</xdr:colOff>
          <xdr:row>45</xdr:row>
          <xdr:rowOff>8890</xdr:rowOff>
        </xdr:to>
        <xdr:sp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3095625" y="9067800"/>
              <a:ext cx="304165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172085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8039100" y="2391410"/>
              <a:ext cx="495300" cy="2851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7334250" y="2409825"/>
              <a:ext cx="4572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237490</xdr:colOff>
          <xdr:row>12</xdr:row>
          <xdr:rowOff>8890</xdr:rowOff>
        </xdr:to>
        <xdr:sp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6257925" y="2219325"/>
              <a:ext cx="304165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237490</xdr:colOff>
          <xdr:row>11</xdr:row>
          <xdr:rowOff>8890</xdr:rowOff>
        </xdr:to>
        <xdr:sp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6257925" y="2028825"/>
              <a:ext cx="304165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237490</xdr:colOff>
          <xdr:row>46</xdr:row>
          <xdr:rowOff>9525</xdr:rowOff>
        </xdr:to>
        <xdr:sp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6257925" y="9258300"/>
              <a:ext cx="30416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1828800" y="6934200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2619375" y="693420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147825" y="1010602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171450</xdr:rowOff>
        </xdr:from>
        <xdr:to>
          <xdr:col>6</xdr:col>
          <xdr:colOff>723900</xdr:colOff>
          <xdr:row>11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10125" y="214312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209550</xdr:rowOff>
        </xdr:from>
        <xdr:to>
          <xdr:col>2</xdr:col>
          <xdr:colOff>742950</xdr:colOff>
          <xdr:row>10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771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147825" y="1010602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9</xdr:row>
          <xdr:rowOff>209550</xdr:rowOff>
        </xdr:from>
        <xdr:to>
          <xdr:col>2</xdr:col>
          <xdr:colOff>723900</xdr:colOff>
          <xdr:row>11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762125" y="21812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9</xdr:row>
          <xdr:rowOff>0</xdr:rowOff>
        </xdr:from>
        <xdr:to>
          <xdr:col>5</xdr:col>
          <xdr:colOff>742950</xdr:colOff>
          <xdr:row>10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057650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8</xdr:row>
          <xdr:rowOff>190500</xdr:rowOff>
        </xdr:from>
        <xdr:to>
          <xdr:col>6</xdr:col>
          <xdr:colOff>714375</xdr:colOff>
          <xdr:row>10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791075" y="195262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8</xdr:row>
          <xdr:rowOff>209550</xdr:rowOff>
        </xdr:from>
        <xdr:to>
          <xdr:col>1</xdr:col>
          <xdr:colOff>714375</xdr:colOff>
          <xdr:row>10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981075" y="19716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0</xdr:rowOff>
        </xdr:from>
        <xdr:to>
          <xdr:col>1</xdr:col>
          <xdr:colOff>695325</xdr:colOff>
          <xdr:row>11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9620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9</xdr:row>
          <xdr:rowOff>0</xdr:rowOff>
        </xdr:from>
        <xdr:to>
          <xdr:col>9</xdr:col>
          <xdr:colOff>695325</xdr:colOff>
          <xdr:row>10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181850" y="197167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171450</xdr:rowOff>
        </xdr:from>
        <xdr:to>
          <xdr:col>10</xdr:col>
          <xdr:colOff>695325</xdr:colOff>
          <xdr:row>10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7943850" y="193357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9</xdr:col>
          <xdr:colOff>714375</xdr:colOff>
          <xdr:row>11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009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43850" y="214312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20090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2199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98195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209550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762125" y="46958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209550</xdr:rowOff>
        </xdr:from>
        <xdr:to>
          <xdr:col>3</xdr:col>
          <xdr:colOff>723900</xdr:colOff>
          <xdr:row>23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24125" y="46958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09650" y="55435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00125" y="57435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743075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743075" y="55435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209550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057650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057650" y="5534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19650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10125" y="55340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248525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991475" y="5753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229475" y="5534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7991475" y="55340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200775" y="57435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200775" y="5534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28950" y="57435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28950" y="55340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200775" y="57435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257425" y="26098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39</xdr:row>
          <xdr:rowOff>0</xdr:rowOff>
        </xdr:from>
        <xdr:to>
          <xdr:col>2</xdr:col>
          <xdr:colOff>95250</xdr:colOff>
          <xdr:row>40</xdr:row>
          <xdr:rowOff>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619250" y="806958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8</xdr:row>
          <xdr:rowOff>57150</xdr:rowOff>
        </xdr:from>
        <xdr:to>
          <xdr:col>2</xdr:col>
          <xdr:colOff>0</xdr:colOff>
          <xdr:row>10</xdr:row>
          <xdr:rowOff>114300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1362075" y="172402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39</xdr:row>
          <xdr:rowOff>0</xdr:rowOff>
        </xdr:from>
        <xdr:to>
          <xdr:col>6</xdr:col>
          <xdr:colOff>552450</xdr:colOff>
          <xdr:row>40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5038725" y="80695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39</xdr:row>
          <xdr:rowOff>0</xdr:rowOff>
        </xdr:from>
        <xdr:to>
          <xdr:col>8</xdr:col>
          <xdr:colOff>600075</xdr:colOff>
          <xdr:row>40</xdr:row>
          <xdr:rowOff>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6505575" y="80695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39</xdr:row>
          <xdr:rowOff>9525</xdr:rowOff>
        </xdr:from>
        <xdr:to>
          <xdr:col>10</xdr:col>
          <xdr:colOff>571500</xdr:colOff>
          <xdr:row>40</xdr:row>
          <xdr:rowOff>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7896225" y="807910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15</xdr:row>
          <xdr:rowOff>0</xdr:rowOff>
        </xdr:from>
        <xdr:to>
          <xdr:col>3</xdr:col>
          <xdr:colOff>581025</xdr:colOff>
          <xdr:row>15</xdr:row>
          <xdr:rowOff>180975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276475" y="300037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14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48200" y="2609850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95250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2505075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76200</xdr:rowOff>
        </xdr:from>
        <xdr:to>
          <xdr:col>7</xdr:col>
          <xdr:colOff>409575</xdr:colOff>
          <xdr:row>15</xdr:row>
          <xdr:rowOff>57150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5505450" y="2695575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180975</xdr:rowOff>
        </xdr:from>
        <xdr:to>
          <xdr:col>6</xdr:col>
          <xdr:colOff>0</xdr:colOff>
          <xdr:row>15</xdr:row>
          <xdr:rowOff>180975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4648200" y="2990850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</xdr:row>
          <xdr:rowOff>104775</xdr:rowOff>
        </xdr:from>
        <xdr:to>
          <xdr:col>7</xdr:col>
          <xdr:colOff>409575</xdr:colOff>
          <xdr:row>16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5505450" y="2914650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57150</xdr:rowOff>
        </xdr:from>
        <xdr:to>
          <xdr:col>11</xdr:col>
          <xdr:colOff>0</xdr:colOff>
          <xdr:row>14</xdr:row>
          <xdr:rowOff>95250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343900" y="2486025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76200</xdr:rowOff>
        </xdr:from>
        <xdr:to>
          <xdr:col>11</xdr:col>
          <xdr:colOff>0</xdr:colOff>
          <xdr:row>15</xdr:row>
          <xdr:rowOff>57150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343900" y="2695575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180975</xdr:rowOff>
        </xdr:from>
        <xdr:to>
          <xdr:col>10</xdr:col>
          <xdr:colOff>0</xdr:colOff>
          <xdr:row>15</xdr:row>
          <xdr:rowOff>180975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7477125" y="29908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</xdr:row>
          <xdr:rowOff>28575</xdr:rowOff>
        </xdr:from>
        <xdr:to>
          <xdr:col>11</xdr:col>
          <xdr:colOff>0</xdr:colOff>
          <xdr:row>16</xdr:row>
          <xdr:rowOff>171450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343900" y="2838450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73056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81057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81057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0</xdr:rowOff>
        </xdr:from>
        <xdr:to>
          <xdr:col>3</xdr:col>
          <xdr:colOff>571500</xdr:colOff>
          <xdr:row>11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2257425" y="20478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2905125" y="20574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11</xdr:row>
          <xdr:rowOff>9525</xdr:rowOff>
        </xdr:from>
        <xdr:to>
          <xdr:col>4</xdr:col>
          <xdr:colOff>247650</xdr:colOff>
          <xdr:row>12</xdr:row>
          <xdr:rowOff>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2905125" y="2247900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9</xdr:row>
          <xdr:rowOff>0</xdr:rowOff>
        </xdr:from>
        <xdr:to>
          <xdr:col>5</xdr:col>
          <xdr:colOff>304800</xdr:colOff>
          <xdr:row>10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3705225" y="1857375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9</xdr:row>
          <xdr:rowOff>0</xdr:rowOff>
        </xdr:from>
        <xdr:to>
          <xdr:col>4</xdr:col>
          <xdr:colOff>457200</xdr:colOff>
          <xdr:row>10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3028950" y="1857375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9</xdr:row>
          <xdr:rowOff>0</xdr:rowOff>
        </xdr:from>
        <xdr:to>
          <xdr:col>6</xdr:col>
          <xdr:colOff>47625</xdr:colOff>
          <xdr:row>10</xdr:row>
          <xdr:rowOff>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4791075" y="1857375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24</xdr:row>
          <xdr:rowOff>180975</xdr:rowOff>
        </xdr:from>
        <xdr:to>
          <xdr:col>4</xdr:col>
          <xdr:colOff>0</xdr:colOff>
          <xdr:row>26</xdr:row>
          <xdr:rowOff>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2790825" y="4914900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77125" y="26193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77125" y="280987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10577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0567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567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13</xdr:row>
          <xdr:rowOff>76200</xdr:rowOff>
        </xdr:from>
        <xdr:to>
          <xdr:col>2</xdr:col>
          <xdr:colOff>95250</xdr:colOff>
          <xdr:row>15</xdr:row>
          <xdr:rowOff>57150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1476375" y="2695575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23</xdr:row>
          <xdr:rowOff>180975</xdr:rowOff>
        </xdr:from>
        <xdr:to>
          <xdr:col>3</xdr:col>
          <xdr:colOff>628650</xdr:colOff>
          <xdr:row>27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2019300" y="4724400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13</xdr:row>
          <xdr:rowOff>180975</xdr:rowOff>
        </xdr:from>
        <xdr:to>
          <xdr:col>3</xdr:col>
          <xdr:colOff>571500</xdr:colOff>
          <xdr:row>15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2257425" y="2800350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14</xdr:row>
          <xdr:rowOff>180975</xdr:rowOff>
        </xdr:from>
        <xdr:to>
          <xdr:col>2</xdr:col>
          <xdr:colOff>152400</xdr:colOff>
          <xdr:row>15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1381125" y="2990850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12</xdr:row>
          <xdr:rowOff>180975</xdr:rowOff>
        </xdr:from>
        <xdr:to>
          <xdr:col>2</xdr:col>
          <xdr:colOff>219075</xdr:colOff>
          <xdr:row>14</xdr:row>
          <xdr:rowOff>28575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1438275" y="2609850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13</xdr:row>
          <xdr:rowOff>180975</xdr:rowOff>
        </xdr:from>
        <xdr:to>
          <xdr:col>6</xdr:col>
          <xdr:colOff>314325</xdr:colOff>
          <xdr:row>15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4619625" y="2800350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2257425" y="1857375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6" sqref="A36:K36"/>
    </sheetView>
  </sheetViews>
  <sheetFormatPr defaultColWidth="10.375" defaultRowHeight="16.5" customHeight="1"/>
  <cols>
    <col min="1" max="9" width="10.375" style="286"/>
    <col min="10" max="10" width="8.875" style="286" customWidth="1"/>
    <col min="11" max="11" width="12" style="286" customWidth="1"/>
    <col min="12" max="16384" width="10.375" style="286"/>
  </cols>
  <sheetData>
    <row r="1" s="286" customFormat="1" ht="21.75" spans="1:11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="286" customFormat="1" ht="15.75" spans="1:11">
      <c r="A2" s="288" t="s">
        <v>1</v>
      </c>
      <c r="B2" s="289" t="s">
        <v>2</v>
      </c>
      <c r="C2" s="289"/>
      <c r="D2" s="290" t="s">
        <v>3</v>
      </c>
      <c r="E2" s="290"/>
      <c r="F2" s="289" t="s">
        <v>4</v>
      </c>
      <c r="G2" s="289"/>
      <c r="H2" s="291" t="s">
        <v>5</v>
      </c>
      <c r="I2" s="359" t="s">
        <v>6</v>
      </c>
      <c r="J2" s="359"/>
      <c r="K2" s="360"/>
    </row>
    <row r="3" s="286" customFormat="1" ht="15" spans="1:11">
      <c r="A3" s="292" t="s">
        <v>7</v>
      </c>
      <c r="B3" s="293"/>
      <c r="C3" s="294"/>
      <c r="D3" s="295" t="s">
        <v>8</v>
      </c>
      <c r="E3" s="296"/>
      <c r="F3" s="296"/>
      <c r="G3" s="297"/>
      <c r="H3" s="295" t="s">
        <v>9</v>
      </c>
      <c r="I3" s="296"/>
      <c r="J3" s="296"/>
      <c r="K3" s="297"/>
    </row>
    <row r="4" s="286" customFormat="1" ht="15" spans="1:11">
      <c r="A4" s="231" t="s">
        <v>10</v>
      </c>
      <c r="B4" s="232" t="s">
        <v>11</v>
      </c>
      <c r="C4" s="270"/>
      <c r="D4" s="231" t="s">
        <v>12</v>
      </c>
      <c r="E4" s="298"/>
      <c r="F4" s="299" t="s">
        <v>13</v>
      </c>
      <c r="G4" s="300"/>
      <c r="H4" s="231" t="s">
        <v>14</v>
      </c>
      <c r="I4" s="298"/>
      <c r="J4" s="232" t="s">
        <v>15</v>
      </c>
      <c r="K4" s="270" t="s">
        <v>16</v>
      </c>
    </row>
    <row r="5" s="286" customFormat="1" ht="15" spans="1:11">
      <c r="A5" s="301" t="s">
        <v>17</v>
      </c>
      <c r="B5" s="232" t="s">
        <v>18</v>
      </c>
      <c r="C5" s="270"/>
      <c r="D5" s="231" t="s">
        <v>19</v>
      </c>
      <c r="E5" s="298"/>
      <c r="F5" s="299" t="s">
        <v>20</v>
      </c>
      <c r="G5" s="300"/>
      <c r="H5" s="231" t="s">
        <v>21</v>
      </c>
      <c r="I5" s="298"/>
      <c r="J5" s="232" t="s">
        <v>15</v>
      </c>
      <c r="K5" s="270" t="s">
        <v>16</v>
      </c>
    </row>
    <row r="6" s="286" customFormat="1" ht="15" spans="1:11">
      <c r="A6" s="231" t="s">
        <v>22</v>
      </c>
      <c r="B6" s="302">
        <v>4</v>
      </c>
      <c r="C6" s="303">
        <v>6</v>
      </c>
      <c r="D6" s="301" t="s">
        <v>23</v>
      </c>
      <c r="E6" s="304"/>
      <c r="F6" s="299" t="s">
        <v>24</v>
      </c>
      <c r="G6" s="300"/>
      <c r="H6" s="231" t="s">
        <v>25</v>
      </c>
      <c r="I6" s="298"/>
      <c r="J6" s="232" t="s">
        <v>15</v>
      </c>
      <c r="K6" s="270" t="s">
        <v>16</v>
      </c>
    </row>
    <row r="7" s="286" customFormat="1" ht="15" spans="1:11">
      <c r="A7" s="231" t="s">
        <v>26</v>
      </c>
      <c r="B7" s="305">
        <v>31949</v>
      </c>
      <c r="C7" s="275"/>
      <c r="D7" s="301" t="s">
        <v>27</v>
      </c>
      <c r="E7" s="306"/>
      <c r="F7" s="299" t="s">
        <v>28</v>
      </c>
      <c r="G7" s="300"/>
      <c r="H7" s="231" t="s">
        <v>29</v>
      </c>
      <c r="I7" s="298"/>
      <c r="J7" s="232" t="s">
        <v>15</v>
      </c>
      <c r="K7" s="270" t="s">
        <v>16</v>
      </c>
    </row>
    <row r="8" s="286" customFormat="1" ht="15.75" spans="1:11">
      <c r="A8" s="307"/>
      <c r="B8" s="308"/>
      <c r="C8" s="309"/>
      <c r="D8" s="310" t="s">
        <v>30</v>
      </c>
      <c r="E8" s="311"/>
      <c r="F8" s="312" t="s">
        <v>31</v>
      </c>
      <c r="G8" s="313"/>
      <c r="H8" s="310" t="s">
        <v>32</v>
      </c>
      <c r="I8" s="311"/>
      <c r="J8" s="361" t="s">
        <v>15</v>
      </c>
      <c r="K8" s="362" t="s">
        <v>16</v>
      </c>
    </row>
    <row r="9" s="286" customFormat="1" ht="15.75" spans="1:11">
      <c r="A9" s="314" t="s">
        <v>33</v>
      </c>
      <c r="B9" s="315"/>
      <c r="C9" s="315"/>
      <c r="D9" s="315"/>
      <c r="E9" s="315"/>
      <c r="F9" s="315"/>
      <c r="G9" s="315"/>
      <c r="H9" s="315"/>
      <c r="I9" s="315"/>
      <c r="J9" s="315"/>
      <c r="K9" s="363"/>
    </row>
    <row r="10" s="286" customFormat="1" ht="15.75" spans="1:11">
      <c r="A10" s="252" t="s">
        <v>34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78"/>
    </row>
    <row r="11" s="286" customFormat="1" ht="15" spans="1:11">
      <c r="A11" s="316" t="s">
        <v>35</v>
      </c>
      <c r="B11" s="317" t="s">
        <v>36</v>
      </c>
      <c r="C11" s="318" t="s">
        <v>37</v>
      </c>
      <c r="D11" s="319"/>
      <c r="E11" s="320" t="s">
        <v>38</v>
      </c>
      <c r="F11" s="317" t="s">
        <v>36</v>
      </c>
      <c r="G11" s="318" t="s">
        <v>37</v>
      </c>
      <c r="H11" s="318" t="s">
        <v>39</v>
      </c>
      <c r="I11" s="320" t="s">
        <v>40</v>
      </c>
      <c r="J11" s="317" t="s">
        <v>36</v>
      </c>
      <c r="K11" s="364" t="s">
        <v>37</v>
      </c>
    </row>
    <row r="12" s="286" customFormat="1" ht="15" spans="1:11">
      <c r="A12" s="301" t="s">
        <v>41</v>
      </c>
      <c r="B12" s="321" t="s">
        <v>36</v>
      </c>
      <c r="C12" s="232" t="s">
        <v>37</v>
      </c>
      <c r="D12" s="306"/>
      <c r="E12" s="304" t="s">
        <v>42</v>
      </c>
      <c r="F12" s="321" t="s">
        <v>36</v>
      </c>
      <c r="G12" s="232" t="s">
        <v>37</v>
      </c>
      <c r="H12" s="232" t="s">
        <v>39</v>
      </c>
      <c r="I12" s="304" t="s">
        <v>43</v>
      </c>
      <c r="J12" s="321" t="s">
        <v>36</v>
      </c>
      <c r="K12" s="270" t="s">
        <v>37</v>
      </c>
    </row>
    <row r="13" s="286" customFormat="1" ht="15" spans="1:11">
      <c r="A13" s="301" t="s">
        <v>44</v>
      </c>
      <c r="B13" s="321" t="s">
        <v>36</v>
      </c>
      <c r="C13" s="232" t="s">
        <v>37</v>
      </c>
      <c r="D13" s="306"/>
      <c r="E13" s="304" t="s">
        <v>45</v>
      </c>
      <c r="F13" s="232" t="s">
        <v>46</v>
      </c>
      <c r="G13" s="232" t="s">
        <v>47</v>
      </c>
      <c r="H13" s="232" t="s">
        <v>39</v>
      </c>
      <c r="I13" s="304" t="s">
        <v>48</v>
      </c>
      <c r="J13" s="321" t="s">
        <v>36</v>
      </c>
      <c r="K13" s="270" t="s">
        <v>37</v>
      </c>
    </row>
    <row r="14" s="286" customFormat="1" ht="15.75" spans="1:11">
      <c r="A14" s="310" t="s">
        <v>49</v>
      </c>
      <c r="B14" s="311"/>
      <c r="C14" s="311"/>
      <c r="D14" s="311"/>
      <c r="E14" s="311"/>
      <c r="F14" s="311"/>
      <c r="G14" s="311"/>
      <c r="H14" s="311"/>
      <c r="I14" s="311"/>
      <c r="J14" s="311"/>
      <c r="K14" s="365"/>
    </row>
    <row r="15" s="286" customFormat="1" ht="15.75" spans="1:11">
      <c r="A15" s="252" t="s">
        <v>50</v>
      </c>
      <c r="B15" s="253"/>
      <c r="C15" s="253"/>
      <c r="D15" s="253"/>
      <c r="E15" s="253"/>
      <c r="F15" s="253"/>
      <c r="G15" s="253"/>
      <c r="H15" s="253"/>
      <c r="I15" s="253"/>
      <c r="J15" s="253"/>
      <c r="K15" s="278"/>
    </row>
    <row r="16" s="286" customFormat="1" ht="15" spans="1:11">
      <c r="A16" s="322" t="s">
        <v>51</v>
      </c>
      <c r="B16" s="318" t="s">
        <v>46</v>
      </c>
      <c r="C16" s="318" t="s">
        <v>47</v>
      </c>
      <c r="D16" s="323"/>
      <c r="E16" s="324" t="s">
        <v>52</v>
      </c>
      <c r="F16" s="318" t="s">
        <v>46</v>
      </c>
      <c r="G16" s="318" t="s">
        <v>47</v>
      </c>
      <c r="H16" s="325"/>
      <c r="I16" s="324" t="s">
        <v>53</v>
      </c>
      <c r="J16" s="318" t="s">
        <v>46</v>
      </c>
      <c r="K16" s="364" t="s">
        <v>47</v>
      </c>
    </row>
    <row r="17" s="286" customFormat="1" customHeight="1" spans="1:22">
      <c r="A17" s="326" t="s">
        <v>54</v>
      </c>
      <c r="B17" s="232" t="s">
        <v>46</v>
      </c>
      <c r="C17" s="232" t="s">
        <v>47</v>
      </c>
      <c r="D17" s="100"/>
      <c r="E17" s="327" t="s">
        <v>55</v>
      </c>
      <c r="F17" s="232" t="s">
        <v>46</v>
      </c>
      <c r="G17" s="232" t="s">
        <v>47</v>
      </c>
      <c r="H17" s="328"/>
      <c r="I17" s="327" t="s">
        <v>56</v>
      </c>
      <c r="J17" s="232" t="s">
        <v>46</v>
      </c>
      <c r="K17" s="270" t="s">
        <v>47</v>
      </c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</row>
    <row r="18" s="286" customFormat="1" ht="18" customHeight="1" spans="1:11">
      <c r="A18" s="329" t="s">
        <v>57</v>
      </c>
      <c r="B18" s="330"/>
      <c r="C18" s="330"/>
      <c r="D18" s="330"/>
      <c r="E18" s="330"/>
      <c r="F18" s="330"/>
      <c r="G18" s="330"/>
      <c r="H18" s="330"/>
      <c r="I18" s="330"/>
      <c r="J18" s="330"/>
      <c r="K18" s="367"/>
    </row>
    <row r="19" s="286" customFormat="1" ht="18" customHeight="1" spans="1:11">
      <c r="A19" s="252" t="s">
        <v>58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78"/>
    </row>
    <row r="20" s="286" customFormat="1" customHeight="1" spans="1:11">
      <c r="A20" s="331" t="s">
        <v>59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68"/>
    </row>
    <row r="21" s="286" customFormat="1" ht="21.75" customHeight="1" spans="1:11">
      <c r="A21" s="333" t="s">
        <v>60</v>
      </c>
      <c r="B21" s="327" t="s">
        <v>61</v>
      </c>
      <c r="C21" s="327" t="s">
        <v>62</v>
      </c>
      <c r="D21" s="327" t="s">
        <v>63</v>
      </c>
      <c r="E21" s="327" t="s">
        <v>64</v>
      </c>
      <c r="F21" s="327" t="s">
        <v>65</v>
      </c>
      <c r="G21" s="327" t="s">
        <v>66</v>
      </c>
      <c r="H21" s="327" t="s">
        <v>67</v>
      </c>
      <c r="I21" s="327" t="s">
        <v>68</v>
      </c>
      <c r="J21" s="327" t="s">
        <v>69</v>
      </c>
      <c r="K21" s="171" t="s">
        <v>70</v>
      </c>
    </row>
    <row r="22" s="286" customFormat="1" customHeight="1" spans="1:11">
      <c r="A22" s="334" t="s">
        <v>71</v>
      </c>
      <c r="B22" s="335"/>
      <c r="C22" s="335"/>
      <c r="D22" s="335">
        <v>1</v>
      </c>
      <c r="E22" s="335">
        <v>0.6</v>
      </c>
      <c r="F22" s="335">
        <v>0.6</v>
      </c>
      <c r="G22" s="335">
        <v>0.6</v>
      </c>
      <c r="H22" s="335">
        <v>0.6</v>
      </c>
      <c r="I22" s="335">
        <v>0.6</v>
      </c>
      <c r="J22" s="335"/>
      <c r="K22" s="369" t="s">
        <v>72</v>
      </c>
    </row>
    <row r="23" s="286" customFormat="1" customHeight="1" spans="1:11">
      <c r="A23" s="334" t="s">
        <v>73</v>
      </c>
      <c r="B23" s="335"/>
      <c r="C23" s="335"/>
      <c r="D23" s="335">
        <v>1</v>
      </c>
      <c r="E23" s="335">
        <v>0.6</v>
      </c>
      <c r="F23" s="335">
        <v>0.6</v>
      </c>
      <c r="G23" s="335">
        <v>0.6</v>
      </c>
      <c r="H23" s="335">
        <v>0.6</v>
      </c>
      <c r="I23" s="335">
        <v>0.6</v>
      </c>
      <c r="J23" s="335"/>
      <c r="K23" s="369" t="s">
        <v>72</v>
      </c>
    </row>
    <row r="24" s="286" customFormat="1" customHeight="1" spans="1:11">
      <c r="A24" s="334" t="s">
        <v>74</v>
      </c>
      <c r="B24" s="335"/>
      <c r="C24" s="335"/>
      <c r="D24" s="335">
        <v>1</v>
      </c>
      <c r="E24" s="335">
        <v>0.6</v>
      </c>
      <c r="F24" s="335">
        <v>0.6</v>
      </c>
      <c r="G24" s="335">
        <v>0.6</v>
      </c>
      <c r="H24" s="335">
        <v>0.6</v>
      </c>
      <c r="I24" s="335">
        <v>0.6</v>
      </c>
      <c r="J24" s="335"/>
      <c r="K24" s="369" t="s">
        <v>72</v>
      </c>
    </row>
    <row r="25" s="286" customFormat="1" customHeight="1" spans="1:11">
      <c r="A25" s="334" t="s">
        <v>75</v>
      </c>
      <c r="B25" s="335"/>
      <c r="C25" s="335"/>
      <c r="D25" s="335">
        <v>1</v>
      </c>
      <c r="E25" s="335">
        <v>0.6</v>
      </c>
      <c r="F25" s="335">
        <v>0.6</v>
      </c>
      <c r="G25" s="335">
        <v>0.6</v>
      </c>
      <c r="H25" s="335">
        <v>0.6</v>
      </c>
      <c r="I25" s="335">
        <v>0.6</v>
      </c>
      <c r="J25" s="335"/>
      <c r="K25" s="369" t="s">
        <v>72</v>
      </c>
    </row>
    <row r="26" s="286" customFormat="1" customHeight="1" spans="1:11">
      <c r="A26" s="334"/>
      <c r="B26" s="335"/>
      <c r="C26" s="335"/>
      <c r="D26" s="335"/>
      <c r="E26" s="335"/>
      <c r="F26" s="335"/>
      <c r="G26" s="335"/>
      <c r="H26" s="335"/>
      <c r="I26" s="335"/>
      <c r="J26" s="335"/>
      <c r="K26" s="163"/>
    </row>
    <row r="27" s="286" customFormat="1" customHeight="1" spans="1:11">
      <c r="A27" s="334"/>
      <c r="B27" s="335"/>
      <c r="C27" s="335"/>
      <c r="D27" s="335"/>
      <c r="E27" s="335"/>
      <c r="F27" s="335"/>
      <c r="G27" s="335"/>
      <c r="H27" s="335"/>
      <c r="I27" s="335"/>
      <c r="J27" s="335"/>
      <c r="K27" s="163"/>
    </row>
    <row r="28" s="286" customFormat="1" customHeight="1" spans="1:11">
      <c r="A28" s="334"/>
      <c r="B28" s="335"/>
      <c r="C28" s="335"/>
      <c r="D28" s="335"/>
      <c r="E28" s="335"/>
      <c r="F28" s="335"/>
      <c r="G28" s="335"/>
      <c r="H28" s="335"/>
      <c r="I28" s="335"/>
      <c r="J28" s="335"/>
      <c r="K28" s="163"/>
    </row>
    <row r="29" s="286" customFormat="1" ht="18" customHeight="1" spans="1:11">
      <c r="A29" s="336" t="s">
        <v>76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70"/>
    </row>
    <row r="30" s="286" customFormat="1" ht="18.75" customHeight="1" spans="1:11">
      <c r="A30" s="338" t="s">
        <v>77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71"/>
    </row>
    <row r="31" s="286" customFormat="1" ht="18.75" customHeight="1" spans="1:11">
      <c r="A31" s="340"/>
      <c r="B31" s="341"/>
      <c r="C31" s="341"/>
      <c r="D31" s="341"/>
      <c r="E31" s="341"/>
      <c r="F31" s="341"/>
      <c r="G31" s="341"/>
      <c r="H31" s="341"/>
      <c r="I31" s="341"/>
      <c r="J31" s="341"/>
      <c r="K31" s="372"/>
    </row>
    <row r="32" s="286" customFormat="1" ht="18" customHeight="1" spans="1:11">
      <c r="A32" s="336" t="s">
        <v>78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70"/>
    </row>
    <row r="33" s="286" customFormat="1" ht="15" spans="1:11">
      <c r="A33" s="342" t="s">
        <v>79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73"/>
    </row>
    <row r="34" s="286" customFormat="1" ht="15.75" spans="1:11">
      <c r="A34" s="105" t="s">
        <v>80</v>
      </c>
      <c r="B34" s="107"/>
      <c r="C34" s="232" t="s">
        <v>15</v>
      </c>
      <c r="D34" s="232" t="s">
        <v>16</v>
      </c>
      <c r="E34" s="344" t="s">
        <v>81</v>
      </c>
      <c r="F34" s="345"/>
      <c r="G34" s="345"/>
      <c r="H34" s="345"/>
      <c r="I34" s="345"/>
      <c r="J34" s="345"/>
      <c r="K34" s="374"/>
    </row>
    <row r="35" s="286" customFormat="1" ht="15.75" spans="1:11">
      <c r="A35" s="346" t="s">
        <v>82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</row>
    <row r="36" s="286" customFormat="1" ht="15" spans="1:11">
      <c r="A36" s="347" t="s">
        <v>83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75"/>
    </row>
    <row r="37" s="286" customFormat="1" ht="15" spans="1:11">
      <c r="A37" s="242" t="s">
        <v>84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75"/>
    </row>
    <row r="38" s="286" customFormat="1" ht="15" spans="1:1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75"/>
    </row>
    <row r="39" s="286" customFormat="1" ht="15" spans="1:1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75"/>
    </row>
    <row r="40" s="286" customFormat="1" ht="15" spans="1:1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75"/>
    </row>
    <row r="41" s="286" customFormat="1" ht="15" spans="1:1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75"/>
    </row>
    <row r="42" s="286" customFormat="1" ht="15" spans="1:1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75"/>
    </row>
    <row r="43" s="286" customFormat="1" ht="15.75" spans="1:11">
      <c r="A43" s="237" t="s">
        <v>85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73"/>
    </row>
    <row r="44" s="286" customFormat="1" ht="15.75" spans="1:11">
      <c r="A44" s="252" t="s">
        <v>86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78"/>
    </row>
    <row r="45" s="286" customFormat="1" ht="15" spans="1:11">
      <c r="A45" s="322" t="s">
        <v>87</v>
      </c>
      <c r="B45" s="318" t="s">
        <v>46</v>
      </c>
      <c r="C45" s="318" t="s">
        <v>47</v>
      </c>
      <c r="D45" s="318" t="s">
        <v>39</v>
      </c>
      <c r="E45" s="324" t="s">
        <v>88</v>
      </c>
      <c r="F45" s="318" t="s">
        <v>46</v>
      </c>
      <c r="G45" s="318" t="s">
        <v>47</v>
      </c>
      <c r="H45" s="318" t="s">
        <v>39</v>
      </c>
      <c r="I45" s="324" t="s">
        <v>89</v>
      </c>
      <c r="J45" s="318" t="s">
        <v>46</v>
      </c>
      <c r="K45" s="364" t="s">
        <v>47</v>
      </c>
    </row>
    <row r="46" s="286" customFormat="1" ht="15" spans="1:11">
      <c r="A46" s="326" t="s">
        <v>38</v>
      </c>
      <c r="B46" s="232" t="s">
        <v>46</v>
      </c>
      <c r="C46" s="232" t="s">
        <v>47</v>
      </c>
      <c r="D46" s="232" t="s">
        <v>39</v>
      </c>
      <c r="E46" s="327" t="s">
        <v>45</v>
      </c>
      <c r="F46" s="232" t="s">
        <v>46</v>
      </c>
      <c r="G46" s="232" t="s">
        <v>47</v>
      </c>
      <c r="H46" s="232" t="s">
        <v>39</v>
      </c>
      <c r="I46" s="327" t="s">
        <v>56</v>
      </c>
      <c r="J46" s="232" t="s">
        <v>46</v>
      </c>
      <c r="K46" s="270" t="s">
        <v>47</v>
      </c>
    </row>
    <row r="47" s="286" customFormat="1" ht="15.75" spans="1:11">
      <c r="A47" s="310" t="s">
        <v>49</v>
      </c>
      <c r="B47" s="311"/>
      <c r="C47" s="311"/>
      <c r="D47" s="311"/>
      <c r="E47" s="311"/>
      <c r="F47" s="311"/>
      <c r="G47" s="311"/>
      <c r="H47" s="311"/>
      <c r="I47" s="311"/>
      <c r="J47" s="311"/>
      <c r="K47" s="365"/>
    </row>
    <row r="48" s="286" customFormat="1" ht="15.75" spans="1:11">
      <c r="A48" s="346" t="s">
        <v>90</v>
      </c>
      <c r="B48" s="346"/>
      <c r="C48" s="346"/>
      <c r="D48" s="346"/>
      <c r="E48" s="346"/>
      <c r="F48" s="346"/>
      <c r="G48" s="346"/>
      <c r="H48" s="346"/>
      <c r="I48" s="346"/>
      <c r="J48" s="346"/>
      <c r="K48" s="346"/>
    </row>
    <row r="49" s="286" customFormat="1" ht="15.75" spans="1:11">
      <c r="A49" s="347"/>
      <c r="B49" s="348"/>
      <c r="C49" s="348"/>
      <c r="D49" s="348"/>
      <c r="E49" s="348"/>
      <c r="F49" s="348"/>
      <c r="G49" s="348"/>
      <c r="H49" s="348"/>
      <c r="I49" s="348"/>
      <c r="J49" s="348"/>
      <c r="K49" s="375"/>
    </row>
    <row r="50" s="286" customFormat="1" ht="15.75" spans="1:11">
      <c r="A50" s="349" t="s">
        <v>91</v>
      </c>
      <c r="B50" s="350" t="s">
        <v>92</v>
      </c>
      <c r="C50" s="350"/>
      <c r="D50" s="351" t="s">
        <v>93</v>
      </c>
      <c r="E50" s="352"/>
      <c r="F50" s="353" t="s">
        <v>94</v>
      </c>
      <c r="G50" s="354"/>
      <c r="H50" s="355" t="s">
        <v>95</v>
      </c>
      <c r="I50" s="376"/>
      <c r="J50" s="377"/>
      <c r="K50" s="378"/>
    </row>
    <row r="51" s="286" customFormat="1" ht="15.75" spans="1:11">
      <c r="A51" s="346" t="s">
        <v>96</v>
      </c>
      <c r="B51" s="346"/>
      <c r="C51" s="346"/>
      <c r="D51" s="346"/>
      <c r="E51" s="346"/>
      <c r="F51" s="346"/>
      <c r="G51" s="346"/>
      <c r="H51" s="346"/>
      <c r="I51" s="346"/>
      <c r="J51" s="346"/>
      <c r="K51" s="346"/>
    </row>
    <row r="52" s="286" customFormat="1" ht="15.75" spans="1:11">
      <c r="A52" s="356"/>
      <c r="B52" s="357"/>
      <c r="C52" s="357"/>
      <c r="D52" s="357"/>
      <c r="E52" s="357"/>
      <c r="F52" s="357"/>
      <c r="G52" s="357"/>
      <c r="H52" s="357"/>
      <c r="I52" s="357"/>
      <c r="J52" s="357"/>
      <c r="K52" s="379"/>
    </row>
    <row r="53" s="286" customFormat="1" ht="15.75" spans="1:11">
      <c r="A53" s="349" t="s">
        <v>91</v>
      </c>
      <c r="B53" s="350" t="s">
        <v>92</v>
      </c>
      <c r="C53" s="350"/>
      <c r="D53" s="351" t="s">
        <v>93</v>
      </c>
      <c r="E53" s="358" t="s">
        <v>97</v>
      </c>
      <c r="F53" s="353" t="s">
        <v>98</v>
      </c>
      <c r="G53" s="354" t="s">
        <v>99</v>
      </c>
      <c r="H53" s="355" t="s">
        <v>95</v>
      </c>
      <c r="I53" s="376"/>
      <c r="J53" s="377" t="s">
        <v>100</v>
      </c>
      <c r="K53" s="37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380365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266065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8890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2</xdr:col>
                    <xdr:colOff>237490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5</xdr:col>
                    <xdr:colOff>237490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172085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5</xdr:col>
                    <xdr:colOff>266065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237490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8890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name="Check Box 46" r:id="rId48">
              <controlPr defaultSize="0">
                <anchor moveWithCells="1">
                  <from>
                    <xdr:col>5</xdr:col>
                    <xdr:colOff>294640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237490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237490</xdr:colOff>
                    <xdr:row>45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237490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237490</xdr:colOff>
                    <xdr:row>45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172085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237490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237490</xdr:colOff>
                    <xdr:row>11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237490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310</v>
      </c>
      <c r="B2" s="23" t="s">
        <v>247</v>
      </c>
      <c r="C2" s="23" t="s">
        <v>248</v>
      </c>
      <c r="D2" s="23" t="s">
        <v>249</v>
      </c>
      <c r="E2" s="23" t="s">
        <v>250</v>
      </c>
      <c r="F2" s="23" t="s">
        <v>251</v>
      </c>
      <c r="G2" s="22" t="s">
        <v>311</v>
      </c>
      <c r="H2" s="22" t="s">
        <v>312</v>
      </c>
      <c r="I2" s="22" t="s">
        <v>313</v>
      </c>
      <c r="J2" s="22" t="s">
        <v>312</v>
      </c>
      <c r="K2" s="22" t="s">
        <v>314</v>
      </c>
      <c r="L2" s="22" t="s">
        <v>312</v>
      </c>
      <c r="M2" s="23" t="s">
        <v>296</v>
      </c>
      <c r="N2" s="23" t="s">
        <v>260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310</v>
      </c>
      <c r="B4" s="25" t="s">
        <v>315</v>
      </c>
      <c r="C4" s="25" t="s">
        <v>297</v>
      </c>
      <c r="D4" s="25" t="s">
        <v>249</v>
      </c>
      <c r="E4" s="23" t="s">
        <v>250</v>
      </c>
      <c r="F4" s="23" t="s">
        <v>251</v>
      </c>
      <c r="G4" s="22" t="s">
        <v>311</v>
      </c>
      <c r="H4" s="22" t="s">
        <v>312</v>
      </c>
      <c r="I4" s="22" t="s">
        <v>313</v>
      </c>
      <c r="J4" s="22" t="s">
        <v>312</v>
      </c>
      <c r="K4" s="22" t="s">
        <v>314</v>
      </c>
      <c r="L4" s="22" t="s">
        <v>312</v>
      </c>
      <c r="M4" s="23" t="s">
        <v>296</v>
      </c>
      <c r="N4" s="23" t="s">
        <v>260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270</v>
      </c>
      <c r="B11" s="12"/>
      <c r="C11" s="12"/>
      <c r="D11" s="13"/>
      <c r="E11" s="14"/>
      <c r="F11" s="26"/>
      <c r="G11" s="21"/>
      <c r="H11" s="26"/>
      <c r="I11" s="11" t="s">
        <v>271</v>
      </c>
      <c r="J11" s="12"/>
      <c r="K11" s="12"/>
      <c r="L11" s="12"/>
      <c r="M11" s="12"/>
      <c r="N11" s="19"/>
    </row>
    <row r="12" ht="71.25" customHeight="1" spans="1:14">
      <c r="A12" s="15" t="s">
        <v>316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7" sqref="E7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290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296</v>
      </c>
      <c r="L2" s="5" t="s">
        <v>260</v>
      </c>
    </row>
    <row r="3" spans="1:12">
      <c r="A3" s="9" t="s">
        <v>298</v>
      </c>
      <c r="B3" s="9"/>
      <c r="C3" s="20" t="s">
        <v>262</v>
      </c>
      <c r="D3" s="20"/>
      <c r="E3" s="20" t="s">
        <v>73</v>
      </c>
      <c r="F3" s="10">
        <v>82236</v>
      </c>
      <c r="G3" s="10" t="s">
        <v>322</v>
      </c>
      <c r="H3" s="10" t="s">
        <v>323</v>
      </c>
      <c r="I3" s="10"/>
      <c r="J3" s="10"/>
      <c r="K3" s="10" t="s">
        <v>324</v>
      </c>
      <c r="L3" s="10"/>
    </row>
    <row r="4" spans="1:12">
      <c r="A4" s="9" t="s">
        <v>304</v>
      </c>
      <c r="B4" s="9"/>
      <c r="C4" s="20" t="s">
        <v>266</v>
      </c>
      <c r="D4" s="20"/>
      <c r="E4" s="20" t="s">
        <v>73</v>
      </c>
      <c r="F4" s="10">
        <v>82236</v>
      </c>
      <c r="G4" s="10" t="s">
        <v>322</v>
      </c>
      <c r="H4" s="10" t="s">
        <v>323</v>
      </c>
      <c r="I4" s="10"/>
      <c r="J4" s="10"/>
      <c r="K4" s="10" t="s">
        <v>324</v>
      </c>
      <c r="L4" s="10"/>
    </row>
    <row r="5" spans="1:12">
      <c r="A5" s="9" t="s">
        <v>305</v>
      </c>
      <c r="B5" s="9"/>
      <c r="C5" s="20" t="s">
        <v>284</v>
      </c>
      <c r="D5" s="20"/>
      <c r="E5" s="20" t="s">
        <v>73</v>
      </c>
      <c r="F5" s="10">
        <v>82236</v>
      </c>
      <c r="G5" s="10" t="s">
        <v>322</v>
      </c>
      <c r="H5" s="10" t="s">
        <v>323</v>
      </c>
      <c r="I5" s="10"/>
      <c r="J5" s="10"/>
      <c r="K5" s="10" t="s">
        <v>324</v>
      </c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 t="s">
        <v>324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270</v>
      </c>
      <c r="B11" s="12"/>
      <c r="C11" s="12"/>
      <c r="D11" s="12"/>
      <c r="E11" s="13"/>
      <c r="F11" s="14"/>
      <c r="G11" s="21"/>
      <c r="H11" s="11" t="s">
        <v>271</v>
      </c>
      <c r="I11" s="12"/>
      <c r="J11" s="12"/>
      <c r="K11" s="12"/>
      <c r="L11" s="19"/>
    </row>
    <row r="12" ht="79.5" customHeight="1" spans="1:12">
      <c r="A12" s="15" t="s">
        <v>325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326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246</v>
      </c>
      <c r="B2" s="5" t="s">
        <v>251</v>
      </c>
      <c r="C2" s="5" t="s">
        <v>297</v>
      </c>
      <c r="D2" s="5" t="s">
        <v>249</v>
      </c>
      <c r="E2" s="5" t="s">
        <v>250</v>
      </c>
      <c r="F2" s="4" t="s">
        <v>327</v>
      </c>
      <c r="G2" s="4" t="s">
        <v>277</v>
      </c>
      <c r="H2" s="6" t="s">
        <v>278</v>
      </c>
      <c r="I2" s="17" t="s">
        <v>280</v>
      </c>
    </row>
    <row r="3" s="1" customFormat="1" ht="16.5" spans="1:9">
      <c r="A3" s="4"/>
      <c r="B3" s="7"/>
      <c r="C3" s="7"/>
      <c r="D3" s="7"/>
      <c r="E3" s="7"/>
      <c r="F3" s="4" t="s">
        <v>328</v>
      </c>
      <c r="G3" s="4" t="s">
        <v>281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270</v>
      </c>
      <c r="B12" s="12"/>
      <c r="C12" s="12"/>
      <c r="D12" s="13"/>
      <c r="E12" s="14"/>
      <c r="F12" s="11" t="s">
        <v>271</v>
      </c>
      <c r="G12" s="12"/>
      <c r="H12" s="13"/>
      <c r="I12" s="19"/>
    </row>
    <row r="13" ht="52.5" customHeight="1" spans="1:9">
      <c r="A13" s="15" t="s">
        <v>329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M9" sqref="M9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101</v>
      </c>
      <c r="B3" s="51" t="s">
        <v>102</v>
      </c>
      <c r="C3" s="51"/>
      <c r="D3" s="51"/>
      <c r="E3" s="51"/>
      <c r="F3" s="51"/>
      <c r="G3" s="51"/>
      <c r="H3" s="52"/>
      <c r="I3" s="74" t="s">
        <v>103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63</v>
      </c>
      <c r="C4" s="54" t="s">
        <v>64</v>
      </c>
      <c r="D4" s="283" t="s">
        <v>65</v>
      </c>
      <c r="E4" s="54" t="s">
        <v>66</v>
      </c>
      <c r="F4" s="54" t="s">
        <v>67</v>
      </c>
      <c r="G4" s="54" t="s">
        <v>68</v>
      </c>
      <c r="H4" s="52"/>
      <c r="I4" s="284" t="s">
        <v>104</v>
      </c>
      <c r="J4" s="284" t="s">
        <v>105</v>
      </c>
      <c r="K4" s="284"/>
      <c r="L4" s="284"/>
      <c r="M4" s="284"/>
      <c r="N4" s="285"/>
    </row>
    <row r="5" s="43" customFormat="1" ht="29.1" customHeight="1" spans="1:14">
      <c r="A5" s="50"/>
      <c r="B5" s="53" t="s">
        <v>106</v>
      </c>
      <c r="C5" s="54" t="s">
        <v>107</v>
      </c>
      <c r="D5" s="283" t="s">
        <v>108</v>
      </c>
      <c r="E5" s="54" t="s">
        <v>109</v>
      </c>
      <c r="F5" s="54" t="s">
        <v>110</v>
      </c>
      <c r="G5" s="54" t="s">
        <v>111</v>
      </c>
      <c r="H5" s="52"/>
      <c r="I5" s="76" t="s">
        <v>112</v>
      </c>
      <c r="J5" s="76" t="s">
        <v>112</v>
      </c>
      <c r="K5" s="76"/>
      <c r="L5" s="76"/>
      <c r="M5" s="76"/>
      <c r="N5" s="77"/>
    </row>
    <row r="6" s="43" customFormat="1" ht="29.1" customHeight="1" spans="1:14">
      <c r="A6" s="56" t="s">
        <v>113</v>
      </c>
      <c r="B6" s="57">
        <f>C6-2.1</f>
        <v>98.8</v>
      </c>
      <c r="C6" s="57">
        <f>D6-2.1</f>
        <v>100.9</v>
      </c>
      <c r="D6" s="59" t="s">
        <v>114</v>
      </c>
      <c r="E6" s="57">
        <f t="shared" ref="E6:G6" si="0">D6+2.1</f>
        <v>105.1</v>
      </c>
      <c r="F6" s="57">
        <f t="shared" si="0"/>
        <v>107.2</v>
      </c>
      <c r="G6" s="57">
        <f t="shared" si="0"/>
        <v>109.3</v>
      </c>
      <c r="H6" s="52"/>
      <c r="I6" s="78" t="s">
        <v>115</v>
      </c>
      <c r="J6" s="78" t="s">
        <v>116</v>
      </c>
      <c r="K6" s="78"/>
      <c r="L6" s="78"/>
      <c r="M6" s="78"/>
      <c r="N6" s="79"/>
    </row>
    <row r="7" s="43" customFormat="1" ht="29.1" customHeight="1" spans="1:14">
      <c r="A7" s="56" t="s">
        <v>117</v>
      </c>
      <c r="B7" s="57">
        <f>C7-4</f>
        <v>78</v>
      </c>
      <c r="C7" s="57">
        <f>D7-4</f>
        <v>82</v>
      </c>
      <c r="D7" s="59" t="s">
        <v>118</v>
      </c>
      <c r="E7" s="57">
        <f>D7+4</f>
        <v>90</v>
      </c>
      <c r="F7" s="57">
        <f>E7+5</f>
        <v>95</v>
      </c>
      <c r="G7" s="57">
        <f>F7+6</f>
        <v>101</v>
      </c>
      <c r="H7" s="52"/>
      <c r="I7" s="80" t="s">
        <v>119</v>
      </c>
      <c r="J7" s="80" t="s">
        <v>119</v>
      </c>
      <c r="K7" s="80"/>
      <c r="L7" s="80"/>
      <c r="M7" s="80"/>
      <c r="N7" s="81"/>
    </row>
    <row r="8" s="43" customFormat="1" ht="29.1" customHeight="1" spans="1:14">
      <c r="A8" s="56" t="s">
        <v>120</v>
      </c>
      <c r="B8" s="57">
        <f>C8-3.6</f>
        <v>98.8</v>
      </c>
      <c r="C8" s="57">
        <f>D8-3.6</f>
        <v>102.4</v>
      </c>
      <c r="D8" s="59">
        <v>106</v>
      </c>
      <c r="E8" s="57">
        <f>D8+4</f>
        <v>110</v>
      </c>
      <c r="F8" s="57">
        <f>E8+4</f>
        <v>114</v>
      </c>
      <c r="G8" s="57">
        <f>F8+4</f>
        <v>118</v>
      </c>
      <c r="H8" s="52"/>
      <c r="I8" s="78" t="s">
        <v>121</v>
      </c>
      <c r="J8" s="78" t="s">
        <v>119</v>
      </c>
      <c r="K8" s="78"/>
      <c r="L8" s="78"/>
      <c r="M8" s="78"/>
      <c r="N8" s="83"/>
    </row>
    <row r="9" s="43" customFormat="1" ht="29.1" customHeight="1" spans="1:14">
      <c r="A9" s="56" t="s">
        <v>122</v>
      </c>
      <c r="B9" s="57">
        <f>C9-2.3/2</f>
        <v>30.5</v>
      </c>
      <c r="C9" s="57">
        <f>D9-2.3/2</f>
        <v>31.65</v>
      </c>
      <c r="D9" s="59">
        <v>32.8</v>
      </c>
      <c r="E9" s="57">
        <f t="shared" ref="E9:G9" si="1">D9+2.6/2</f>
        <v>34.1</v>
      </c>
      <c r="F9" s="57">
        <f t="shared" si="1"/>
        <v>35.4</v>
      </c>
      <c r="G9" s="57">
        <f t="shared" si="1"/>
        <v>36.7</v>
      </c>
      <c r="H9" s="52"/>
      <c r="I9" s="80" t="s">
        <v>123</v>
      </c>
      <c r="J9" s="80" t="s">
        <v>124</v>
      </c>
      <c r="K9" s="80"/>
      <c r="L9" s="80"/>
      <c r="M9" s="80"/>
      <c r="N9" s="82"/>
    </row>
    <row r="10" s="43" customFormat="1" ht="29.1" customHeight="1" spans="1:14">
      <c r="A10" s="56" t="s">
        <v>125</v>
      </c>
      <c r="B10" s="57">
        <f>C10-0.7</f>
        <v>22.1</v>
      </c>
      <c r="C10" s="57">
        <f>D10-0.7</f>
        <v>22.8</v>
      </c>
      <c r="D10" s="59">
        <v>23.5</v>
      </c>
      <c r="E10" s="57">
        <f>D10+0.7</f>
        <v>24.2</v>
      </c>
      <c r="F10" s="57">
        <f>E10+0.7</f>
        <v>24.9</v>
      </c>
      <c r="G10" s="57">
        <f>F10+0.9</f>
        <v>25.8</v>
      </c>
      <c r="H10" s="52"/>
      <c r="I10" s="80" t="s">
        <v>124</v>
      </c>
      <c r="J10" s="80" t="s">
        <v>124</v>
      </c>
      <c r="K10" s="80"/>
      <c r="L10" s="80"/>
      <c r="M10" s="80"/>
      <c r="N10" s="82"/>
    </row>
    <row r="11" s="43" customFormat="1" ht="29.1" customHeight="1" spans="1:14">
      <c r="A11" s="56" t="s">
        <v>126</v>
      </c>
      <c r="B11" s="57">
        <f>C11-0.5</f>
        <v>18.5</v>
      </c>
      <c r="C11" s="57">
        <f>D11-0.5</f>
        <v>19</v>
      </c>
      <c r="D11" s="59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80" t="s">
        <v>127</v>
      </c>
      <c r="J11" s="80" t="s">
        <v>128</v>
      </c>
      <c r="K11" s="80"/>
      <c r="L11" s="80"/>
      <c r="M11" s="80"/>
      <c r="N11" s="82"/>
    </row>
    <row r="12" s="43" customFormat="1" ht="29.1" customHeight="1" spans="1:14">
      <c r="A12" s="56" t="s">
        <v>129</v>
      </c>
      <c r="B12" s="57">
        <f>C12-0.7</f>
        <v>27.7</v>
      </c>
      <c r="C12" s="57">
        <f>D12-0.6</f>
        <v>28.4</v>
      </c>
      <c r="D12" s="59">
        <v>29</v>
      </c>
      <c r="E12" s="57">
        <f>D12+0.6</f>
        <v>29.6</v>
      </c>
      <c r="F12" s="57">
        <f>E12+0.7</f>
        <v>30.3</v>
      </c>
      <c r="G12" s="57">
        <f>F12+0.6</f>
        <v>30.9</v>
      </c>
      <c r="H12" s="52"/>
      <c r="I12" s="80" t="s">
        <v>130</v>
      </c>
      <c r="J12" s="80" t="s">
        <v>128</v>
      </c>
      <c r="K12" s="80"/>
      <c r="L12" s="80"/>
      <c r="M12" s="80"/>
      <c r="N12" s="82"/>
    </row>
    <row r="13" s="43" customFormat="1" ht="29.1" customHeight="1" spans="1:14">
      <c r="A13" s="56" t="s">
        <v>131</v>
      </c>
      <c r="B13" s="57">
        <f>C13-0.9</f>
        <v>40.2</v>
      </c>
      <c r="C13" s="57">
        <f>D13-0.9</f>
        <v>41.1</v>
      </c>
      <c r="D13" s="59">
        <v>42</v>
      </c>
      <c r="E13" s="57">
        <f t="shared" ref="E13:G13" si="2">D13+1.1</f>
        <v>43.1</v>
      </c>
      <c r="F13" s="57">
        <f t="shared" si="2"/>
        <v>44.2</v>
      </c>
      <c r="G13" s="57">
        <f t="shared" si="2"/>
        <v>45.3</v>
      </c>
      <c r="H13" s="52"/>
      <c r="I13" s="80" t="s">
        <v>130</v>
      </c>
      <c r="J13" s="80" t="s">
        <v>130</v>
      </c>
      <c r="K13" s="80"/>
      <c r="L13" s="80"/>
      <c r="M13" s="80"/>
      <c r="N13" s="82"/>
    </row>
    <row r="14" s="43" customFormat="1" ht="29.1" customHeight="1" spans="1:14">
      <c r="A14" s="64"/>
      <c r="B14" s="65"/>
      <c r="C14" s="66"/>
      <c r="D14" s="66"/>
      <c r="E14" s="67"/>
      <c r="F14" s="67"/>
      <c r="G14" s="68"/>
      <c r="H14" s="69"/>
      <c r="I14" s="84"/>
      <c r="J14" s="85"/>
      <c r="K14" s="86"/>
      <c r="L14" s="85"/>
      <c r="M14" s="85"/>
      <c r="N14" s="87"/>
    </row>
    <row r="15" s="43" customFormat="1" ht="15.75" spans="1:14">
      <c r="A15" s="70" t="s">
        <v>81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</row>
    <row r="16" s="43" customFormat="1" ht="15" spans="1:14">
      <c r="A16" s="43" t="s">
        <v>132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5" spans="1:13">
      <c r="A17" s="71"/>
      <c r="B17" s="71"/>
      <c r="C17" s="71"/>
      <c r="D17" s="71"/>
      <c r="E17" s="71"/>
      <c r="F17" s="71"/>
      <c r="G17" s="71"/>
      <c r="H17" s="71"/>
      <c r="I17" s="70" t="s">
        <v>133</v>
      </c>
      <c r="J17" s="88"/>
      <c r="K17" s="70" t="s">
        <v>134</v>
      </c>
      <c r="L17" s="70"/>
      <c r="M17" s="70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17" workbookViewId="0">
      <selection activeCell="E18" sqref="E18:H18"/>
    </sheetView>
  </sheetViews>
  <sheetFormatPr defaultColWidth="10" defaultRowHeight="16.5" customHeight="1"/>
  <cols>
    <col min="1" max="6" width="10" style="180"/>
    <col min="7" max="7" width="11.625" style="180" customWidth="1"/>
    <col min="8" max="16384" width="10" style="180"/>
  </cols>
  <sheetData>
    <row r="1" s="180" customFormat="1" ht="22.5" customHeight="1" spans="1:11">
      <c r="A1" s="181" t="s">
        <v>136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="180" customFormat="1" ht="17.25" customHeight="1" spans="1:11">
      <c r="A2" s="182" t="s">
        <v>1</v>
      </c>
      <c r="B2" s="183" t="s">
        <v>2</v>
      </c>
      <c r="C2" s="183"/>
      <c r="D2" s="184" t="s">
        <v>3</v>
      </c>
      <c r="E2" s="184"/>
      <c r="F2" s="183" t="s">
        <v>4</v>
      </c>
      <c r="G2" s="183"/>
      <c r="H2" s="185" t="s">
        <v>5</v>
      </c>
      <c r="I2" s="258" t="s">
        <v>6</v>
      </c>
      <c r="J2" s="258"/>
      <c r="K2" s="259"/>
    </row>
    <row r="3" s="180" customFormat="1" customHeight="1" spans="1:11">
      <c r="A3" s="186" t="s">
        <v>7</v>
      </c>
      <c r="B3" s="187"/>
      <c r="C3" s="188"/>
      <c r="D3" s="189" t="s">
        <v>8</v>
      </c>
      <c r="E3" s="190"/>
      <c r="F3" s="190"/>
      <c r="G3" s="191"/>
      <c r="H3" s="189" t="s">
        <v>9</v>
      </c>
      <c r="I3" s="190"/>
      <c r="J3" s="190"/>
      <c r="K3" s="191"/>
    </row>
    <row r="4" s="180" customFormat="1" customHeight="1" spans="1:11">
      <c r="A4" s="192" t="s">
        <v>10</v>
      </c>
      <c r="B4" s="193" t="s">
        <v>11</v>
      </c>
      <c r="C4" s="194"/>
      <c r="D4" s="192" t="s">
        <v>12</v>
      </c>
      <c r="E4" s="195"/>
      <c r="F4" s="196" t="s">
        <v>13</v>
      </c>
      <c r="G4" s="197"/>
      <c r="H4" s="192" t="s">
        <v>137</v>
      </c>
      <c r="I4" s="195"/>
      <c r="J4" s="219" t="s">
        <v>15</v>
      </c>
      <c r="K4" s="260" t="s">
        <v>16</v>
      </c>
    </row>
    <row r="5" s="180" customFormat="1" customHeight="1" spans="1:11">
      <c r="A5" s="198" t="s">
        <v>17</v>
      </c>
      <c r="B5" s="199" t="s">
        <v>18</v>
      </c>
      <c r="C5" s="200"/>
      <c r="D5" s="192" t="s">
        <v>138</v>
      </c>
      <c r="E5" s="195"/>
      <c r="F5" s="193">
        <v>25000</v>
      </c>
      <c r="G5" s="194"/>
      <c r="H5" s="192" t="s">
        <v>139</v>
      </c>
      <c r="I5" s="195"/>
      <c r="J5" s="219" t="s">
        <v>15</v>
      </c>
      <c r="K5" s="260" t="s">
        <v>16</v>
      </c>
    </row>
    <row r="6" s="180" customFormat="1" customHeight="1" spans="1:11">
      <c r="A6" s="192" t="s">
        <v>22</v>
      </c>
      <c r="B6" s="201">
        <v>4</v>
      </c>
      <c r="C6" s="202">
        <v>6</v>
      </c>
      <c r="D6" s="192" t="s">
        <v>140</v>
      </c>
      <c r="E6" s="195"/>
      <c r="F6" s="193">
        <v>13000</v>
      </c>
      <c r="G6" s="194"/>
      <c r="H6" s="203" t="s">
        <v>141</v>
      </c>
      <c r="I6" s="235"/>
      <c r="J6" s="235"/>
      <c r="K6" s="261"/>
    </row>
    <row r="7" s="180" customFormat="1" customHeight="1" spans="1:11">
      <c r="A7" s="192" t="s">
        <v>26</v>
      </c>
      <c r="B7" s="193">
        <v>31949</v>
      </c>
      <c r="C7" s="194"/>
      <c r="D7" s="192" t="s">
        <v>142</v>
      </c>
      <c r="E7" s="195"/>
      <c r="F7" s="193">
        <v>12400</v>
      </c>
      <c r="G7" s="194"/>
      <c r="H7" s="204"/>
      <c r="I7" s="219"/>
      <c r="J7" s="219"/>
      <c r="K7" s="260"/>
    </row>
    <row r="8" s="180" customFormat="1" customHeight="1" spans="1:11">
      <c r="A8" s="205"/>
      <c r="B8" s="206"/>
      <c r="C8" s="207"/>
      <c r="D8" s="205" t="s">
        <v>30</v>
      </c>
      <c r="E8" s="208"/>
      <c r="F8" s="209" t="s">
        <v>31</v>
      </c>
      <c r="G8" s="210"/>
      <c r="H8" s="211"/>
      <c r="I8" s="229"/>
      <c r="J8" s="229"/>
      <c r="K8" s="262"/>
    </row>
    <row r="9" s="180" customFormat="1" customHeight="1" spans="1:11">
      <c r="A9" s="212" t="s">
        <v>143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</row>
    <row r="10" s="180" customFormat="1" customHeight="1" spans="1:11">
      <c r="A10" s="213" t="s">
        <v>35</v>
      </c>
      <c r="B10" s="214" t="s">
        <v>36</v>
      </c>
      <c r="C10" s="215" t="s">
        <v>37</v>
      </c>
      <c r="D10" s="216"/>
      <c r="E10" s="217" t="s">
        <v>40</v>
      </c>
      <c r="F10" s="214" t="s">
        <v>36</v>
      </c>
      <c r="G10" s="215" t="s">
        <v>37</v>
      </c>
      <c r="H10" s="214"/>
      <c r="I10" s="217" t="s">
        <v>38</v>
      </c>
      <c r="J10" s="214" t="s">
        <v>36</v>
      </c>
      <c r="K10" s="263" t="s">
        <v>37</v>
      </c>
    </row>
    <row r="11" s="180" customFormat="1" customHeight="1" spans="1:11">
      <c r="A11" s="198" t="s">
        <v>41</v>
      </c>
      <c r="B11" s="218" t="s">
        <v>36</v>
      </c>
      <c r="C11" s="219" t="s">
        <v>37</v>
      </c>
      <c r="D11" s="220"/>
      <c r="E11" s="221" t="s">
        <v>43</v>
      </c>
      <c r="F11" s="218" t="s">
        <v>36</v>
      </c>
      <c r="G11" s="219" t="s">
        <v>37</v>
      </c>
      <c r="H11" s="218"/>
      <c r="I11" s="221" t="s">
        <v>48</v>
      </c>
      <c r="J11" s="218" t="s">
        <v>36</v>
      </c>
      <c r="K11" s="260" t="s">
        <v>37</v>
      </c>
    </row>
    <row r="12" s="180" customFormat="1" customHeight="1" spans="1:11">
      <c r="A12" s="205" t="s">
        <v>81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64"/>
    </row>
    <row r="13" s="180" customFormat="1" customHeight="1" spans="1:11">
      <c r="A13" s="222" t="s">
        <v>144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s="180" customFormat="1" customHeight="1" spans="1:11">
      <c r="A14" s="223" t="s">
        <v>145</v>
      </c>
      <c r="B14" s="224"/>
      <c r="C14" s="224"/>
      <c r="D14" s="224"/>
      <c r="E14" s="224" t="s">
        <v>146</v>
      </c>
      <c r="F14" s="224"/>
      <c r="G14" s="224"/>
      <c r="H14" s="224"/>
      <c r="I14" s="265"/>
      <c r="J14" s="265"/>
      <c r="K14" s="266"/>
    </row>
    <row r="15" s="180" customFormat="1" customHeight="1" spans="1:11">
      <c r="A15" s="225" t="s">
        <v>147</v>
      </c>
      <c r="B15" s="226"/>
      <c r="C15" s="226"/>
      <c r="D15" s="227"/>
      <c r="E15" s="228"/>
      <c r="F15" s="226"/>
      <c r="G15" s="226"/>
      <c r="H15" s="227"/>
      <c r="I15" s="267"/>
      <c r="J15" s="268"/>
      <c r="K15" s="269"/>
    </row>
    <row r="16" s="180" customFormat="1" customHeight="1" spans="1:11">
      <c r="A16" s="211" t="s">
        <v>148</v>
      </c>
      <c r="B16" s="229"/>
      <c r="C16" s="229"/>
      <c r="D16" s="229"/>
      <c r="E16" s="229"/>
      <c r="F16" s="229"/>
      <c r="G16" s="229"/>
      <c r="H16" s="229"/>
      <c r="I16" s="229"/>
      <c r="J16" s="229"/>
      <c r="K16" s="262"/>
    </row>
    <row r="17" s="180" customFormat="1" customHeight="1" spans="1:11">
      <c r="A17" s="222" t="s">
        <v>149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s="180" customFormat="1" customHeight="1" spans="1:11">
      <c r="A18" s="223"/>
      <c r="B18" s="224"/>
      <c r="C18" s="224"/>
      <c r="D18" s="224"/>
      <c r="E18" s="224"/>
      <c r="F18" s="224"/>
      <c r="G18" s="224"/>
      <c r="H18" s="224"/>
      <c r="I18" s="265"/>
      <c r="J18" s="265"/>
      <c r="K18" s="266"/>
    </row>
    <row r="19" s="180" customFormat="1" customHeight="1" spans="1:11">
      <c r="A19" s="225"/>
      <c r="B19" s="226"/>
      <c r="C19" s="226"/>
      <c r="D19" s="227"/>
      <c r="E19" s="228"/>
      <c r="F19" s="226"/>
      <c r="G19" s="226"/>
      <c r="H19" s="227"/>
      <c r="I19" s="267"/>
      <c r="J19" s="268"/>
      <c r="K19" s="269"/>
    </row>
    <row r="20" s="180" customFormat="1" customHeight="1" spans="1:11">
      <c r="A20" s="211"/>
      <c r="B20" s="229"/>
      <c r="C20" s="229"/>
      <c r="D20" s="229"/>
      <c r="E20" s="229"/>
      <c r="F20" s="229"/>
      <c r="G20" s="229"/>
      <c r="H20" s="229"/>
      <c r="I20" s="229"/>
      <c r="J20" s="229"/>
      <c r="K20" s="262"/>
    </row>
    <row r="21" s="180" customFormat="1" customHeight="1" spans="1:11">
      <c r="A21" s="230" t="s">
        <v>78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</row>
    <row r="22" s="180" customFormat="1" customHeight="1" spans="1:11">
      <c r="A22" s="93" t="s">
        <v>79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70"/>
    </row>
    <row r="23" s="180" customFormat="1" customHeight="1" spans="1:11">
      <c r="A23" s="105" t="s">
        <v>80</v>
      </c>
      <c r="B23" s="107"/>
      <c r="C23" s="219" t="s">
        <v>15</v>
      </c>
      <c r="D23" s="219" t="s">
        <v>16</v>
      </c>
      <c r="E23" s="104"/>
      <c r="F23" s="104"/>
      <c r="G23" s="104"/>
      <c r="H23" s="104"/>
      <c r="I23" s="104"/>
      <c r="J23" s="104"/>
      <c r="K23" s="162"/>
    </row>
    <row r="24" s="180" customFormat="1" customHeight="1" spans="1:11">
      <c r="A24" s="231" t="s">
        <v>150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70"/>
    </row>
    <row r="25" s="180" customFormat="1" customHeight="1" spans="1:11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71"/>
    </row>
    <row r="26" s="180" customFormat="1" customHeight="1" spans="1:11">
      <c r="A26" s="212" t="s">
        <v>86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s="180" customFormat="1" customHeight="1" spans="1:11">
      <c r="A27" s="186" t="s">
        <v>87</v>
      </c>
      <c r="B27" s="215" t="s">
        <v>46</v>
      </c>
      <c r="C27" s="215" t="s">
        <v>47</v>
      </c>
      <c r="D27" s="215" t="s">
        <v>39</v>
      </c>
      <c r="E27" s="187" t="s">
        <v>88</v>
      </c>
      <c r="F27" s="215" t="s">
        <v>46</v>
      </c>
      <c r="G27" s="215" t="s">
        <v>47</v>
      </c>
      <c r="H27" s="215" t="s">
        <v>39</v>
      </c>
      <c r="I27" s="187" t="s">
        <v>89</v>
      </c>
      <c r="J27" s="215" t="s">
        <v>46</v>
      </c>
      <c r="K27" s="263" t="s">
        <v>47</v>
      </c>
    </row>
    <row r="28" s="180" customFormat="1" customHeight="1" spans="1:11">
      <c r="A28" s="203" t="s">
        <v>38</v>
      </c>
      <c r="B28" s="219" t="s">
        <v>46</v>
      </c>
      <c r="C28" s="219" t="s">
        <v>47</v>
      </c>
      <c r="D28" s="219" t="s">
        <v>39</v>
      </c>
      <c r="E28" s="235" t="s">
        <v>45</v>
      </c>
      <c r="F28" s="219" t="s">
        <v>46</v>
      </c>
      <c r="G28" s="219" t="s">
        <v>47</v>
      </c>
      <c r="H28" s="219" t="s">
        <v>39</v>
      </c>
      <c r="I28" s="235" t="s">
        <v>56</v>
      </c>
      <c r="J28" s="219" t="s">
        <v>46</v>
      </c>
      <c r="K28" s="260" t="s">
        <v>47</v>
      </c>
    </row>
    <row r="29" s="180" customFormat="1" customHeight="1" spans="1:11">
      <c r="A29" s="192" t="s">
        <v>49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72"/>
    </row>
    <row r="30" s="180" customFormat="1" customHeight="1" spans="1:11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73"/>
    </row>
    <row r="31" s="180" customFormat="1" customHeight="1" spans="1:11">
      <c r="A31" s="239" t="s">
        <v>151</v>
      </c>
      <c r="B31" s="239"/>
      <c r="C31" s="239"/>
      <c r="D31" s="239"/>
      <c r="E31" s="239"/>
      <c r="F31" s="239"/>
      <c r="G31" s="239"/>
      <c r="H31" s="239"/>
      <c r="I31" s="239"/>
      <c r="J31" s="239"/>
      <c r="K31" s="239"/>
    </row>
    <row r="32" s="180" customFormat="1" ht="17.25" customHeight="1" spans="1:11">
      <c r="A32" s="240" t="s">
        <v>152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74"/>
    </row>
    <row r="33" s="180" customFormat="1" ht="17.25" customHeight="1" spans="1:11">
      <c r="A33" s="242" t="s">
        <v>153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75"/>
    </row>
    <row r="34" s="180" customFormat="1" ht="17.25" customHeight="1" spans="1:11">
      <c r="A34" s="242"/>
      <c r="B34" s="243"/>
      <c r="C34" s="243"/>
      <c r="D34" s="243"/>
      <c r="E34" s="243"/>
      <c r="F34" s="243"/>
      <c r="G34" s="243"/>
      <c r="H34" s="243"/>
      <c r="I34" s="243"/>
      <c r="J34" s="243"/>
      <c r="K34" s="275"/>
    </row>
    <row r="35" s="180" customFormat="1" ht="17.25" customHeight="1" spans="1:11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75"/>
    </row>
    <row r="36" s="180" customFormat="1" ht="17.25" customHeight="1" spans="1:11">
      <c r="A36" s="242"/>
      <c r="B36" s="243"/>
      <c r="C36" s="243"/>
      <c r="D36" s="243"/>
      <c r="E36" s="243"/>
      <c r="F36" s="243"/>
      <c r="G36" s="243"/>
      <c r="H36" s="243"/>
      <c r="I36" s="243"/>
      <c r="J36" s="243"/>
      <c r="K36" s="275"/>
    </row>
    <row r="37" s="180" customFormat="1" ht="17.25" customHeight="1" spans="1:11">
      <c r="A37" s="242"/>
      <c r="B37" s="243"/>
      <c r="C37" s="243"/>
      <c r="D37" s="243"/>
      <c r="E37" s="243"/>
      <c r="F37" s="243"/>
      <c r="G37" s="243"/>
      <c r="H37" s="243"/>
      <c r="I37" s="243"/>
      <c r="J37" s="243"/>
      <c r="K37" s="275"/>
    </row>
    <row r="38" s="180" customFormat="1" ht="17.25" customHeight="1" spans="1:11">
      <c r="A38" s="242"/>
      <c r="B38" s="243"/>
      <c r="C38" s="243"/>
      <c r="D38" s="243"/>
      <c r="E38" s="243"/>
      <c r="F38" s="243"/>
      <c r="G38" s="243"/>
      <c r="H38" s="243"/>
      <c r="I38" s="243"/>
      <c r="J38" s="243"/>
      <c r="K38" s="275"/>
    </row>
    <row r="39" s="180" customFormat="1" ht="17.25" customHeight="1" spans="1:11">
      <c r="A39" s="242"/>
      <c r="B39" s="243"/>
      <c r="C39" s="243"/>
      <c r="D39" s="243"/>
      <c r="E39" s="243"/>
      <c r="F39" s="243"/>
      <c r="G39" s="243"/>
      <c r="H39" s="243"/>
      <c r="I39" s="243"/>
      <c r="J39" s="243"/>
      <c r="K39" s="275"/>
    </row>
    <row r="40" s="180" customFormat="1" ht="17.25" customHeight="1" spans="1:11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275"/>
    </row>
    <row r="41" s="180" customFormat="1" ht="17.25" customHeight="1" spans="1:11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275"/>
    </row>
    <row r="42" s="180" customFormat="1" ht="17.25" customHeight="1" spans="1:11">
      <c r="A42" s="242"/>
      <c r="B42" s="243"/>
      <c r="C42" s="243"/>
      <c r="D42" s="243"/>
      <c r="E42" s="243"/>
      <c r="F42" s="243"/>
      <c r="G42" s="243"/>
      <c r="H42" s="243"/>
      <c r="I42" s="243"/>
      <c r="J42" s="243"/>
      <c r="K42" s="275"/>
    </row>
    <row r="43" s="180" customFormat="1" ht="17.25" customHeight="1" spans="1:11">
      <c r="A43" s="237" t="s">
        <v>85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73"/>
    </row>
    <row r="44" s="180" customFormat="1" customHeight="1" spans="1:11">
      <c r="A44" s="239" t="s">
        <v>154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</row>
    <row r="45" s="180" customFormat="1" ht="18" customHeight="1" spans="1:11">
      <c r="A45" s="244" t="s">
        <v>81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76"/>
    </row>
    <row r="46" s="180" customFormat="1" ht="18" customHeight="1" spans="1:11">
      <c r="A46" s="244"/>
      <c r="B46" s="245"/>
      <c r="C46" s="245"/>
      <c r="D46" s="245"/>
      <c r="E46" s="245"/>
      <c r="F46" s="245"/>
      <c r="G46" s="245"/>
      <c r="H46" s="245"/>
      <c r="I46" s="245"/>
      <c r="J46" s="245"/>
      <c r="K46" s="276"/>
    </row>
    <row r="47" s="180" customFormat="1" ht="18" customHeight="1" spans="1:11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71"/>
    </row>
    <row r="48" s="180" customFormat="1" ht="21" customHeight="1" spans="1:11">
      <c r="A48" s="246" t="s">
        <v>91</v>
      </c>
      <c r="B48" s="247" t="s">
        <v>92</v>
      </c>
      <c r="C48" s="247"/>
      <c r="D48" s="248" t="s">
        <v>93</v>
      </c>
      <c r="E48" s="249"/>
      <c r="F48" s="248" t="s">
        <v>94</v>
      </c>
      <c r="G48" s="250"/>
      <c r="H48" s="251" t="s">
        <v>95</v>
      </c>
      <c r="I48" s="251"/>
      <c r="J48" s="247"/>
      <c r="K48" s="277"/>
    </row>
    <row r="49" s="180" customFormat="1" customHeight="1" spans="1:11">
      <c r="A49" s="252" t="s">
        <v>96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78"/>
    </row>
    <row r="50" s="180" customFormat="1" customHeight="1" spans="1:11">
      <c r="A50" s="254"/>
      <c r="B50" s="255"/>
      <c r="C50" s="255"/>
      <c r="D50" s="255"/>
      <c r="E50" s="255"/>
      <c r="F50" s="255"/>
      <c r="G50" s="255"/>
      <c r="H50" s="255"/>
      <c r="I50" s="255"/>
      <c r="J50" s="255"/>
      <c r="K50" s="279"/>
    </row>
    <row r="51" s="180" customFormat="1" customHeight="1" spans="1:11">
      <c r="A51" s="256"/>
      <c r="B51" s="257"/>
      <c r="C51" s="257"/>
      <c r="D51" s="257"/>
      <c r="E51" s="257"/>
      <c r="F51" s="257"/>
      <c r="G51" s="257"/>
      <c r="H51" s="257"/>
      <c r="I51" s="257"/>
      <c r="J51" s="257"/>
      <c r="K51" s="280"/>
    </row>
    <row r="52" s="180" customFormat="1" ht="21" customHeight="1" spans="1:11">
      <c r="A52" s="246" t="s">
        <v>91</v>
      </c>
      <c r="B52" s="247" t="s">
        <v>92</v>
      </c>
      <c r="C52" s="247"/>
      <c r="D52" s="248" t="s">
        <v>93</v>
      </c>
      <c r="E52" s="248" t="s">
        <v>97</v>
      </c>
      <c r="F52" s="248" t="s">
        <v>94</v>
      </c>
      <c r="G52" s="248" t="s">
        <v>155</v>
      </c>
      <c r="H52" s="251" t="s">
        <v>95</v>
      </c>
      <c r="I52" s="251"/>
      <c r="J52" s="281" t="s">
        <v>100</v>
      </c>
      <c r="K52" s="28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9</xdr:row>
                    <xdr:rowOff>171450</xdr:rowOff>
                  </from>
                  <to>
                    <xdr:col>6</xdr:col>
                    <xdr:colOff>723900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8</xdr:row>
                    <xdr:rowOff>209550</xdr:rowOff>
                  </from>
                  <to>
                    <xdr:col>2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9</xdr:row>
                    <xdr:rowOff>209550</xdr:rowOff>
                  </from>
                  <to>
                    <xdr:col>2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9</xdr:row>
                    <xdr:rowOff>0</xdr:rowOff>
                  </from>
                  <to>
                    <xdr:col>5</xdr:col>
                    <xdr:colOff>742950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8</xdr:row>
                    <xdr:rowOff>190500</xdr:rowOff>
                  </from>
                  <to>
                    <xdr:col>6</xdr:col>
                    <xdr:colOff>714375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8</xdr:row>
                    <xdr:rowOff>209550</xdr:rowOff>
                  </from>
                  <to>
                    <xdr:col>1</xdr:col>
                    <xdr:colOff>714375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10</xdr:row>
                    <xdr:rowOff>0</xdr:rowOff>
                  </from>
                  <to>
                    <xdr:col>1</xdr:col>
                    <xdr:colOff>695325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9</xdr:row>
                    <xdr:rowOff>0</xdr:rowOff>
                  </from>
                  <to>
                    <xdr:col>9</xdr:col>
                    <xdr:colOff>695325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8</xdr:row>
                    <xdr:rowOff>171450</xdr:rowOff>
                  </from>
                  <to>
                    <xdr:col>10</xdr:col>
                    <xdr:colOff>695325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9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209550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209550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209550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4" sqref="J14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156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157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101</v>
      </c>
      <c r="B3" s="51" t="s">
        <v>102</v>
      </c>
      <c r="C3" s="51"/>
      <c r="D3" s="51"/>
      <c r="E3" s="51"/>
      <c r="F3" s="51"/>
      <c r="G3" s="51"/>
      <c r="H3" s="52"/>
      <c r="I3" s="74" t="s">
        <v>103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63</v>
      </c>
      <c r="C4" s="54" t="s">
        <v>64</v>
      </c>
      <c r="D4" s="55" t="s">
        <v>65</v>
      </c>
      <c r="E4" s="54" t="s">
        <v>66</v>
      </c>
      <c r="F4" s="54" t="s">
        <v>67</v>
      </c>
      <c r="G4" s="54" t="s">
        <v>68</v>
      </c>
      <c r="H4" s="52"/>
      <c r="I4" s="53" t="s">
        <v>63</v>
      </c>
      <c r="J4" s="54" t="s">
        <v>64</v>
      </c>
      <c r="K4" s="55" t="s">
        <v>65</v>
      </c>
      <c r="L4" s="54" t="s">
        <v>66</v>
      </c>
      <c r="M4" s="54" t="s">
        <v>67</v>
      </c>
      <c r="N4" s="54" t="s">
        <v>68</v>
      </c>
    </row>
    <row r="5" s="43" customFormat="1" ht="29.1" customHeight="1" spans="1:14">
      <c r="A5" s="50"/>
      <c r="B5" s="53" t="s">
        <v>106</v>
      </c>
      <c r="C5" s="54" t="s">
        <v>107</v>
      </c>
      <c r="D5" s="55" t="s">
        <v>108</v>
      </c>
      <c r="E5" s="54" t="s">
        <v>109</v>
      </c>
      <c r="F5" s="54" t="s">
        <v>110</v>
      </c>
      <c r="G5" s="54" t="s">
        <v>111</v>
      </c>
      <c r="H5" s="52"/>
      <c r="I5" s="76" t="s">
        <v>73</v>
      </c>
      <c r="J5" s="76" t="s">
        <v>74</v>
      </c>
      <c r="K5" s="76" t="s">
        <v>71</v>
      </c>
      <c r="L5" s="76" t="s">
        <v>158</v>
      </c>
      <c r="M5" s="76" t="s">
        <v>73</v>
      </c>
      <c r="N5" s="77" t="s">
        <v>158</v>
      </c>
    </row>
    <row r="6" s="43" customFormat="1" ht="29.1" customHeight="1" spans="1:14">
      <c r="A6" s="56" t="s">
        <v>113</v>
      </c>
      <c r="B6" s="57">
        <f>C6-2.1</f>
        <v>98.8</v>
      </c>
      <c r="C6" s="57">
        <f>D6-2.1</f>
        <v>100.9</v>
      </c>
      <c r="D6" s="58" t="s">
        <v>114</v>
      </c>
      <c r="E6" s="57">
        <f t="shared" ref="E6:G6" si="0">D6+2.1</f>
        <v>105.1</v>
      </c>
      <c r="F6" s="57">
        <f t="shared" si="0"/>
        <v>107.2</v>
      </c>
      <c r="G6" s="57">
        <f t="shared" si="0"/>
        <v>109.3</v>
      </c>
      <c r="H6" s="52"/>
      <c r="I6" s="78" t="s">
        <v>159</v>
      </c>
      <c r="J6" s="78" t="s">
        <v>160</v>
      </c>
      <c r="K6" s="78" t="s">
        <v>161</v>
      </c>
      <c r="L6" s="78" t="s">
        <v>160</v>
      </c>
      <c r="M6" s="78" t="s">
        <v>162</v>
      </c>
      <c r="N6" s="79" t="s">
        <v>163</v>
      </c>
    </row>
    <row r="7" s="43" customFormat="1" ht="29.1" customHeight="1" spans="1:14">
      <c r="A7" s="56" t="s">
        <v>117</v>
      </c>
      <c r="B7" s="57">
        <f>C7-4</f>
        <v>78</v>
      </c>
      <c r="C7" s="57">
        <f>D7-4</f>
        <v>82</v>
      </c>
      <c r="D7" s="58" t="s">
        <v>118</v>
      </c>
      <c r="E7" s="57">
        <f>D7+4</f>
        <v>90</v>
      </c>
      <c r="F7" s="57">
        <f>E7+5</f>
        <v>95</v>
      </c>
      <c r="G7" s="57">
        <f>F7+6</f>
        <v>101</v>
      </c>
      <c r="H7" s="52"/>
      <c r="I7" s="80" t="s">
        <v>162</v>
      </c>
      <c r="J7" s="80" t="s">
        <v>164</v>
      </c>
      <c r="K7" s="80" t="s">
        <v>160</v>
      </c>
      <c r="L7" s="80" t="s">
        <v>163</v>
      </c>
      <c r="M7" s="80" t="s">
        <v>162</v>
      </c>
      <c r="N7" s="81" t="s">
        <v>165</v>
      </c>
    </row>
    <row r="8" s="43" customFormat="1" ht="29.1" customHeight="1" spans="1:14">
      <c r="A8" s="56" t="s">
        <v>120</v>
      </c>
      <c r="B8" s="57">
        <f>C8-3.6</f>
        <v>98.8</v>
      </c>
      <c r="C8" s="57">
        <f>D8-3.6</f>
        <v>102.4</v>
      </c>
      <c r="D8" s="58">
        <v>106</v>
      </c>
      <c r="E8" s="57">
        <f t="shared" ref="E8:G8" si="1">D8+4</f>
        <v>110</v>
      </c>
      <c r="F8" s="57">
        <f t="shared" si="1"/>
        <v>114</v>
      </c>
      <c r="G8" s="57">
        <f t="shared" si="1"/>
        <v>118</v>
      </c>
      <c r="H8" s="52"/>
      <c r="I8" s="80" t="s">
        <v>159</v>
      </c>
      <c r="J8" s="80" t="s">
        <v>162</v>
      </c>
      <c r="K8" s="80" t="s">
        <v>160</v>
      </c>
      <c r="L8" s="80" t="s">
        <v>166</v>
      </c>
      <c r="M8" s="80" t="s">
        <v>167</v>
      </c>
      <c r="N8" s="82" t="s">
        <v>163</v>
      </c>
    </row>
    <row r="9" s="43" customFormat="1" ht="29.1" customHeight="1" spans="1:14">
      <c r="A9" s="56" t="s">
        <v>122</v>
      </c>
      <c r="B9" s="57">
        <f>C9-2.3/2</f>
        <v>30.5</v>
      </c>
      <c r="C9" s="57">
        <f>D9-2.3/2</f>
        <v>31.65</v>
      </c>
      <c r="D9" s="58">
        <v>32.8</v>
      </c>
      <c r="E9" s="57">
        <f t="shared" ref="E9:G9" si="2">D9+2.6/2</f>
        <v>34.1</v>
      </c>
      <c r="F9" s="57">
        <f t="shared" si="2"/>
        <v>35.4</v>
      </c>
      <c r="G9" s="57">
        <f t="shared" si="2"/>
        <v>36.7</v>
      </c>
      <c r="H9" s="52"/>
      <c r="I9" s="78" t="s">
        <v>168</v>
      </c>
      <c r="J9" s="78" t="s">
        <v>169</v>
      </c>
      <c r="K9" s="78" t="s">
        <v>170</v>
      </c>
      <c r="L9" s="78" t="s">
        <v>171</v>
      </c>
      <c r="M9" s="78" t="s">
        <v>172</v>
      </c>
      <c r="N9" s="83" t="s">
        <v>170</v>
      </c>
    </row>
    <row r="10" s="43" customFormat="1" ht="29.1" customHeight="1" spans="1:14">
      <c r="A10" s="56" t="s">
        <v>125</v>
      </c>
      <c r="B10" s="57">
        <f>C10-0.7</f>
        <v>22.1</v>
      </c>
      <c r="C10" s="57">
        <f>D10-0.7</f>
        <v>22.8</v>
      </c>
      <c r="D10" s="58">
        <v>23.5</v>
      </c>
      <c r="E10" s="57">
        <f>D10+0.7</f>
        <v>24.2</v>
      </c>
      <c r="F10" s="57">
        <f>E10+0.7</f>
        <v>24.9</v>
      </c>
      <c r="G10" s="57">
        <f>F10+0.9</f>
        <v>25.8</v>
      </c>
      <c r="H10" s="52"/>
      <c r="I10" s="80" t="s">
        <v>173</v>
      </c>
      <c r="J10" s="80" t="s">
        <v>172</v>
      </c>
      <c r="K10" s="80" t="s">
        <v>174</v>
      </c>
      <c r="L10" s="80" t="s">
        <v>170</v>
      </c>
      <c r="M10" s="80" t="s">
        <v>172</v>
      </c>
      <c r="N10" s="82" t="s">
        <v>175</v>
      </c>
    </row>
    <row r="11" s="43" customFormat="1" ht="29.1" customHeight="1" spans="1:14">
      <c r="A11" s="56" t="s">
        <v>126</v>
      </c>
      <c r="B11" s="57">
        <f>C11-0.5</f>
        <v>18.5</v>
      </c>
      <c r="C11" s="57">
        <f>D11-0.5</f>
        <v>19</v>
      </c>
      <c r="D11" s="58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80" t="s">
        <v>175</v>
      </c>
      <c r="J11" s="80" t="s">
        <v>172</v>
      </c>
      <c r="K11" s="80" t="s">
        <v>174</v>
      </c>
      <c r="L11" s="80" t="s">
        <v>170</v>
      </c>
      <c r="M11" s="80" t="s">
        <v>172</v>
      </c>
      <c r="N11" s="82" t="s">
        <v>172</v>
      </c>
    </row>
    <row r="12" s="43" customFormat="1" ht="29.1" customHeight="1" spans="1:14">
      <c r="A12" s="56" t="s">
        <v>129</v>
      </c>
      <c r="B12" s="57">
        <f>C12-0.7</f>
        <v>27.7</v>
      </c>
      <c r="C12" s="57">
        <f>D12-0.6</f>
        <v>28.4</v>
      </c>
      <c r="D12" s="58">
        <v>29</v>
      </c>
      <c r="E12" s="57">
        <f>D12+0.6</f>
        <v>29.6</v>
      </c>
      <c r="F12" s="57">
        <f>E12+0.7</f>
        <v>30.3</v>
      </c>
      <c r="G12" s="57">
        <f>F12+0.6</f>
        <v>30.9</v>
      </c>
      <c r="H12" s="52"/>
      <c r="I12" s="80" t="s">
        <v>176</v>
      </c>
      <c r="J12" s="80" t="s">
        <v>177</v>
      </c>
      <c r="K12" s="80" t="s">
        <v>176</v>
      </c>
      <c r="L12" s="80" t="s">
        <v>164</v>
      </c>
      <c r="M12" s="80" t="s">
        <v>174</v>
      </c>
      <c r="N12" s="82" t="s">
        <v>164</v>
      </c>
    </row>
    <row r="13" s="43" customFormat="1" ht="29.1" customHeight="1" spans="1:14">
      <c r="A13" s="56" t="s">
        <v>131</v>
      </c>
      <c r="B13" s="57">
        <f>C13-0.9</f>
        <v>40.2</v>
      </c>
      <c r="C13" s="57">
        <f>D13-0.9</f>
        <v>41.1</v>
      </c>
      <c r="D13" s="58">
        <v>42</v>
      </c>
      <c r="E13" s="57">
        <f t="shared" ref="E13:G13" si="3">D13+1.1</f>
        <v>43.1</v>
      </c>
      <c r="F13" s="57">
        <f t="shared" si="3"/>
        <v>44.2</v>
      </c>
      <c r="G13" s="57">
        <f t="shared" si="3"/>
        <v>45.3</v>
      </c>
      <c r="H13" s="52"/>
      <c r="I13" s="80" t="s">
        <v>178</v>
      </c>
      <c r="J13" s="80" t="s">
        <v>170</v>
      </c>
      <c r="K13" s="80" t="s">
        <v>177</v>
      </c>
      <c r="L13" s="80" t="s">
        <v>179</v>
      </c>
      <c r="M13" s="80" t="s">
        <v>180</v>
      </c>
      <c r="N13" s="82" t="s">
        <v>178</v>
      </c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.75" spans="1:14">
      <c r="A16" s="70" t="s">
        <v>81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5" spans="1:14">
      <c r="A17" s="43" t="s">
        <v>132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5" spans="1:14">
      <c r="A18" s="71"/>
      <c r="B18" s="71"/>
      <c r="C18" s="71"/>
      <c r="D18" s="71"/>
      <c r="E18" s="71"/>
      <c r="F18" s="71"/>
      <c r="G18" s="71"/>
      <c r="H18" s="71"/>
      <c r="I18" s="70" t="s">
        <v>181</v>
      </c>
      <c r="J18" s="88"/>
      <c r="K18" s="70" t="s">
        <v>134</v>
      </c>
      <c r="L18" s="70"/>
      <c r="M18" s="70" t="s">
        <v>182</v>
      </c>
      <c r="N18" s="43" t="s">
        <v>100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topLeftCell="A17" workbookViewId="0">
      <selection activeCell="A32" sqref="A32:K32"/>
    </sheetView>
  </sheetViews>
  <sheetFormatPr defaultColWidth="10.125" defaultRowHeight="15"/>
  <cols>
    <col min="1" max="1" width="12.5" style="89" customWidth="1"/>
    <col min="2" max="2" width="11.125" style="89" customWidth="1"/>
    <col min="3" max="3" width="9.125" style="89" customWidth="1"/>
    <col min="4" max="4" width="9.5" style="89" customWidth="1"/>
    <col min="5" max="5" width="12.75" style="89" customWidth="1"/>
    <col min="6" max="6" width="10.375" style="89" customWidth="1"/>
    <col min="7" max="7" width="9.5" style="89" customWidth="1"/>
    <col min="8" max="8" width="9.125" style="89" customWidth="1"/>
    <col min="9" max="9" width="8.125" style="89" customWidth="1"/>
    <col min="10" max="10" width="10.5" style="89" customWidth="1"/>
    <col min="11" max="11" width="12.125" style="89" customWidth="1"/>
    <col min="12" max="16384" width="10.125" style="89"/>
  </cols>
  <sheetData>
    <row r="1" s="89" customFormat="1" ht="26.25" spans="1:11">
      <c r="A1" s="92" t="s">
        <v>183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="89" customFormat="1" spans="1:11">
      <c r="A2" s="93" t="s">
        <v>1</v>
      </c>
      <c r="B2" s="94" t="s">
        <v>2</v>
      </c>
      <c r="C2" s="94"/>
      <c r="D2" s="95" t="s">
        <v>10</v>
      </c>
      <c r="E2" s="96" t="s">
        <v>11</v>
      </c>
      <c r="F2" s="97" t="s">
        <v>184</v>
      </c>
      <c r="G2" s="98" t="s">
        <v>18</v>
      </c>
      <c r="H2" s="98"/>
      <c r="I2" s="138" t="s">
        <v>5</v>
      </c>
      <c r="J2" s="98" t="s">
        <v>6</v>
      </c>
      <c r="K2" s="161"/>
    </row>
    <row r="3" s="89" customFormat="1" spans="1:11">
      <c r="A3" s="99" t="s">
        <v>26</v>
      </c>
      <c r="B3" s="100">
        <v>31949</v>
      </c>
      <c r="C3" s="100"/>
      <c r="D3" s="101" t="s">
        <v>185</v>
      </c>
      <c r="E3" s="102" t="s">
        <v>186</v>
      </c>
      <c r="F3" s="103"/>
      <c r="G3" s="103"/>
      <c r="H3" s="104" t="s">
        <v>187</v>
      </c>
      <c r="I3" s="104"/>
      <c r="J3" s="104"/>
      <c r="K3" s="162"/>
    </row>
    <row r="4" s="89" customFormat="1" spans="1:11">
      <c r="A4" s="105" t="s">
        <v>22</v>
      </c>
      <c r="B4" s="106">
        <v>4</v>
      </c>
      <c r="C4" s="106">
        <v>6</v>
      </c>
      <c r="D4" s="107" t="s">
        <v>188</v>
      </c>
      <c r="E4" s="103"/>
      <c r="F4" s="103"/>
      <c r="G4" s="103"/>
      <c r="H4" s="107" t="s">
        <v>189</v>
      </c>
      <c r="I4" s="107"/>
      <c r="J4" s="125" t="s">
        <v>15</v>
      </c>
      <c r="K4" s="163" t="s">
        <v>16</v>
      </c>
    </row>
    <row r="5" s="89" customFormat="1" spans="1:11">
      <c r="A5" s="105" t="s">
        <v>190</v>
      </c>
      <c r="B5" s="100">
        <v>1</v>
      </c>
      <c r="C5" s="100"/>
      <c r="D5" s="101" t="s">
        <v>191</v>
      </c>
      <c r="E5" s="101" t="s">
        <v>192</v>
      </c>
      <c r="F5" s="101" t="s">
        <v>193</v>
      </c>
      <c r="G5" s="101" t="s">
        <v>194</v>
      </c>
      <c r="H5" s="107" t="s">
        <v>195</v>
      </c>
      <c r="I5" s="107"/>
      <c r="J5" s="125" t="s">
        <v>15</v>
      </c>
      <c r="K5" s="163" t="s">
        <v>16</v>
      </c>
    </row>
    <row r="6" s="89" customFormat="1" spans="1:11">
      <c r="A6" s="108" t="s">
        <v>196</v>
      </c>
      <c r="B6" s="109"/>
      <c r="C6" s="109"/>
      <c r="D6" s="110"/>
      <c r="E6" s="111"/>
      <c r="F6" s="112"/>
      <c r="G6" s="110"/>
      <c r="H6" s="113" t="s">
        <v>197</v>
      </c>
      <c r="I6" s="113"/>
      <c r="J6" s="112" t="s">
        <v>15</v>
      </c>
      <c r="K6" s="164" t="s">
        <v>16</v>
      </c>
    </row>
    <row r="7" s="89" customFormat="1" spans="1:11">
      <c r="A7" s="114" t="s">
        <v>198</v>
      </c>
      <c r="B7" s="115" t="s">
        <v>199</v>
      </c>
      <c r="C7" s="115"/>
      <c r="D7" s="114" t="s">
        <v>200</v>
      </c>
      <c r="E7" s="116"/>
      <c r="F7" s="117">
        <v>18474</v>
      </c>
      <c r="G7" s="114" t="s">
        <v>201</v>
      </c>
      <c r="H7" s="118">
        <v>344</v>
      </c>
      <c r="I7" s="165"/>
      <c r="J7" s="117"/>
      <c r="K7" s="117"/>
    </row>
    <row r="8" s="89" customFormat="1" spans="1:11">
      <c r="A8" s="114" t="s">
        <v>198</v>
      </c>
      <c r="B8" s="115" t="s">
        <v>202</v>
      </c>
      <c r="C8" s="115"/>
      <c r="D8" s="114" t="s">
        <v>200</v>
      </c>
      <c r="E8" s="116">
        <v>891</v>
      </c>
      <c r="F8" s="117"/>
      <c r="G8" s="114" t="s">
        <v>201</v>
      </c>
      <c r="H8" s="118">
        <v>80</v>
      </c>
      <c r="I8" s="165"/>
      <c r="J8" s="117"/>
      <c r="K8" s="117"/>
    </row>
    <row r="9" s="89" customFormat="1" spans="1:11">
      <c r="A9" s="114" t="s">
        <v>198</v>
      </c>
      <c r="B9" s="119" t="s">
        <v>203</v>
      </c>
      <c r="C9" s="119"/>
      <c r="D9" s="114" t="s">
        <v>200</v>
      </c>
      <c r="E9" s="116"/>
      <c r="F9" s="117">
        <v>12467</v>
      </c>
      <c r="G9" s="114" t="s">
        <v>201</v>
      </c>
      <c r="H9" s="120">
        <v>320</v>
      </c>
      <c r="I9" s="116"/>
      <c r="J9" s="116"/>
      <c r="K9" s="116"/>
    </row>
    <row r="10" s="89" customFormat="1" spans="1:11">
      <c r="A10" s="121" t="s">
        <v>204</v>
      </c>
      <c r="B10" s="122" t="s">
        <v>205</v>
      </c>
      <c r="C10" s="122" t="s">
        <v>206</v>
      </c>
      <c r="D10" s="122" t="s">
        <v>207</v>
      </c>
      <c r="E10" s="122" t="s">
        <v>208</v>
      </c>
      <c r="F10" s="122" t="s">
        <v>209</v>
      </c>
      <c r="G10" s="123"/>
      <c r="H10" s="124"/>
      <c r="I10" s="124"/>
      <c r="J10" s="124"/>
      <c r="K10" s="166"/>
    </row>
    <row r="11" s="89" customFormat="1" spans="1:11">
      <c r="A11" s="105" t="s">
        <v>210</v>
      </c>
      <c r="B11" s="107"/>
      <c r="C11" s="125" t="s">
        <v>15</v>
      </c>
      <c r="D11" s="125" t="s">
        <v>16</v>
      </c>
      <c r="E11" s="101" t="s">
        <v>211</v>
      </c>
      <c r="F11" s="126" t="s">
        <v>212</v>
      </c>
      <c r="G11" s="127"/>
      <c r="H11" s="128"/>
      <c r="I11" s="128"/>
      <c r="J11" s="128"/>
      <c r="K11" s="167"/>
    </row>
    <row r="12" s="89" customFormat="1" spans="1:11">
      <c r="A12" s="105" t="s">
        <v>213</v>
      </c>
      <c r="B12" s="107"/>
      <c r="C12" s="125" t="s">
        <v>15</v>
      </c>
      <c r="D12" s="125" t="s">
        <v>16</v>
      </c>
      <c r="E12" s="101" t="s">
        <v>214</v>
      </c>
      <c r="F12" s="126" t="s">
        <v>215</v>
      </c>
      <c r="G12" s="127" t="s">
        <v>216</v>
      </c>
      <c r="H12" s="128"/>
      <c r="I12" s="128"/>
      <c r="J12" s="128"/>
      <c r="K12" s="167"/>
    </row>
    <row r="13" s="89" customFormat="1" spans="1:11">
      <c r="A13" s="129" t="s">
        <v>143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68"/>
    </row>
    <row r="14" s="89" customFormat="1" spans="1:11">
      <c r="A14" s="99" t="s">
        <v>40</v>
      </c>
      <c r="B14" s="125" t="s">
        <v>36</v>
      </c>
      <c r="C14" s="125" t="s">
        <v>37</v>
      </c>
      <c r="D14" s="126"/>
      <c r="E14" s="101" t="s">
        <v>38</v>
      </c>
      <c r="F14" s="125" t="s">
        <v>36</v>
      </c>
      <c r="G14" s="125" t="s">
        <v>37</v>
      </c>
      <c r="H14" s="125"/>
      <c r="I14" s="101" t="s">
        <v>217</v>
      </c>
      <c r="J14" s="125" t="s">
        <v>36</v>
      </c>
      <c r="K14" s="163" t="s">
        <v>37</v>
      </c>
    </row>
    <row r="15" s="89" customFormat="1" spans="1:11">
      <c r="A15" s="99" t="s">
        <v>43</v>
      </c>
      <c r="B15" s="125" t="s">
        <v>36</v>
      </c>
      <c r="C15" s="125" t="s">
        <v>37</v>
      </c>
      <c r="D15" s="126"/>
      <c r="E15" s="101" t="s">
        <v>48</v>
      </c>
      <c r="F15" s="125" t="s">
        <v>36</v>
      </c>
      <c r="G15" s="125" t="s">
        <v>37</v>
      </c>
      <c r="H15" s="125"/>
      <c r="I15" s="101" t="s">
        <v>218</v>
      </c>
      <c r="J15" s="125" t="s">
        <v>36</v>
      </c>
      <c r="K15" s="163" t="s">
        <v>37</v>
      </c>
    </row>
    <row r="16" s="89" customFormat="1" ht="15.75" spans="1:11">
      <c r="A16" s="131" t="s">
        <v>219</v>
      </c>
      <c r="B16" s="132" t="s">
        <v>36</v>
      </c>
      <c r="C16" s="132" t="s">
        <v>37</v>
      </c>
      <c r="D16" s="133"/>
      <c r="E16" s="134" t="s">
        <v>220</v>
      </c>
      <c r="F16" s="132" t="s">
        <v>36</v>
      </c>
      <c r="G16" s="132" t="s">
        <v>37</v>
      </c>
      <c r="H16" s="132"/>
      <c r="I16" s="134" t="s">
        <v>221</v>
      </c>
      <c r="J16" s="132" t="s">
        <v>36</v>
      </c>
      <c r="K16" s="169" t="s">
        <v>37</v>
      </c>
    </row>
    <row r="17" s="89" customFormat="1" ht="15.75" spans="1:11">
      <c r="A17" s="135"/>
      <c r="B17" s="136"/>
      <c r="C17" s="136"/>
      <c r="D17" s="137"/>
      <c r="E17" s="135"/>
      <c r="F17" s="136"/>
      <c r="G17" s="136"/>
      <c r="H17" s="136"/>
      <c r="I17" s="135"/>
      <c r="J17" s="136"/>
      <c r="K17" s="136"/>
    </row>
    <row r="18" s="90" customFormat="1" spans="1:11">
      <c r="A18" s="93" t="s">
        <v>222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70"/>
    </row>
    <row r="19" s="89" customFormat="1" spans="1:11">
      <c r="A19" s="105" t="s">
        <v>223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71"/>
    </row>
    <row r="20" s="89" customFormat="1" spans="1:11">
      <c r="A20" s="105" t="s">
        <v>224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71"/>
    </row>
    <row r="21" s="89" customFormat="1" spans="1:11">
      <c r="A21" s="139" t="s">
        <v>225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63"/>
    </row>
    <row r="22" s="89" customFormat="1" spans="1:11">
      <c r="A22" s="140" t="s">
        <v>226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72"/>
    </row>
    <row r="23" s="89" customFormat="1" spans="1:11">
      <c r="A23" s="140" t="s">
        <v>227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72"/>
    </row>
    <row r="24" s="89" customFormat="1" spans="1:11">
      <c r="A24" s="140" t="s">
        <v>228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72"/>
    </row>
    <row r="25" s="89" customFormat="1" spans="1:11">
      <c r="A25" s="142"/>
      <c r="B25" s="143"/>
      <c r="C25" s="143"/>
      <c r="D25" s="143"/>
      <c r="E25" s="143"/>
      <c r="F25" s="143"/>
      <c r="G25" s="143"/>
      <c r="H25" s="143"/>
      <c r="I25" s="143"/>
      <c r="J25" s="143"/>
      <c r="K25" s="173"/>
    </row>
    <row r="26" s="89" customFormat="1" spans="1:11">
      <c r="A26" s="105" t="s">
        <v>80</v>
      </c>
      <c r="B26" s="107"/>
      <c r="C26" s="125" t="s">
        <v>15</v>
      </c>
      <c r="D26" s="125" t="s">
        <v>16</v>
      </c>
      <c r="E26" s="104"/>
      <c r="F26" s="104"/>
      <c r="G26" s="104"/>
      <c r="H26" s="104"/>
      <c r="I26" s="104"/>
      <c r="J26" s="104"/>
      <c r="K26" s="162"/>
    </row>
    <row r="27" s="89" customFormat="1" ht="15.75" spans="1:11">
      <c r="A27" s="144" t="s">
        <v>229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74"/>
    </row>
    <row r="28" s="89" customFormat="1" ht="15.75" spans="1:11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</row>
    <row r="29" s="89" customFormat="1" spans="1:11">
      <c r="A29" s="147" t="s">
        <v>230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75"/>
    </row>
    <row r="30" s="89" customFormat="1" spans="1:11">
      <c r="A30" s="149" t="s">
        <v>231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76"/>
    </row>
    <row r="31" s="89" customFormat="1" spans="1:11">
      <c r="A31" s="149" t="s">
        <v>232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76"/>
    </row>
    <row r="32" s="89" customFormat="1" spans="1:11">
      <c r="A32" s="149" t="s">
        <v>233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76"/>
    </row>
    <row r="33" s="89" customFormat="1" spans="1:1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76"/>
    </row>
    <row r="34" s="89" customForma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6"/>
    </row>
    <row r="35" s="89" customFormat="1" ht="23.1" customHeight="1" spans="1:11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76"/>
    </row>
    <row r="36" s="89" customFormat="1" ht="23.1" customHeight="1" spans="1:11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72"/>
    </row>
    <row r="37" s="89" customFormat="1" ht="23.1" customHeight="1" spans="1:11">
      <c r="A37" s="151"/>
      <c r="B37" s="141"/>
      <c r="C37" s="141"/>
      <c r="D37" s="141"/>
      <c r="E37" s="141"/>
      <c r="F37" s="141"/>
      <c r="G37" s="141"/>
      <c r="H37" s="141"/>
      <c r="I37" s="141"/>
      <c r="J37" s="141"/>
      <c r="K37" s="172"/>
    </row>
    <row r="38" s="89" customFormat="1" ht="23.1" customHeight="1" spans="1:11">
      <c r="A38" s="152"/>
      <c r="B38" s="153"/>
      <c r="C38" s="153"/>
      <c r="D38" s="153"/>
      <c r="E38" s="153"/>
      <c r="F38" s="153"/>
      <c r="G38" s="153"/>
      <c r="H38" s="153"/>
      <c r="I38" s="153"/>
      <c r="J38" s="153"/>
      <c r="K38" s="177"/>
    </row>
    <row r="39" s="89" customFormat="1" ht="18.75" customHeight="1" spans="1:11">
      <c r="A39" s="154" t="s">
        <v>234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78"/>
    </row>
    <row r="40" s="91" customFormat="1" ht="18.75" customHeight="1" spans="1:11">
      <c r="A40" s="105" t="s">
        <v>235</v>
      </c>
      <c r="B40" s="107"/>
      <c r="C40" s="107"/>
      <c r="D40" s="104" t="s">
        <v>236</v>
      </c>
      <c r="E40" s="104"/>
      <c r="F40" s="156" t="s">
        <v>237</v>
      </c>
      <c r="G40" s="157"/>
      <c r="H40" s="107" t="s">
        <v>238</v>
      </c>
      <c r="I40" s="107"/>
      <c r="J40" s="107" t="s">
        <v>239</v>
      </c>
      <c r="K40" s="171"/>
    </row>
    <row r="41" s="89" customFormat="1" ht="18.75" customHeight="1" spans="1:13">
      <c r="A41" s="105" t="s">
        <v>81</v>
      </c>
      <c r="B41" s="107" t="s">
        <v>240</v>
      </c>
      <c r="C41" s="107"/>
      <c r="D41" s="107"/>
      <c r="E41" s="107"/>
      <c r="F41" s="107"/>
      <c r="G41" s="107"/>
      <c r="H41" s="107"/>
      <c r="I41" s="107"/>
      <c r="J41" s="107"/>
      <c r="K41" s="171"/>
      <c r="M41" s="91"/>
    </row>
    <row r="42" s="89" customFormat="1" ht="30.95" customHeight="1" spans="1:11">
      <c r="A42" s="105" t="s">
        <v>241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71"/>
    </row>
    <row r="43" s="89" customFormat="1" ht="18.75" customHeight="1" spans="1:11">
      <c r="A43" s="105"/>
      <c r="B43" s="107"/>
      <c r="C43" s="107"/>
      <c r="D43" s="107"/>
      <c r="E43" s="107"/>
      <c r="F43" s="107"/>
      <c r="G43" s="107"/>
      <c r="H43" s="107"/>
      <c r="I43" s="107"/>
      <c r="J43" s="107"/>
      <c r="K43" s="171"/>
    </row>
    <row r="44" s="89" customFormat="1" ht="32.1" customHeight="1" spans="1:11">
      <c r="A44" s="131" t="s">
        <v>91</v>
      </c>
      <c r="B44" s="158" t="s">
        <v>242</v>
      </c>
      <c r="C44" s="158"/>
      <c r="D44" s="134" t="s">
        <v>243</v>
      </c>
      <c r="E44" s="133" t="s">
        <v>97</v>
      </c>
      <c r="F44" s="134" t="s">
        <v>94</v>
      </c>
      <c r="G44" s="159" t="s">
        <v>13</v>
      </c>
      <c r="H44" s="160" t="s">
        <v>95</v>
      </c>
      <c r="I44" s="160"/>
      <c r="J44" s="158" t="s">
        <v>100</v>
      </c>
      <c r="K44" s="179"/>
    </row>
    <row r="45" s="89" customFormat="1" ht="16.5" customHeight="1"/>
    <row r="46" s="89" customFormat="1" ht="16.5" customHeight="1"/>
    <row r="47" s="89" customFormat="1" ht="16.5" customHeight="1"/>
  </sheetData>
  <mergeCells count="56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B9:C9"/>
    <mergeCell ref="G10:K10"/>
    <mergeCell ref="A11:B11"/>
    <mergeCell ref="G11:K11"/>
    <mergeCell ref="A12:B12"/>
    <mergeCell ref="G12:K12"/>
    <mergeCell ref="A13:K13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1</xdr:col>
                    <xdr:colOff>666750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1</xdr:col>
                    <xdr:colOff>409575</xdr:colOff>
                    <xdr:row>8</xdr:row>
                    <xdr:rowOff>57150</xdr:rowOff>
                  </from>
                  <to>
                    <xdr:col>2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6</xdr:col>
                    <xdr:colOff>57150</xdr:colOff>
                    <xdr:row>39</xdr:row>
                    <xdr:rowOff>0</xdr:rowOff>
                  </from>
                  <to>
                    <xdr:col>6</xdr:col>
                    <xdr:colOff>552450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8</xdr:col>
                    <xdr:colOff>104775</xdr:colOff>
                    <xdr:row>39</xdr:row>
                    <xdr:rowOff>0</xdr:rowOff>
                  </from>
                  <to>
                    <xdr:col>8</xdr:col>
                    <xdr:colOff>600075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10</xdr:col>
                    <xdr:colOff>76200</xdr:colOff>
                    <xdr:row>39</xdr:row>
                    <xdr:rowOff>9525</xdr:rowOff>
                  </from>
                  <to>
                    <xdr:col>10</xdr:col>
                    <xdr:colOff>571500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</xdr:col>
                    <xdr:colOff>476250</xdr:colOff>
                    <xdr:row>15</xdr:row>
                    <xdr:rowOff>0</xdr:rowOff>
                  </from>
                  <to>
                    <xdr:col>3</xdr:col>
                    <xdr:colOff>581025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76200</xdr:rowOff>
                  </from>
                  <to>
                    <xdr:col>7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5</xdr:col>
                    <xdr:colOff>457200</xdr:colOff>
                    <xdr:row>14</xdr:row>
                    <xdr:rowOff>180975</xdr:rowOff>
                  </from>
                  <to>
                    <xdr:col>6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6</xdr:col>
                    <xdr:colOff>523875</xdr:colOff>
                    <xdr:row>14</xdr:row>
                    <xdr:rowOff>104775</xdr:rowOff>
                  </from>
                  <to>
                    <xdr:col>7</xdr:col>
                    <xdr:colOff>409575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57150</xdr:rowOff>
                  </from>
                  <to>
                    <xdr:col>11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76200</xdr:rowOff>
                  </from>
                  <to>
                    <xdr:col>11</xdr:col>
                    <xdr:colOff>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180975</xdr:rowOff>
                  </from>
                  <to>
                    <xdr:col>10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10</xdr:col>
                    <xdr:colOff>523875</xdr:colOff>
                    <xdr:row>14</xdr:row>
                    <xdr:rowOff>28575</xdr:rowOff>
                  </from>
                  <to>
                    <xdr:col>11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3</xdr:col>
                    <xdr:colOff>409575</xdr:colOff>
                    <xdr:row>11</xdr:row>
                    <xdr:rowOff>9525</xdr:rowOff>
                  </from>
                  <to>
                    <xdr:col>4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4</xdr:col>
                    <xdr:colOff>485775</xdr:colOff>
                    <xdr:row>9</xdr:row>
                    <xdr:rowOff>0</xdr:rowOff>
                  </from>
                  <to>
                    <xdr:col>5</xdr:col>
                    <xdr:colOff>304800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3</xdr:col>
                    <xdr:colOff>533400</xdr:colOff>
                    <xdr:row>9</xdr:row>
                    <xdr:rowOff>0</xdr:rowOff>
                  </from>
                  <to>
                    <xdr:col>4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5</xdr:col>
                    <xdr:colOff>600075</xdr:colOff>
                    <xdr:row>9</xdr:row>
                    <xdr:rowOff>0</xdr:rowOff>
                  </from>
                  <to>
                    <xdr:col>6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3</xdr:col>
                    <xdr:colOff>295275</xdr:colOff>
                    <xdr:row>24</xdr:row>
                    <xdr:rowOff>180975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</xdr:col>
                    <xdr:colOff>523875</xdr:colOff>
                    <xdr:row>13</xdr:row>
                    <xdr:rowOff>76200</xdr:rowOff>
                  </from>
                  <to>
                    <xdr:col>2</xdr:col>
                    <xdr:colOff>95250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2</xdr:col>
                    <xdr:colOff>219075</xdr:colOff>
                    <xdr:row>23</xdr:row>
                    <xdr:rowOff>180975</xdr:rowOff>
                  </from>
                  <to>
                    <xdr:col>3</xdr:col>
                    <xdr:colOff>628650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2</xdr:col>
                    <xdr:colOff>457200</xdr:colOff>
                    <xdr:row>13</xdr:row>
                    <xdr:rowOff>180975</xdr:rowOff>
                  </from>
                  <to>
                    <xdr:col>3</xdr:col>
                    <xdr:colOff>571500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</xdr:col>
                    <xdr:colOff>428625</xdr:colOff>
                    <xdr:row>14</xdr:row>
                    <xdr:rowOff>180975</xdr:rowOff>
                  </from>
                  <to>
                    <xdr:col>2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</xdr:col>
                    <xdr:colOff>485775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5</xdr:col>
                    <xdr:colOff>428625</xdr:colOff>
                    <xdr:row>13</xdr:row>
                    <xdr:rowOff>180975</xdr:rowOff>
                  </from>
                  <to>
                    <xdr:col>6</xdr:col>
                    <xdr:colOff>314325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K4" sqref="K4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 t="s">
        <v>156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157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101</v>
      </c>
      <c r="B3" s="51" t="s">
        <v>102</v>
      </c>
      <c r="C3" s="51"/>
      <c r="D3" s="51"/>
      <c r="E3" s="51"/>
      <c r="F3" s="51"/>
      <c r="G3" s="51"/>
      <c r="H3" s="52"/>
      <c r="I3" s="74" t="s">
        <v>103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63</v>
      </c>
      <c r="C4" s="54" t="s">
        <v>64</v>
      </c>
      <c r="D4" s="55" t="s">
        <v>65</v>
      </c>
      <c r="E4" s="54" t="s">
        <v>66</v>
      </c>
      <c r="F4" s="54" t="s">
        <v>67</v>
      </c>
      <c r="G4" s="54" t="s">
        <v>68</v>
      </c>
      <c r="H4" s="52"/>
      <c r="I4" s="53" t="s">
        <v>63</v>
      </c>
      <c r="J4" s="54" t="s">
        <v>64</v>
      </c>
      <c r="K4" s="55" t="s">
        <v>65</v>
      </c>
      <c r="L4" s="54" t="s">
        <v>66</v>
      </c>
      <c r="M4" s="54" t="s">
        <v>67</v>
      </c>
      <c r="N4" s="54" t="s">
        <v>68</v>
      </c>
    </row>
    <row r="5" s="43" customFormat="1" ht="29.1" customHeight="1" spans="1:14">
      <c r="A5" s="50"/>
      <c r="B5" s="53" t="s">
        <v>106</v>
      </c>
      <c r="C5" s="54" t="s">
        <v>107</v>
      </c>
      <c r="D5" s="55" t="s">
        <v>108</v>
      </c>
      <c r="E5" s="54" t="s">
        <v>109</v>
      </c>
      <c r="F5" s="54" t="s">
        <v>110</v>
      </c>
      <c r="G5" s="54" t="s">
        <v>111</v>
      </c>
      <c r="H5" s="52"/>
      <c r="I5" s="76" t="s">
        <v>73</v>
      </c>
      <c r="J5" s="76" t="s">
        <v>74</v>
      </c>
      <c r="K5" s="76" t="s">
        <v>71</v>
      </c>
      <c r="L5" s="76" t="s">
        <v>158</v>
      </c>
      <c r="M5" s="76" t="s">
        <v>73</v>
      </c>
      <c r="N5" s="77" t="s">
        <v>158</v>
      </c>
    </row>
    <row r="6" s="43" customFormat="1" ht="29.1" customHeight="1" spans="1:14">
      <c r="A6" s="56" t="s">
        <v>113</v>
      </c>
      <c r="B6" s="57">
        <f>C6-2.1</f>
        <v>98.8</v>
      </c>
      <c r="C6" s="57">
        <f>D6-2.1</f>
        <v>100.9</v>
      </c>
      <c r="D6" s="58" t="s">
        <v>114</v>
      </c>
      <c r="E6" s="57">
        <f t="shared" ref="E6:G6" si="0">D6+2.1</f>
        <v>105.1</v>
      </c>
      <c r="F6" s="57">
        <f t="shared" si="0"/>
        <v>107.2</v>
      </c>
      <c r="G6" s="57">
        <f t="shared" si="0"/>
        <v>109.3</v>
      </c>
      <c r="H6" s="52"/>
      <c r="I6" s="78" t="s">
        <v>159</v>
      </c>
      <c r="J6" s="78" t="s">
        <v>160</v>
      </c>
      <c r="K6" s="78" t="s">
        <v>161</v>
      </c>
      <c r="L6" s="78" t="s">
        <v>160</v>
      </c>
      <c r="M6" s="78" t="s">
        <v>162</v>
      </c>
      <c r="N6" s="79" t="s">
        <v>163</v>
      </c>
    </row>
    <row r="7" s="43" customFormat="1" ht="29.1" customHeight="1" spans="1:14">
      <c r="A7" s="56" t="s">
        <v>117</v>
      </c>
      <c r="B7" s="57">
        <f>C7-4</f>
        <v>78</v>
      </c>
      <c r="C7" s="57">
        <f>D7-4</f>
        <v>82</v>
      </c>
      <c r="D7" s="58" t="s">
        <v>118</v>
      </c>
      <c r="E7" s="57">
        <f>D7+4</f>
        <v>90</v>
      </c>
      <c r="F7" s="57">
        <f>E7+5</f>
        <v>95</v>
      </c>
      <c r="G7" s="57">
        <f>F7+6</f>
        <v>101</v>
      </c>
      <c r="H7" s="52"/>
      <c r="I7" s="80" t="s">
        <v>162</v>
      </c>
      <c r="J7" s="80" t="s">
        <v>164</v>
      </c>
      <c r="K7" s="80" t="s">
        <v>160</v>
      </c>
      <c r="L7" s="80" t="s">
        <v>163</v>
      </c>
      <c r="M7" s="80" t="s">
        <v>162</v>
      </c>
      <c r="N7" s="81" t="s">
        <v>165</v>
      </c>
    </row>
    <row r="8" s="43" customFormat="1" ht="29.1" customHeight="1" spans="1:14">
      <c r="A8" s="56" t="s">
        <v>120</v>
      </c>
      <c r="B8" s="57">
        <f>C8-3.6</f>
        <v>98.8</v>
      </c>
      <c r="C8" s="57">
        <f>D8-3.6</f>
        <v>102.4</v>
      </c>
      <c r="D8" s="58">
        <v>106</v>
      </c>
      <c r="E8" s="57">
        <f t="shared" ref="E8:G8" si="1">D8+4</f>
        <v>110</v>
      </c>
      <c r="F8" s="57">
        <f t="shared" si="1"/>
        <v>114</v>
      </c>
      <c r="G8" s="57">
        <f t="shared" si="1"/>
        <v>118</v>
      </c>
      <c r="H8" s="52"/>
      <c r="I8" s="80" t="s">
        <v>159</v>
      </c>
      <c r="J8" s="80" t="s">
        <v>162</v>
      </c>
      <c r="K8" s="80" t="s">
        <v>160</v>
      </c>
      <c r="L8" s="80" t="s">
        <v>166</v>
      </c>
      <c r="M8" s="80" t="s">
        <v>167</v>
      </c>
      <c r="N8" s="82" t="s">
        <v>163</v>
      </c>
    </row>
    <row r="9" s="43" customFormat="1" ht="29.1" customHeight="1" spans="1:14">
      <c r="A9" s="56" t="s">
        <v>122</v>
      </c>
      <c r="B9" s="57">
        <f>C9-2.3/2</f>
        <v>30.5</v>
      </c>
      <c r="C9" s="57">
        <f>D9-2.3/2</f>
        <v>31.65</v>
      </c>
      <c r="D9" s="58">
        <v>32.8</v>
      </c>
      <c r="E9" s="57">
        <f t="shared" ref="E9:G9" si="2">D9+2.6/2</f>
        <v>34.1</v>
      </c>
      <c r="F9" s="57">
        <f t="shared" si="2"/>
        <v>35.4</v>
      </c>
      <c r="G9" s="57">
        <f t="shared" si="2"/>
        <v>36.7</v>
      </c>
      <c r="H9" s="52"/>
      <c r="I9" s="78" t="s">
        <v>168</v>
      </c>
      <c r="J9" s="78" t="s">
        <v>169</v>
      </c>
      <c r="K9" s="78" t="s">
        <v>170</v>
      </c>
      <c r="L9" s="78" t="s">
        <v>171</v>
      </c>
      <c r="M9" s="78" t="s">
        <v>172</v>
      </c>
      <c r="N9" s="83" t="s">
        <v>170</v>
      </c>
    </row>
    <row r="10" s="43" customFormat="1" ht="29.1" customHeight="1" spans="1:14">
      <c r="A10" s="56" t="s">
        <v>125</v>
      </c>
      <c r="B10" s="57">
        <f>C10-0.7</f>
        <v>22.1</v>
      </c>
      <c r="C10" s="57">
        <f>D10-0.7</f>
        <v>22.8</v>
      </c>
      <c r="D10" s="58">
        <v>23.5</v>
      </c>
      <c r="E10" s="57">
        <f>D10+0.7</f>
        <v>24.2</v>
      </c>
      <c r="F10" s="57">
        <f>E10+0.7</f>
        <v>24.9</v>
      </c>
      <c r="G10" s="57">
        <f>F10+0.9</f>
        <v>25.8</v>
      </c>
      <c r="H10" s="52"/>
      <c r="I10" s="80" t="s">
        <v>173</v>
      </c>
      <c r="J10" s="80" t="s">
        <v>172</v>
      </c>
      <c r="K10" s="80" t="s">
        <v>174</v>
      </c>
      <c r="L10" s="80" t="s">
        <v>170</v>
      </c>
      <c r="M10" s="80" t="s">
        <v>172</v>
      </c>
      <c r="N10" s="82" t="s">
        <v>175</v>
      </c>
    </row>
    <row r="11" s="43" customFormat="1" ht="29.1" customHeight="1" spans="1:14">
      <c r="A11" s="56" t="s">
        <v>126</v>
      </c>
      <c r="B11" s="57">
        <f>C11-0.5</f>
        <v>18.5</v>
      </c>
      <c r="C11" s="57">
        <f>D11-0.5</f>
        <v>19</v>
      </c>
      <c r="D11" s="58">
        <v>19.5</v>
      </c>
      <c r="E11" s="57">
        <f>D11+0.5</f>
        <v>20</v>
      </c>
      <c r="F11" s="57">
        <f>E11+0.5</f>
        <v>20.5</v>
      </c>
      <c r="G11" s="57">
        <f>F11+0.7</f>
        <v>21.2</v>
      </c>
      <c r="H11" s="52"/>
      <c r="I11" s="80" t="s">
        <v>175</v>
      </c>
      <c r="J11" s="80" t="s">
        <v>172</v>
      </c>
      <c r="K11" s="80" t="s">
        <v>174</v>
      </c>
      <c r="L11" s="80" t="s">
        <v>170</v>
      </c>
      <c r="M11" s="80" t="s">
        <v>172</v>
      </c>
      <c r="N11" s="82" t="s">
        <v>172</v>
      </c>
    </row>
    <row r="12" s="43" customFormat="1" ht="29.1" customHeight="1" spans="1:14">
      <c r="A12" s="56" t="s">
        <v>129</v>
      </c>
      <c r="B12" s="57">
        <f>C12-0.7</f>
        <v>27.7</v>
      </c>
      <c r="C12" s="57">
        <f>D12-0.6</f>
        <v>28.4</v>
      </c>
      <c r="D12" s="58">
        <v>29</v>
      </c>
      <c r="E12" s="57">
        <f>D12+0.6</f>
        <v>29.6</v>
      </c>
      <c r="F12" s="57">
        <f>E12+0.7</f>
        <v>30.3</v>
      </c>
      <c r="G12" s="57">
        <f>F12+0.6</f>
        <v>30.9</v>
      </c>
      <c r="H12" s="52"/>
      <c r="I12" s="80" t="s">
        <v>176</v>
      </c>
      <c r="J12" s="80" t="s">
        <v>177</v>
      </c>
      <c r="K12" s="80" t="s">
        <v>176</v>
      </c>
      <c r="L12" s="80" t="s">
        <v>164</v>
      </c>
      <c r="M12" s="80" t="s">
        <v>174</v>
      </c>
      <c r="N12" s="82" t="s">
        <v>164</v>
      </c>
    </row>
    <row r="13" s="43" customFormat="1" ht="29.1" customHeight="1" spans="1:14">
      <c r="A13" s="56" t="s">
        <v>131</v>
      </c>
      <c r="B13" s="57">
        <f>C13-0.9</f>
        <v>40.2</v>
      </c>
      <c r="C13" s="57">
        <f>D13-0.9</f>
        <v>41.1</v>
      </c>
      <c r="D13" s="59">
        <v>42</v>
      </c>
      <c r="E13" s="57">
        <f t="shared" ref="E13:G13" si="3">D13+1.1</f>
        <v>43.1</v>
      </c>
      <c r="F13" s="57">
        <f t="shared" si="3"/>
        <v>44.2</v>
      </c>
      <c r="G13" s="57">
        <f t="shared" si="3"/>
        <v>45.3</v>
      </c>
      <c r="H13" s="52"/>
      <c r="I13" s="80" t="s">
        <v>178</v>
      </c>
      <c r="J13" s="80" t="s">
        <v>170</v>
      </c>
      <c r="K13" s="80" t="s">
        <v>177</v>
      </c>
      <c r="L13" s="80" t="s">
        <v>179</v>
      </c>
      <c r="M13" s="80" t="s">
        <v>180</v>
      </c>
      <c r="N13" s="82" t="s">
        <v>178</v>
      </c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.75" spans="1:14">
      <c r="A16" s="70" t="s">
        <v>81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5" spans="1:14">
      <c r="A17" s="43" t="s">
        <v>132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5" spans="1:14">
      <c r="A18" s="71"/>
      <c r="B18" s="71"/>
      <c r="C18" s="71"/>
      <c r="D18" s="71"/>
      <c r="E18" s="71"/>
      <c r="F18" s="71"/>
      <c r="G18" s="71"/>
      <c r="H18" s="71"/>
      <c r="I18" s="70" t="s">
        <v>244</v>
      </c>
      <c r="J18" s="88"/>
      <c r="K18" s="70" t="s">
        <v>134</v>
      </c>
      <c r="L18" s="70"/>
      <c r="M18" s="70" t="s">
        <v>182</v>
      </c>
      <c r="N18" s="43" t="s">
        <v>100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E21" sqref="E21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246</v>
      </c>
      <c r="B2" s="5" t="s">
        <v>247</v>
      </c>
      <c r="C2" s="5" t="s">
        <v>248</v>
      </c>
      <c r="D2" s="5" t="s">
        <v>249</v>
      </c>
      <c r="E2" s="5" t="s">
        <v>250</v>
      </c>
      <c r="F2" s="5" t="s">
        <v>251</v>
      </c>
      <c r="G2" s="5" t="s">
        <v>252</v>
      </c>
      <c r="H2" s="5" t="s">
        <v>253</v>
      </c>
      <c r="I2" s="4" t="s">
        <v>254</v>
      </c>
      <c r="J2" s="4" t="s">
        <v>255</v>
      </c>
      <c r="K2" s="4" t="s">
        <v>256</v>
      </c>
      <c r="L2" s="4" t="s">
        <v>257</v>
      </c>
      <c r="M2" s="4" t="s">
        <v>258</v>
      </c>
      <c r="N2" s="5" t="s">
        <v>259</v>
      </c>
      <c r="O2" s="5" t="s">
        <v>260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261</v>
      </c>
      <c r="J3" s="4" t="s">
        <v>261</v>
      </c>
      <c r="K3" s="4" t="s">
        <v>261</v>
      </c>
      <c r="L3" s="4" t="s">
        <v>261</v>
      </c>
      <c r="M3" s="4" t="s">
        <v>261</v>
      </c>
      <c r="N3" s="7"/>
      <c r="O3" s="7"/>
    </row>
    <row r="4" spans="1:15">
      <c r="A4" s="9">
        <v>1</v>
      </c>
      <c r="B4" s="10" t="s">
        <v>262</v>
      </c>
      <c r="C4" s="31" t="s">
        <v>263</v>
      </c>
      <c r="D4" s="31" t="s">
        <v>73</v>
      </c>
      <c r="E4" s="40" t="s">
        <v>264</v>
      </c>
      <c r="F4" s="31" t="s">
        <v>265</v>
      </c>
      <c r="G4" s="10"/>
      <c r="H4" s="10"/>
      <c r="I4" s="10"/>
      <c r="J4" s="10"/>
      <c r="K4" s="10">
        <v>2</v>
      </c>
      <c r="L4" s="10">
        <v>1</v>
      </c>
      <c r="M4" s="10"/>
      <c r="N4" s="10"/>
      <c r="O4" s="10"/>
    </row>
    <row r="5" spans="1:15">
      <c r="A5" s="9">
        <v>2</v>
      </c>
      <c r="B5" s="10" t="s">
        <v>266</v>
      </c>
      <c r="C5" s="33"/>
      <c r="D5" s="35"/>
      <c r="E5" s="41"/>
      <c r="F5" s="33"/>
      <c r="G5" s="10"/>
      <c r="H5" s="10"/>
      <c r="I5" s="10">
        <v>2</v>
      </c>
      <c r="J5" s="10"/>
      <c r="K5" s="10"/>
      <c r="L5" s="10"/>
      <c r="M5" s="10"/>
      <c r="N5" s="10"/>
      <c r="O5" s="10"/>
    </row>
    <row r="6" spans="1:15">
      <c r="A6" s="9">
        <v>3</v>
      </c>
      <c r="B6" s="10" t="s">
        <v>267</v>
      </c>
      <c r="C6" s="33"/>
      <c r="D6" s="31" t="s">
        <v>71</v>
      </c>
      <c r="E6" s="41"/>
      <c r="F6" s="33"/>
      <c r="G6" s="10"/>
      <c r="H6" s="10"/>
      <c r="I6" s="10"/>
      <c r="J6" s="10"/>
      <c r="K6" s="10"/>
      <c r="L6" s="10">
        <v>1</v>
      </c>
      <c r="M6" s="10"/>
      <c r="N6" s="10"/>
      <c r="O6" s="10"/>
    </row>
    <row r="7" spans="1:15">
      <c r="A7" s="9">
        <v>4</v>
      </c>
      <c r="B7" s="10" t="s">
        <v>268</v>
      </c>
      <c r="C7" s="33"/>
      <c r="D7" s="33"/>
      <c r="E7" s="41"/>
      <c r="F7" s="33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>
        <v>5</v>
      </c>
      <c r="B8" s="20" t="s">
        <v>269</v>
      </c>
      <c r="C8" s="35"/>
      <c r="D8" s="35"/>
      <c r="E8" s="42"/>
      <c r="F8" s="35"/>
      <c r="G8" s="9"/>
      <c r="H8" s="9"/>
      <c r="I8" s="10">
        <v>2</v>
      </c>
      <c r="J8" s="10"/>
      <c r="K8" s="10">
        <v>1</v>
      </c>
      <c r="L8" s="10"/>
      <c r="M8" s="10">
        <v>3</v>
      </c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1" t="s">
        <v>270</v>
      </c>
      <c r="B12" s="12"/>
      <c r="C12" s="12"/>
      <c r="D12" s="13"/>
      <c r="E12" s="14"/>
      <c r="F12" s="26"/>
      <c r="G12" s="26"/>
      <c r="H12" s="26"/>
      <c r="I12" s="21"/>
      <c r="J12" s="11" t="s">
        <v>271</v>
      </c>
      <c r="K12" s="12"/>
      <c r="L12" s="12"/>
      <c r="M12" s="13"/>
      <c r="N12" s="12"/>
      <c r="O12" s="19"/>
    </row>
    <row r="13" ht="45" customHeight="1" spans="1:15">
      <c r="A13" s="15" t="s">
        <v>272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3:3">
      <c r="C14" t="s">
        <v>273</v>
      </c>
    </row>
    <row r="15" spans="3:3">
      <c r="C15" t="s">
        <v>274</v>
      </c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D4:D5"/>
    <mergeCell ref="D6:D8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12" sqref="C12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276</v>
      </c>
      <c r="H2" s="4"/>
      <c r="I2" s="4" t="s">
        <v>277</v>
      </c>
      <c r="J2" s="4"/>
      <c r="K2" s="6" t="s">
        <v>278</v>
      </c>
      <c r="L2" s="38" t="s">
        <v>279</v>
      </c>
      <c r="M2" s="17" t="s">
        <v>280</v>
      </c>
    </row>
    <row r="3" s="1" customFormat="1" ht="16.5" spans="1:13">
      <c r="A3" s="4"/>
      <c r="B3" s="7"/>
      <c r="C3" s="7"/>
      <c r="D3" s="7"/>
      <c r="E3" s="7"/>
      <c r="F3" s="7"/>
      <c r="G3" s="4" t="s">
        <v>281</v>
      </c>
      <c r="H3" s="4" t="s">
        <v>282</v>
      </c>
      <c r="I3" s="4" t="s">
        <v>281</v>
      </c>
      <c r="J3" s="4" t="s">
        <v>282</v>
      </c>
      <c r="K3" s="8"/>
      <c r="L3" s="39"/>
      <c r="M3" s="18"/>
    </row>
    <row r="4" spans="1:13">
      <c r="A4" s="9">
        <v>1</v>
      </c>
      <c r="B4" s="9" t="s">
        <v>265</v>
      </c>
      <c r="C4" s="20" t="s">
        <v>262</v>
      </c>
      <c r="D4" s="10"/>
      <c r="E4" s="20" t="s">
        <v>73</v>
      </c>
      <c r="F4" s="10" t="s">
        <v>283</v>
      </c>
      <c r="G4" s="10">
        <v>1</v>
      </c>
      <c r="H4" s="10">
        <v>0.5</v>
      </c>
      <c r="I4" s="10"/>
      <c r="J4" s="10"/>
      <c r="K4" s="10"/>
      <c r="L4" s="10"/>
      <c r="M4" s="10"/>
    </row>
    <row r="5" spans="1:13">
      <c r="A5" s="9">
        <v>2</v>
      </c>
      <c r="B5" s="9" t="s">
        <v>265</v>
      </c>
      <c r="C5" s="20" t="s">
        <v>266</v>
      </c>
      <c r="D5" s="10"/>
      <c r="E5" s="20" t="s">
        <v>73</v>
      </c>
      <c r="F5" s="10" t="s">
        <v>283</v>
      </c>
      <c r="G5" s="10">
        <v>1</v>
      </c>
      <c r="H5" s="10">
        <v>0.5</v>
      </c>
      <c r="I5" s="10"/>
      <c r="J5" s="10"/>
      <c r="K5" s="10"/>
      <c r="L5" s="10"/>
      <c r="M5" s="10"/>
    </row>
    <row r="6" spans="1:13">
      <c r="A6" s="9">
        <v>3</v>
      </c>
      <c r="B6" s="9" t="s">
        <v>265</v>
      </c>
      <c r="C6" s="20" t="s">
        <v>284</v>
      </c>
      <c r="D6" s="10"/>
      <c r="E6" s="20" t="s">
        <v>73</v>
      </c>
      <c r="F6" s="10" t="s">
        <v>283</v>
      </c>
      <c r="G6" s="10">
        <v>1</v>
      </c>
      <c r="H6" s="10">
        <v>0.5</v>
      </c>
      <c r="I6" s="10"/>
      <c r="J6" s="10"/>
      <c r="K6" s="10"/>
      <c r="L6" s="10"/>
      <c r="M6" s="10"/>
    </row>
    <row r="7" spans="1:13">
      <c r="A7" s="9">
        <v>4</v>
      </c>
      <c r="B7" s="9" t="s">
        <v>265</v>
      </c>
      <c r="C7" s="20" t="s">
        <v>285</v>
      </c>
      <c r="D7" s="10"/>
      <c r="E7" s="20" t="s">
        <v>73</v>
      </c>
      <c r="F7" s="10" t="s">
        <v>283</v>
      </c>
      <c r="G7" s="10">
        <v>1</v>
      </c>
      <c r="H7" s="10">
        <v>0.5</v>
      </c>
      <c r="I7" s="10"/>
      <c r="J7" s="10"/>
      <c r="K7" s="10"/>
      <c r="L7" s="10"/>
      <c r="M7" s="10"/>
    </row>
    <row r="8" spans="1:13">
      <c r="A8" s="9">
        <v>5</v>
      </c>
      <c r="B8" s="9" t="s">
        <v>265</v>
      </c>
      <c r="C8" s="20" t="s">
        <v>286</v>
      </c>
      <c r="D8" s="10"/>
      <c r="E8" s="20" t="s">
        <v>73</v>
      </c>
      <c r="F8" s="10" t="s">
        <v>283</v>
      </c>
      <c r="G8" s="10">
        <v>1</v>
      </c>
      <c r="H8" s="10">
        <v>0.5</v>
      </c>
      <c r="I8" s="10"/>
      <c r="J8" s="10"/>
      <c r="K8" s="9"/>
      <c r="L8" s="9"/>
      <c r="M8" s="9"/>
    </row>
    <row r="9" spans="1:13">
      <c r="A9" s="9">
        <v>6</v>
      </c>
      <c r="B9" s="9" t="s">
        <v>265</v>
      </c>
      <c r="C9" s="20" t="s">
        <v>287</v>
      </c>
      <c r="D9" s="10"/>
      <c r="E9" s="20" t="s">
        <v>73</v>
      </c>
      <c r="F9" s="10" t="s">
        <v>283</v>
      </c>
      <c r="G9" s="10">
        <v>1</v>
      </c>
      <c r="H9" s="10">
        <v>0.5</v>
      </c>
      <c r="I9" s="10"/>
      <c r="J9" s="10"/>
      <c r="K9" s="9"/>
      <c r="L9" s="9"/>
      <c r="M9" s="9"/>
    </row>
    <row r="10" spans="1:13">
      <c r="A10" s="9">
        <v>7</v>
      </c>
      <c r="B10" s="9" t="s">
        <v>265</v>
      </c>
      <c r="C10" s="20" t="s">
        <v>267</v>
      </c>
      <c r="D10" s="9"/>
      <c r="E10" s="9" t="s">
        <v>71</v>
      </c>
      <c r="F10" s="10" t="s">
        <v>283</v>
      </c>
      <c r="G10" s="10">
        <v>1</v>
      </c>
      <c r="H10" s="10">
        <v>0.5</v>
      </c>
      <c r="I10" s="10"/>
      <c r="J10" s="10"/>
      <c r="K10" s="9"/>
      <c r="L10" s="9"/>
      <c r="M10" s="9"/>
    </row>
    <row r="11" spans="1:13">
      <c r="A11" s="9">
        <v>8</v>
      </c>
      <c r="B11" s="9" t="s">
        <v>265</v>
      </c>
      <c r="C11" s="20" t="s">
        <v>288</v>
      </c>
      <c r="D11" s="9"/>
      <c r="E11" s="9" t="s">
        <v>71</v>
      </c>
      <c r="F11" s="10" t="s">
        <v>283</v>
      </c>
      <c r="G11" s="10">
        <v>1</v>
      </c>
      <c r="H11" s="10">
        <v>0.5</v>
      </c>
      <c r="I11" s="10"/>
      <c r="J11" s="10"/>
      <c r="K11" s="9"/>
      <c r="L11" s="9"/>
      <c r="M11" s="9"/>
    </row>
    <row r="12" spans="1:13">
      <c r="A12" s="9">
        <v>9</v>
      </c>
      <c r="B12" s="9" t="s">
        <v>265</v>
      </c>
      <c r="C12" s="20" t="s">
        <v>269</v>
      </c>
      <c r="D12" s="9"/>
      <c r="E12" s="9" t="s">
        <v>71</v>
      </c>
      <c r="F12" s="10" t="s">
        <v>283</v>
      </c>
      <c r="G12" s="10">
        <v>1</v>
      </c>
      <c r="H12" s="10">
        <v>0.5</v>
      </c>
      <c r="I12" s="9"/>
      <c r="J12" s="9"/>
      <c r="K12" s="9"/>
      <c r="L12" s="9"/>
      <c r="M12" s="9"/>
    </row>
    <row r="13" spans="1:13">
      <c r="A13" s="9">
        <v>10</v>
      </c>
      <c r="B13" s="9" t="s">
        <v>265</v>
      </c>
      <c r="C13" s="20" t="s">
        <v>268</v>
      </c>
      <c r="D13" s="9"/>
      <c r="E13" s="9" t="s">
        <v>71</v>
      </c>
      <c r="F13" s="10" t="s">
        <v>283</v>
      </c>
      <c r="G13" s="10">
        <v>1</v>
      </c>
      <c r="H13" s="10">
        <v>0.5</v>
      </c>
      <c r="I13" s="9"/>
      <c r="J13" s="9"/>
      <c r="K13" s="9"/>
      <c r="L13" s="9"/>
      <c r="M13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9 M10:M11 M12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290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27" t="s">
        <v>291</v>
      </c>
      <c r="H2" s="28"/>
      <c r="I2" s="36"/>
      <c r="J2" s="27" t="s">
        <v>292</v>
      </c>
      <c r="K2" s="28"/>
      <c r="L2" s="36"/>
      <c r="M2" s="27" t="s">
        <v>293</v>
      </c>
      <c r="N2" s="28"/>
      <c r="O2" s="36"/>
      <c r="P2" s="27" t="s">
        <v>294</v>
      </c>
      <c r="Q2" s="28"/>
      <c r="R2" s="36"/>
      <c r="S2" s="28" t="s">
        <v>295</v>
      </c>
      <c r="T2" s="28"/>
      <c r="U2" s="36"/>
      <c r="V2" s="23" t="s">
        <v>296</v>
      </c>
      <c r="W2" s="23" t="s">
        <v>260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297</v>
      </c>
      <c r="H3" s="4" t="s">
        <v>17</v>
      </c>
      <c r="I3" s="4" t="s">
        <v>251</v>
      </c>
      <c r="J3" s="4" t="s">
        <v>297</v>
      </c>
      <c r="K3" s="4" t="s">
        <v>17</v>
      </c>
      <c r="L3" s="4" t="s">
        <v>251</v>
      </c>
      <c r="M3" s="4" t="s">
        <v>297</v>
      </c>
      <c r="N3" s="4" t="s">
        <v>17</v>
      </c>
      <c r="O3" s="4" t="s">
        <v>251</v>
      </c>
      <c r="P3" s="4" t="s">
        <v>297</v>
      </c>
      <c r="Q3" s="4" t="s">
        <v>17</v>
      </c>
      <c r="R3" s="4" t="s">
        <v>251</v>
      </c>
      <c r="S3" s="4" t="s">
        <v>297</v>
      </c>
      <c r="T3" s="4" t="s">
        <v>17</v>
      </c>
      <c r="U3" s="4" t="s">
        <v>251</v>
      </c>
      <c r="V3" s="37"/>
      <c r="W3" s="37"/>
    </row>
    <row r="4" spans="1:23">
      <c r="A4" s="30" t="s">
        <v>298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2"/>
      <c r="B5" s="33"/>
      <c r="C5" s="33"/>
      <c r="D5" s="33"/>
      <c r="E5" s="33"/>
      <c r="F5" s="33"/>
      <c r="G5" s="27" t="s">
        <v>299</v>
      </c>
      <c r="H5" s="28"/>
      <c r="I5" s="36"/>
      <c r="J5" s="27" t="s">
        <v>300</v>
      </c>
      <c r="K5" s="28"/>
      <c r="L5" s="36"/>
      <c r="M5" s="27" t="s">
        <v>301</v>
      </c>
      <c r="N5" s="28"/>
      <c r="O5" s="36"/>
      <c r="P5" s="27" t="s">
        <v>302</v>
      </c>
      <c r="Q5" s="28"/>
      <c r="R5" s="36"/>
      <c r="S5" s="28" t="s">
        <v>303</v>
      </c>
      <c r="T5" s="28"/>
      <c r="U5" s="36"/>
      <c r="V5" s="10"/>
      <c r="W5" s="10"/>
    </row>
    <row r="6" spans="1:23">
      <c r="A6" s="32"/>
      <c r="B6" s="33"/>
      <c r="C6" s="33"/>
      <c r="D6" s="33"/>
      <c r="E6" s="33"/>
      <c r="F6" s="33"/>
      <c r="G6" s="4" t="s">
        <v>297</v>
      </c>
      <c r="H6" s="4" t="s">
        <v>17</v>
      </c>
      <c r="I6" s="4" t="s">
        <v>251</v>
      </c>
      <c r="J6" s="4" t="s">
        <v>297</v>
      </c>
      <c r="K6" s="4" t="s">
        <v>17</v>
      </c>
      <c r="L6" s="4" t="s">
        <v>251</v>
      </c>
      <c r="M6" s="4" t="s">
        <v>297</v>
      </c>
      <c r="N6" s="4" t="s">
        <v>17</v>
      </c>
      <c r="O6" s="4" t="s">
        <v>251</v>
      </c>
      <c r="P6" s="4" t="s">
        <v>297</v>
      </c>
      <c r="Q6" s="4" t="s">
        <v>17</v>
      </c>
      <c r="R6" s="4" t="s">
        <v>251</v>
      </c>
      <c r="S6" s="4" t="s">
        <v>297</v>
      </c>
      <c r="T6" s="4" t="s">
        <v>17</v>
      </c>
      <c r="U6" s="4" t="s">
        <v>251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304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305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306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307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270</v>
      </c>
      <c r="B17" s="12"/>
      <c r="C17" s="12"/>
      <c r="D17" s="12"/>
      <c r="E17" s="13"/>
      <c r="F17" s="14"/>
      <c r="G17" s="21"/>
      <c r="H17" s="26"/>
      <c r="I17" s="26"/>
      <c r="J17" s="11" t="s">
        <v>271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308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首期</vt:lpstr>
      <vt:lpstr>首期洗水尺寸表</vt:lpstr>
      <vt:lpstr>中期</vt:lpstr>
      <vt:lpstr>中期验货尺寸表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2023-12-26T09:51:01Z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FFFB536E16AC4079B8170CA5C34BDE0F_13</vt:lpwstr>
  </property>
</Properties>
</file>