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QAZZBM85242皮肤衣\3-1首期\"/>
    </mc:Choice>
  </mc:AlternateContent>
  <xr:revisionPtr revIDLastSave="0" documentId="13_ncr:1_{91D4060A-33C6-4FF6-B6D5-43A460079FC5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G17" i="17"/>
  <c r="F17" i="17"/>
  <c r="E17" i="17"/>
  <c r="D17" i="17"/>
  <c r="B17" i="17"/>
  <c r="G16" i="17"/>
  <c r="F16" i="17"/>
  <c r="E16" i="17"/>
  <c r="D16" i="17"/>
  <c r="B16" i="17"/>
  <c r="G15" i="17"/>
  <c r="F15" i="17"/>
  <c r="E15" i="17"/>
  <c r="D15" i="17"/>
  <c r="B15" i="17"/>
  <c r="G14" i="17"/>
  <c r="F14" i="17"/>
  <c r="E14" i="17"/>
  <c r="D14" i="17"/>
  <c r="B14" i="1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F2" i="17"/>
  <c r="B2" i="17"/>
  <c r="K36" i="5"/>
  <c r="G2" i="5"/>
  <c r="E2" i="5"/>
  <c r="B8" i="4"/>
  <c r="B5" i="4"/>
  <c r="B4" i="4"/>
  <c r="D16" i="15"/>
  <c r="E16" i="15"/>
  <c r="F16" i="15"/>
  <c r="G16" i="15"/>
  <c r="B16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  <c r="F2" i="15"/>
  <c r="B2" i="15"/>
</calcChain>
</file>

<file path=xl/sharedStrings.xml><?xml version="1.0" encoding="utf-8"?>
<sst xmlns="http://schemas.openxmlformats.org/spreadsheetml/2006/main" count="843" uniqueCount="349">
  <si>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</si>
  <si>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</si>
  <si>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</si>
  <si>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</si>
  <si>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</si>
  <si>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</si>
  <si>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</si>
  <si>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</si>
  <si>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</si>
  <si>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</si>
  <si>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</si>
  <si>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</si>
  <si>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</si>
  <si>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</si>
  <si>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</si>
  <si>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</si>
  <si>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</si>
  <si>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</si>
  <si>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</si>
  <si>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</si>
  <si>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</si>
  <si>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</si>
  <si>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</si>
  <si>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</si>
  <si>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</si>
  <si>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</si>
  <si>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</si>
  <si>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</si>
  <si>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</si>
  <si>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</si>
  <si>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</si>
  <si>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</si>
  <si>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</si>
  <si>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</si>
  <si>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</si>
  <si>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</si>
  <si>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</si>
  <si>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</si>
  <si>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</si>
  <si>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</si>
  <si>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</si>
  <si>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</si>
  <si>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</si>
  <si>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</si>
  <si>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</si>
  <si>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</si>
  <si>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</si>
  <si>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</si>
  <si>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</si>
  <si>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</si>
  <si>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</si>
  <si>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</si>
  <si>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</si>
  <si>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</si>
  <si>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</si>
  <si>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</si>
  <si>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</si>
  <si>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</si>
  <si>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</si>
  <si>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</si>
  <si>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</si>
  <si>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</si>
  <si>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QAZZBM85242</t>
  </si>
  <si>
    <t>合同交期</t>
  </si>
  <si>
    <t>产前确认样</t>
  </si>
  <si>
    <t>有</t>
  </si>
  <si>
    <t>无</t>
  </si>
  <si>
    <t>品名</t>
  </si>
  <si>
    <t>儿童皮肤衣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</si>
  <si>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</si>
  <si>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</si>
  <si>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</si>
  <si>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</si>
  <si>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</si>
  <si>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</si>
  <si>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</si>
  <si>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</si>
  <si>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</si>
  <si>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</si>
  <si>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CGDD24012800017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</si>
  <si>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</si>
  <si>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</si>
  <si>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</si>
  <si>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</si>
  <si>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</si>
  <si>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</si>
  <si>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</si>
  <si>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</si>
  <si>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</si>
  <si>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</si>
  <si>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</si>
  <si>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</si>
  <si>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</si>
  <si>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</si>
  <si>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</si>
  <si>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</si>
  <si>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</si>
  <si>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</si>
  <si>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</si>
  <si>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</si>
  <si>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</si>
  <si>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</si>
  <si>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</si>
  <si>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</si>
  <si>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</si>
  <si>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</si>
  <si>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</si>
  <si>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</si>
  <si>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</si>
  <si>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</si>
  <si>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</si>
  <si>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紫丁香</t>
  </si>
  <si>
    <t>晴空蓝</t>
  </si>
  <si>
    <t>白色</t>
  </si>
  <si>
    <t>云母灰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</si>
  <si>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</si>
  <si>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</si>
  <si>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</si>
  <si>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</si>
  <si>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</si>
  <si>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</si>
  <si>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1.前中拉链压线不顺直，容皱不平服。</t>
  </si>
  <si>
    <t>2.后领压线起皱，不顺直。后背拼接网布尖位不方正</t>
  </si>
  <si>
    <t>3.上袖容位不均匀，下脚冚线线路不良，有落坑，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</si>
  <si>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</si>
  <si>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</si>
  <si>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</si>
  <si>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</si>
  <si>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</si>
  <si>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</si>
  <si>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</si>
  <si>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</si>
  <si>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</si>
  <si>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</si>
  <si>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</si>
  <si>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</si>
  <si>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</si>
  <si>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</si>
  <si>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</si>
  <si>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</si>
  <si>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</si>
  <si>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</si>
  <si>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</si>
  <si>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</si>
  <si>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</si>
  <si>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</si>
  <si>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</si>
  <si>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</si>
  <si>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160/76</t>
  </si>
  <si>
    <t>165/80</t>
  </si>
  <si>
    <t>洗前</t>
  </si>
  <si>
    <t>洗后</t>
  </si>
  <si>
    <t>后中长</t>
  </si>
  <si>
    <t>+0</t>
  </si>
  <si>
    <t>-0.5</t>
  </si>
  <si>
    <t>前中长</t>
  </si>
  <si>
    <t>胸围</t>
  </si>
  <si>
    <t>+2</t>
  </si>
  <si>
    <t>摆围平量</t>
  </si>
  <si>
    <t>+1.5</t>
  </si>
  <si>
    <t>肩点袖长</t>
  </si>
  <si>
    <t>+0.5</t>
  </si>
  <si>
    <t>肩宽（参考）</t>
  </si>
  <si>
    <t>+1</t>
  </si>
  <si>
    <t>+0.8</t>
  </si>
  <si>
    <t>袖肥/2</t>
  </si>
  <si>
    <t>袖肘围/2</t>
  </si>
  <si>
    <t>袖口围/2平量</t>
  </si>
  <si>
    <t>下领围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</si>
  <si>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</si>
  <si>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</si>
  <si>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</si>
  <si>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</si>
  <si>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</si>
  <si>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</si>
  <si>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</si>
  <si>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</si>
  <si>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</si>
  <si>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</si>
  <si>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</si>
  <si>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</si>
  <si>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</si>
  <si>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</si>
  <si>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</si>
  <si>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</si>
  <si>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</si>
  <si>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</si>
  <si>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</si>
  <si>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</si>
  <si>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</si>
  <si>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</si>
  <si>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</si>
  <si>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</si>
  <si>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</si>
  <si>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</si>
  <si>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</si>
  <si>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</si>
  <si>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</si>
  <si>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</si>
  <si>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</si>
  <si>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</si>
  <si>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</si>
  <si>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</si>
  <si>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</si>
  <si>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</si>
  <si>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</si>
  <si>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</si>
  <si>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</si>
  <si>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</si>
  <si>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</si>
  <si>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</si>
  <si>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</si>
  <si>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</si>
  <si>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</si>
  <si>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</si>
  <si>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</si>
  <si>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</si>
  <si>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</si>
  <si>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</si>
  <si>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</si>
  <si>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</si>
  <si>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</si>
  <si>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采购凭证编号：CGDD24012800017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</si>
  <si>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</si>
  <si>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</si>
  <si>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</si>
  <si>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</si>
  <si>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</si>
  <si>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</si>
  <si>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</si>
  <si>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</si>
  <si>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</si>
  <si>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</si>
  <si>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</si>
  <si>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</si>
  <si>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</si>
  <si>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</si>
  <si>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</si>
  <si>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</si>
  <si>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</si>
  <si>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</si>
  <si>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</si>
  <si>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</si>
  <si>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</si>
  <si>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</si>
  <si>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</si>
  <si>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</si>
  <si>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</si>
  <si>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</si>
  <si>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</si>
  <si>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</si>
  <si>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</si>
  <si>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</si>
  <si>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</si>
  <si>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</si>
  <si>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</si>
  <si>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</si>
  <si>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</si>
  <si>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</si>
  <si>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</si>
  <si>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</si>
  <si>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</si>
  <si>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</si>
  <si>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</si>
  <si>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</si>
  <si>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</si>
  <si>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</si>
  <si>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F231124043</t>
  </si>
  <si>
    <t>FK07150</t>
  </si>
  <si>
    <t>23SS晴空蓝</t>
  </si>
  <si>
    <t>QAZZBN85242</t>
  </si>
  <si>
    <t>宏港</t>
  </si>
  <si>
    <t>F231124044</t>
  </si>
  <si>
    <t>22SS云母灰</t>
  </si>
  <si>
    <t>F231124045</t>
  </si>
  <si>
    <t>19SS白色</t>
  </si>
  <si>
    <t>F231124046</t>
  </si>
  <si>
    <t>制表时间：2024/1/12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</si>
  <si>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</si>
  <si>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</si>
  <si>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</si>
  <si>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</si>
  <si>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</si>
  <si>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</si>
  <si>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</si>
  <si>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</si>
  <si>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</si>
  <si>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</si>
  <si>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</si>
  <si>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制表时间：2024/1/13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</si>
  <si>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</si>
  <si>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</si>
  <si>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</si>
  <si>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</si>
  <si>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</si>
  <si>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</si>
  <si>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</si>
  <si>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</si>
  <si>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</si>
  <si>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</si>
  <si>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</si>
  <si>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白色/黑色</t>
  </si>
  <si>
    <t>3#尼龙开尾反装</t>
  </si>
  <si>
    <t>YKK</t>
  </si>
  <si>
    <t>3#尼龙闭尾反装</t>
  </si>
  <si>
    <t>无互染</t>
  </si>
  <si>
    <t>物料6</t>
  </si>
  <si>
    <t>物料7</t>
  </si>
  <si>
    <t>物料8</t>
  </si>
  <si>
    <t>物料9</t>
  </si>
  <si>
    <t>物料10</t>
  </si>
  <si>
    <t>单色哑光装饰胶膜</t>
  </si>
  <si>
    <t>盈通</t>
  </si>
  <si>
    <t>制表时间：2024/1/15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</si>
  <si>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</si>
  <si>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</si>
  <si>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</si>
  <si>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</si>
  <si>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</si>
  <si>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</si>
  <si>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</si>
  <si>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</si>
  <si>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</si>
  <si>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</si>
  <si>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</si>
  <si>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</si>
  <si>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</si>
  <si>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</si>
  <si>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</si>
  <si>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</si>
  <si>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左前+左右袖</t>
  </si>
  <si>
    <t>无脱落开裂</t>
  </si>
  <si>
    <t>制表时间：2024/1/30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</si>
  <si>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</si>
  <si>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</si>
  <si>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</si>
  <si>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</si>
  <si>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</si>
  <si>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</si>
  <si>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</si>
  <si>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云母灰</t>
    <phoneticPr fontId="62" type="noConversion"/>
  </si>
  <si>
    <t>-0.2</t>
    <phoneticPr fontId="62" type="noConversion"/>
  </si>
  <si>
    <t>+3</t>
    <phoneticPr fontId="62" type="noConversion"/>
  </si>
  <si>
    <t>+2</t>
    <phoneticPr fontId="62" type="noConversion"/>
  </si>
  <si>
    <t>+0</t>
    <phoneticPr fontId="62" type="noConversion"/>
  </si>
  <si>
    <t>+1.5</t>
    <phoneticPr fontId="62" type="noConversion"/>
  </si>
  <si>
    <t>+3.5</t>
    <phoneticPr fontId="62" type="noConversion"/>
  </si>
  <si>
    <t>-1</t>
    <phoneticPr fontId="62" type="noConversion"/>
  </si>
  <si>
    <t>大货首件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</si>
</sst>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%"/>
    <numFmt numFmtId="179" formatCode="0_);[Red]\(0\)"/>
    <numFmt numFmtId="180" formatCode="_ [$¥-804]* #,##0.00_ ;_ [$¥-804]* \-#,##0.00_ ;_ [$¥-804]* &quot;-&quot;??_ ;_ @_ "/>
    <numFmt numFmtId="181" formatCode="0.0_ "/>
    <numFmt numFmtId="182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sz val="12"/>
      <name val="仿宋_GB2312"/>
      <family val="1"/>
      <charset val="134"/>
    </font>
    <font>
      <sz val="12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color rgb="FFFF0000"/>
      <name val="宋体"/>
      <family val="3"/>
      <charset val="134"/>
    </font>
    <font>
      <sz val="12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仿宋_GB2312"/>
      <charset val="134"/>
    </font>
    <font>
      <sz val="11"/>
      <name val="Arial"/>
      <family val="2"/>
    </font>
    <font>
      <sz val="11"/>
      <name val="仿宋_GB2312"/>
      <charset val="13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179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0" xfId="5" applyFont="1"/>
    <xf numFmtId="0" fontId="15" fillId="0" borderId="0" xfId="5"/>
    <xf numFmtId="49" fontId="14" fillId="0" borderId="0" xfId="5" applyNumberFormat="1" applyFont="1"/>
    <xf numFmtId="49" fontId="14" fillId="0" borderId="0" xfId="5" applyNumberFormat="1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2" xfId="4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5" fillId="0" borderId="13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7" fillId="0" borderId="13" xfId="3" applyFont="1" applyBorder="1" applyAlignment="1">
      <alignment horizontal="left" vertical="center"/>
    </xf>
    <xf numFmtId="0" fontId="27" fillId="0" borderId="2" xfId="3" applyFont="1" applyBorder="1" applyAlignment="1">
      <alignment horizontal="center" vertical="center"/>
    </xf>
    <xf numFmtId="0" fontId="27" fillId="3" borderId="2" xfId="3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8" fillId="0" borderId="14" xfId="0" applyFont="1" applyBorder="1" applyAlignment="1">
      <alignment shrinkToFit="1"/>
    </xf>
    <xf numFmtId="0" fontId="27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2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80" fontId="24" fillId="0" borderId="8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49" fontId="14" fillId="0" borderId="23" xfId="6" applyNumberFormat="1" applyFont="1" applyBorder="1" applyAlignment="1">
      <alignment horizontal="center" vertical="center"/>
    </xf>
    <xf numFmtId="49" fontId="14" fillId="0" borderId="22" xfId="6" applyNumberFormat="1" applyFont="1" applyBorder="1" applyAlignment="1">
      <alignment horizontal="center" vertical="center"/>
    </xf>
    <xf numFmtId="49" fontId="14" fillId="0" borderId="24" xfId="5" applyNumberFormat="1" applyFont="1" applyBorder="1" applyAlignment="1">
      <alignment horizontal="center"/>
    </xf>
    <xf numFmtId="49" fontId="14" fillId="0" borderId="24" xfId="6" applyNumberFormat="1" applyFont="1" applyBorder="1" applyAlignment="1">
      <alignment horizontal="center" vertical="center"/>
    </xf>
    <xf numFmtId="49" fontId="14" fillId="0" borderId="25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35" fillId="0" borderId="28" xfId="4" applyFont="1" applyBorder="1" applyAlignment="1">
      <alignment horizontal="center" vertical="center"/>
    </xf>
    <xf numFmtId="0" fontId="22" fillId="0" borderId="28" xfId="4" applyFont="1" applyBorder="1">
      <alignment vertical="center"/>
    </xf>
    <xf numFmtId="0" fontId="35" fillId="0" borderId="28" xfId="4" applyFont="1" applyBorder="1">
      <alignment vertical="center"/>
    </xf>
    <xf numFmtId="0" fontId="18" fillId="0" borderId="23" xfId="4" applyFont="1" applyBorder="1" applyAlignment="1">
      <alignment horizontal="left" vertical="center"/>
    </xf>
    <xf numFmtId="0" fontId="18" fillId="0" borderId="22" xfId="4" applyFont="1" applyBorder="1" applyAlignment="1">
      <alignment horizontal="left" vertical="center"/>
    </xf>
    <xf numFmtId="0" fontId="35" fillId="0" borderId="29" xfId="4" applyFont="1" applyBorder="1">
      <alignment vertical="center"/>
    </xf>
    <xf numFmtId="0" fontId="35" fillId="0" borderId="23" xfId="4" applyFont="1" applyBorder="1">
      <alignment vertical="center"/>
    </xf>
    <xf numFmtId="0" fontId="35" fillId="0" borderId="29" xfId="4" applyFont="1" applyBorder="1" applyAlignment="1">
      <alignment horizontal="left" vertical="center"/>
    </xf>
    <xf numFmtId="0" fontId="35" fillId="0" borderId="23" xfId="4" applyFont="1" applyBorder="1" applyAlignment="1">
      <alignment horizontal="left" vertical="center"/>
    </xf>
    <xf numFmtId="0" fontId="35" fillId="0" borderId="30" xfId="4" applyFont="1" applyBorder="1">
      <alignment vertical="center"/>
    </xf>
    <xf numFmtId="0" fontId="18" fillId="0" borderId="24" xfId="4" applyFont="1" applyBorder="1" applyAlignment="1">
      <alignment horizontal="left" vertical="center"/>
    </xf>
    <xf numFmtId="0" fontId="35" fillId="0" borderId="24" xfId="4" applyFont="1" applyBorder="1">
      <alignment vertical="center"/>
    </xf>
    <xf numFmtId="0" fontId="22" fillId="0" borderId="24" xfId="4" applyFont="1" applyBorder="1" applyAlignment="1">
      <alignment horizontal="left" vertical="center"/>
    </xf>
    <xf numFmtId="0" fontId="35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5" fillId="0" borderId="27" xfId="4" applyFont="1" applyBorder="1">
      <alignment vertical="center"/>
    </xf>
    <xf numFmtId="0" fontId="22" fillId="0" borderId="23" xfId="4" applyFont="1" applyBorder="1" applyAlignment="1">
      <alignment horizontal="left" vertical="center"/>
    </xf>
    <xf numFmtId="0" fontId="22" fillId="0" borderId="23" xfId="4" applyFont="1" applyBorder="1">
      <alignment vertical="center"/>
    </xf>
    <xf numFmtId="0" fontId="22" fillId="0" borderId="24" xfId="4" applyFont="1" applyBorder="1">
      <alignment vertical="center"/>
    </xf>
    <xf numFmtId="0" fontId="35" fillId="0" borderId="28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58" fontId="22" fillId="0" borderId="24" xfId="4" applyNumberFormat="1" applyFont="1" applyBorder="1" applyAlignment="1">
      <alignment horizontal="center" vertical="center"/>
    </xf>
    <xf numFmtId="0" fontId="22" fillId="0" borderId="22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2" fillId="0" borderId="41" xfId="4" applyFont="1" applyBorder="1" applyAlignment="1">
      <alignment horizontal="center" vertical="center"/>
    </xf>
    <xf numFmtId="0" fontId="35" fillId="0" borderId="40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 wrapText="1"/>
    </xf>
    <xf numFmtId="0" fontId="15" fillId="0" borderId="41" xfId="4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32" fillId="0" borderId="0" xfId="5" applyFont="1" applyAlignment="1">
      <alignment horizontal="center"/>
    </xf>
    <xf numFmtId="0" fontId="17" fillId="0" borderId="43" xfId="4" applyFont="1" applyBorder="1" applyAlignment="1">
      <alignment horizontal="left" vertical="center"/>
    </xf>
    <xf numFmtId="0" fontId="17" fillId="0" borderId="44" xfId="4" applyFont="1" applyBorder="1">
      <alignment vertical="center"/>
    </xf>
    <xf numFmtId="0" fontId="14" fillId="0" borderId="46" xfId="5" applyFont="1" applyBorder="1"/>
    <xf numFmtId="0" fontId="14" fillId="0" borderId="8" xfId="5" applyFont="1" applyBorder="1"/>
    <xf numFmtId="0" fontId="10" fillId="0" borderId="2" xfId="10" applyBorder="1" applyAlignment="1">
      <alignment horizontal="center"/>
    </xf>
    <xf numFmtId="0" fontId="18" fillId="0" borderId="5" xfId="10" applyFont="1" applyBorder="1" applyAlignment="1">
      <alignment horizontal="center"/>
    </xf>
    <xf numFmtId="0" fontId="33" fillId="0" borderId="48" xfId="0" applyFont="1" applyBorder="1" applyAlignment="1">
      <alignment horizontal="center" vertical="center"/>
    </xf>
    <xf numFmtId="0" fontId="18" fillId="0" borderId="2" xfId="10" applyFont="1" applyBorder="1" applyAlignment="1">
      <alignment horizontal="center"/>
    </xf>
    <xf numFmtId="0" fontId="37" fillId="0" borderId="47" xfId="10" applyFont="1" applyBorder="1" applyAlignment="1">
      <alignment horizontal="center"/>
    </xf>
    <xf numFmtId="181" fontId="18" fillId="0" borderId="2" xfId="10" applyNumberFormat="1" applyFont="1" applyBorder="1" applyAlignment="1">
      <alignment horizontal="center"/>
    </xf>
    <xf numFmtId="181" fontId="38" fillId="0" borderId="5" xfId="0" applyNumberFormat="1" applyFont="1" applyBorder="1" applyAlignment="1">
      <alignment horizontal="center" vertical="center"/>
    </xf>
    <xf numFmtId="181" fontId="39" fillId="0" borderId="2" xfId="10" applyNumberFormat="1" applyFont="1" applyBorder="1" applyAlignment="1">
      <alignment horizontal="center"/>
    </xf>
    <xf numFmtId="181" fontId="38" fillId="0" borderId="49" xfId="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center" shrinkToFit="1"/>
    </xf>
    <xf numFmtId="0" fontId="38" fillId="0" borderId="51" xfId="0" applyFont="1" applyBorder="1" applyAlignment="1">
      <alignment horizontal="center" shrinkToFit="1"/>
    </xf>
    <xf numFmtId="181" fontId="38" fillId="0" borderId="2" xfId="0" applyNumberFormat="1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14" fillId="0" borderId="5" xfId="5" applyFont="1" applyBorder="1"/>
    <xf numFmtId="0" fontId="18" fillId="0" borderId="51" xfId="0" applyFont="1" applyBorder="1" applyAlignment="1">
      <alignment horizontal="center" shrinkToFit="1"/>
    </xf>
    <xf numFmtId="0" fontId="38" fillId="0" borderId="3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4" fillId="0" borderId="56" xfId="5" applyFont="1" applyBorder="1"/>
    <xf numFmtId="182" fontId="3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57" xfId="4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49" fontId="32" fillId="0" borderId="38" xfId="6" applyNumberFormat="1" applyFont="1" applyBorder="1" applyAlignment="1">
      <alignment horizontal="center" vertical="center"/>
    </xf>
    <xf numFmtId="49" fontId="32" fillId="0" borderId="23" xfId="6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32" fillId="0" borderId="58" xfId="6" applyNumberFormat="1" applyFont="1" applyBorder="1" applyAlignment="1">
      <alignment horizontal="center" vertical="center"/>
    </xf>
    <xf numFmtId="49" fontId="32" fillId="0" borderId="59" xfId="6" applyNumberFormat="1" applyFont="1" applyBorder="1" applyAlignment="1">
      <alignment horizontal="center" vertical="center"/>
    </xf>
    <xf numFmtId="49" fontId="43" fillId="0" borderId="59" xfId="6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49" fontId="14" fillId="0" borderId="60" xfId="5" applyNumberFormat="1" applyFont="1" applyBorder="1" applyAlignment="1">
      <alignment horizontal="center"/>
    </xf>
    <xf numFmtId="49" fontId="14" fillId="0" borderId="61" xfId="5" applyNumberFormat="1" applyFont="1" applyBorder="1" applyAlignment="1">
      <alignment horizontal="center"/>
    </xf>
    <xf numFmtId="49" fontId="32" fillId="0" borderId="61" xfId="6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58" fontId="32" fillId="0" borderId="0" xfId="5" applyNumberFormat="1" applyFont="1" applyAlignment="1">
      <alignment horizontal="left"/>
    </xf>
    <xf numFmtId="0" fontId="9" fillId="0" borderId="6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9" fillId="0" borderId="64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65" xfId="0" applyNumberFormat="1" applyFont="1" applyBorder="1" applyAlignment="1">
      <alignment horizontal="center" vertical="center"/>
    </xf>
    <xf numFmtId="0" fontId="23" fillId="0" borderId="66" xfId="4" applyFont="1" applyBorder="1" applyAlignment="1">
      <alignment horizontal="left" vertical="center"/>
    </xf>
    <xf numFmtId="0" fontId="36" fillId="0" borderId="67" xfId="4" applyFont="1" applyBorder="1" applyAlignment="1">
      <alignment horizontal="left" vertical="center"/>
    </xf>
    <xf numFmtId="0" fontId="36" fillId="0" borderId="27" xfId="4" applyFont="1" applyBorder="1" applyAlignment="1">
      <alignment horizontal="center" vertical="center"/>
    </xf>
    <xf numFmtId="0" fontId="36" fillId="0" borderId="28" xfId="4" applyFont="1" applyBorder="1" applyAlignment="1">
      <alignment horizontal="center" vertical="center"/>
    </xf>
    <xf numFmtId="0" fontId="36" fillId="0" borderId="29" xfId="4" applyFont="1" applyBorder="1" applyAlignment="1">
      <alignment horizontal="left" vertical="center"/>
    </xf>
    <xf numFmtId="0" fontId="36" fillId="0" borderId="23" xfId="4" applyFont="1" applyBorder="1" applyAlignment="1">
      <alignment horizontal="left" vertical="center"/>
    </xf>
    <xf numFmtId="0" fontId="36" fillId="0" borderId="29" xfId="4" applyFont="1" applyBorder="1">
      <alignment vertical="center"/>
    </xf>
    <xf numFmtId="49" fontId="18" fillId="0" borderId="23" xfId="4" applyNumberFormat="1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0" fontId="44" fillId="0" borderId="30" xfId="4" applyFont="1" applyBorder="1">
      <alignment vertical="center"/>
    </xf>
    <xf numFmtId="0" fontId="36" fillId="0" borderId="27" xfId="4" applyFont="1" applyBorder="1">
      <alignment vertical="center"/>
    </xf>
    <xf numFmtId="0" fontId="15" fillId="0" borderId="28" xfId="4" applyBorder="1" applyAlignment="1">
      <alignment horizontal="left" vertical="center"/>
    </xf>
    <xf numFmtId="0" fontId="15" fillId="0" borderId="28" xfId="4" applyBorder="1">
      <alignment vertical="center"/>
    </xf>
    <xf numFmtId="0" fontId="36" fillId="0" borderId="28" xfId="4" applyFont="1" applyBorder="1">
      <alignment vertical="center"/>
    </xf>
    <xf numFmtId="0" fontId="15" fillId="0" borderId="23" xfId="4" applyBorder="1" applyAlignment="1">
      <alignment horizontal="left" vertical="center"/>
    </xf>
    <xf numFmtId="0" fontId="15" fillId="0" borderId="23" xfId="4" applyBorder="1">
      <alignment vertical="center"/>
    </xf>
    <xf numFmtId="0" fontId="36" fillId="0" borderId="23" xfId="4" applyFont="1" applyBorder="1">
      <alignment vertical="center"/>
    </xf>
    <xf numFmtId="0" fontId="36" fillId="0" borderId="29" xfId="4" applyFont="1" applyBorder="1" applyAlignment="1">
      <alignment horizontal="center" vertical="center"/>
    </xf>
    <xf numFmtId="0" fontId="36" fillId="0" borderId="23" xfId="4" applyFont="1" applyBorder="1" applyAlignment="1">
      <alignment horizontal="center" vertical="center"/>
    </xf>
    <xf numFmtId="0" fontId="23" fillId="0" borderId="74" xfId="4" applyFont="1" applyBorder="1">
      <alignment vertical="center"/>
    </xf>
    <xf numFmtId="0" fontId="23" fillId="0" borderId="75" xfId="4" applyFont="1" applyBorder="1">
      <alignment vertical="center"/>
    </xf>
    <xf numFmtId="58" fontId="15" fillId="0" borderId="75" xfId="4" applyNumberFormat="1" applyBorder="1">
      <alignment vertical="center"/>
    </xf>
    <xf numFmtId="0" fontId="18" fillId="0" borderId="39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14" fillId="0" borderId="0" xfId="5" applyFont="1" applyAlignment="1">
      <alignment horizontal="left"/>
    </xf>
    <xf numFmtId="0" fontId="33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77" xfId="4" applyFont="1" applyBorder="1">
      <alignment vertical="center"/>
    </xf>
    <xf numFmtId="0" fontId="15" fillId="0" borderId="59" xfId="4" applyBorder="1" applyAlignment="1">
      <alignment horizontal="left" vertical="center"/>
    </xf>
    <xf numFmtId="0" fontId="18" fillId="0" borderId="59" xfId="4" applyFont="1" applyBorder="1" applyAlignment="1">
      <alignment horizontal="left" vertical="center"/>
    </xf>
    <xf numFmtId="0" fontId="15" fillId="0" borderId="59" xfId="4" applyBorder="1">
      <alignment vertical="center"/>
    </xf>
    <xf numFmtId="0" fontId="36" fillId="0" borderId="59" xfId="4" applyFont="1" applyBorder="1">
      <alignment vertical="center"/>
    </xf>
    <xf numFmtId="0" fontId="36" fillId="0" borderId="77" xfId="4" applyFont="1" applyBorder="1" applyAlignment="1">
      <alignment horizontal="center" vertical="center"/>
    </xf>
    <xf numFmtId="0" fontId="18" fillId="0" borderId="59" xfId="4" applyFont="1" applyBorder="1" applyAlignment="1">
      <alignment horizontal="center" vertical="center"/>
    </xf>
    <xf numFmtId="0" fontId="36" fillId="0" borderId="59" xfId="4" applyFont="1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18" fillId="0" borderId="23" xfId="4" applyFont="1" applyBorder="1" applyAlignment="1">
      <alignment horizontal="center" vertical="center"/>
    </xf>
    <xf numFmtId="0" fontId="15" fillId="0" borderId="23" xfId="4" applyBorder="1" applyAlignment="1">
      <alignment horizontal="center" vertical="center"/>
    </xf>
    <xf numFmtId="0" fontId="46" fillId="0" borderId="85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9" fontId="18" fillId="0" borderId="2" xfId="4" applyNumberFormat="1" applyFont="1" applyBorder="1" applyAlignment="1">
      <alignment horizontal="center" vertical="center"/>
    </xf>
    <xf numFmtId="9" fontId="18" fillId="0" borderId="59" xfId="4" applyNumberFormat="1" applyFont="1" applyBorder="1" applyAlignment="1">
      <alignment horizontal="center" vertical="center"/>
    </xf>
    <xf numFmtId="9" fontId="18" fillId="0" borderId="23" xfId="4" applyNumberFormat="1" applyFont="1" applyBorder="1" applyAlignment="1">
      <alignment horizontal="center" vertical="center"/>
    </xf>
    <xf numFmtId="0" fontId="23" fillId="0" borderId="66" xfId="4" applyFont="1" applyBorder="1">
      <alignment vertical="center"/>
    </xf>
    <xf numFmtId="0" fontId="23" fillId="0" borderId="67" xfId="4" applyFont="1" applyBorder="1">
      <alignment vertical="center"/>
    </xf>
    <xf numFmtId="0" fontId="18" fillId="0" borderId="88" xfId="4" applyFont="1" applyBorder="1">
      <alignment vertical="center"/>
    </xf>
    <xf numFmtId="0" fontId="23" fillId="0" borderId="88" xfId="4" applyFont="1" applyBorder="1">
      <alignment vertical="center"/>
    </xf>
    <xf numFmtId="58" fontId="15" fillId="0" borderId="67" xfId="4" applyNumberFormat="1" applyBorder="1">
      <alignment vertical="center"/>
    </xf>
    <xf numFmtId="0" fontId="18" fillId="0" borderId="81" xfId="4" applyFont="1" applyBorder="1" applyAlignment="1">
      <alignment horizontal="left" vertical="center"/>
    </xf>
    <xf numFmtId="0" fontId="36" fillId="0" borderId="0" xfId="4" applyFont="1">
      <alignment vertical="center"/>
    </xf>
    <xf numFmtId="0" fontId="36" fillId="0" borderId="2" xfId="4" applyFont="1" applyBorder="1" applyAlignment="1">
      <alignment horizontal="center" vertical="center"/>
    </xf>
    <xf numFmtId="0" fontId="49" fillId="0" borderId="41" xfId="4" applyFont="1" applyBorder="1" applyAlignment="1">
      <alignment horizontal="left" vertical="center"/>
    </xf>
    <xf numFmtId="0" fontId="51" fillId="0" borderId="13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1" fillId="0" borderId="95" xfId="0" applyFont="1" applyBorder="1"/>
    <xf numFmtId="0" fontId="0" fillId="0" borderId="95" xfId="0" applyBorder="1"/>
    <xf numFmtId="0" fontId="0" fillId="0" borderId="9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50" fillId="0" borderId="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94" xfId="0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top"/>
    </xf>
    <xf numFmtId="0" fontId="18" fillId="0" borderId="67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15" fillId="0" borderId="67" xfId="4" applyBorder="1" applyAlignment="1">
      <alignment horizontal="center" vertical="center"/>
    </xf>
    <xf numFmtId="0" fontId="15" fillId="0" borderId="78" xfId="4" applyBorder="1" applyAlignment="1">
      <alignment horizontal="center" vertical="center"/>
    </xf>
    <xf numFmtId="0" fontId="36" fillId="0" borderId="27" xfId="4" applyFont="1" applyBorder="1" applyAlignment="1">
      <alignment horizontal="center" vertical="center"/>
    </xf>
    <xf numFmtId="0" fontId="36" fillId="0" borderId="28" xfId="4" applyFont="1" applyBorder="1" applyAlignment="1">
      <alignment horizontal="center" vertical="center"/>
    </xf>
    <xf numFmtId="0" fontId="36" fillId="0" borderId="39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18" fillId="0" borderId="23" xfId="4" applyFont="1" applyBorder="1" applyAlignment="1">
      <alignment horizontal="left" vertical="center"/>
    </xf>
    <xf numFmtId="0" fontId="18" fillId="0" borderId="22" xfId="4" applyFont="1" applyBorder="1" applyAlignment="1">
      <alignment horizontal="left" vertical="center"/>
    </xf>
    <xf numFmtId="0" fontId="36" fillId="0" borderId="29" xfId="4" applyFont="1" applyBorder="1" applyAlignment="1">
      <alignment horizontal="left" vertical="center"/>
    </xf>
    <xf numFmtId="0" fontId="36" fillId="0" borderId="23" xfId="4" applyFont="1" applyBorder="1" applyAlignment="1">
      <alignment horizontal="left" vertical="center"/>
    </xf>
    <xf numFmtId="14" fontId="18" fillId="0" borderId="23" xfId="4" applyNumberFormat="1" applyFont="1" applyBorder="1" applyAlignment="1">
      <alignment horizontal="center" vertical="center"/>
    </xf>
    <xf numFmtId="14" fontId="18" fillId="0" borderId="22" xfId="4" applyNumberFormat="1" applyFont="1" applyBorder="1" applyAlignment="1">
      <alignment horizontal="center" vertical="center"/>
    </xf>
    <xf numFmtId="0" fontId="18" fillId="0" borderId="68" xfId="4" applyFont="1" applyBorder="1" applyAlignment="1">
      <alignment horizontal="center" vertical="center"/>
    </xf>
    <xf numFmtId="0" fontId="18" fillId="0" borderId="69" xfId="4" applyFont="1" applyBorder="1" applyAlignment="1">
      <alignment horizontal="center" vertical="center"/>
    </xf>
    <xf numFmtId="0" fontId="18" fillId="0" borderId="70" xfId="4" applyFont="1" applyBorder="1" applyAlignment="1">
      <alignment horizontal="center" vertical="center"/>
    </xf>
    <xf numFmtId="0" fontId="18" fillId="0" borderId="42" xfId="4" applyFont="1" applyBorder="1" applyAlignment="1">
      <alignment horizontal="center" vertical="center"/>
    </xf>
    <xf numFmtId="0" fontId="36" fillId="0" borderId="30" xfId="4" applyFont="1" applyBorder="1" applyAlignment="1">
      <alignment horizontal="left" vertical="center"/>
    </xf>
    <xf numFmtId="0" fontId="36" fillId="0" borderId="24" xfId="4" applyFont="1" applyBorder="1" applyAlignment="1">
      <alignment horizontal="left" vertical="center"/>
    </xf>
    <xf numFmtId="14" fontId="18" fillId="0" borderId="24" xfId="4" applyNumberFormat="1" applyFont="1" applyBorder="1" applyAlignment="1">
      <alignment horizontal="center" vertical="center"/>
    </xf>
    <xf numFmtId="14" fontId="18" fillId="0" borderId="25" xfId="4" applyNumberFormat="1" applyFont="1" applyBorder="1" applyAlignment="1">
      <alignment horizontal="center" vertical="center"/>
    </xf>
    <xf numFmtId="0" fontId="36" fillId="0" borderId="82" xfId="4" applyFont="1" applyBorder="1" applyAlignment="1">
      <alignment horizontal="left" vertical="center"/>
    </xf>
    <xf numFmtId="0" fontId="36" fillId="0" borderId="26" xfId="4" applyFont="1" applyBorder="1" applyAlignment="1">
      <alignment horizontal="left" vertical="center"/>
    </xf>
    <xf numFmtId="0" fontId="36" fillId="0" borderId="36" xfId="4" applyFont="1" applyBorder="1" applyAlignment="1">
      <alignment horizontal="left" vertical="center"/>
    </xf>
    <xf numFmtId="0" fontId="36" fillId="0" borderId="90" xfId="4" applyFont="1" applyBorder="1" applyAlignment="1">
      <alignment horizontal="left" vertical="center"/>
    </xf>
    <xf numFmtId="0" fontId="23" fillId="0" borderId="76" xfId="4" applyFont="1" applyBorder="1" applyAlignment="1">
      <alignment horizontal="left" vertical="center"/>
    </xf>
    <xf numFmtId="0" fontId="23" fillId="0" borderId="75" xfId="4" applyFont="1" applyBorder="1" applyAlignment="1">
      <alignment horizontal="left" vertical="center"/>
    </xf>
    <xf numFmtId="0" fontId="23" fillId="0" borderId="80" xfId="4" applyFont="1" applyBorder="1" applyAlignment="1">
      <alignment horizontal="left" vertical="center"/>
    </xf>
    <xf numFmtId="0" fontId="36" fillId="0" borderId="25" xfId="4" applyFont="1" applyBorder="1" applyAlignment="1">
      <alignment horizontal="left" vertical="center"/>
    </xf>
    <xf numFmtId="0" fontId="36" fillId="0" borderId="72" xfId="4" applyFont="1" applyBorder="1" applyAlignment="1">
      <alignment horizontal="left" vertical="center" wrapText="1"/>
    </xf>
    <xf numFmtId="0" fontId="36" fillId="0" borderId="73" xfId="4" applyFont="1" applyBorder="1" applyAlignment="1">
      <alignment horizontal="left" vertical="center" wrapText="1"/>
    </xf>
    <xf numFmtId="0" fontId="36" fillId="0" borderId="42" xfId="4" applyFont="1" applyBorder="1" applyAlignment="1">
      <alignment horizontal="left" vertical="center" wrapText="1"/>
    </xf>
    <xf numFmtId="0" fontId="36" fillId="0" borderId="83" xfId="4" applyFont="1" applyBorder="1" applyAlignment="1">
      <alignment horizontal="left" vertical="center"/>
    </xf>
    <xf numFmtId="0" fontId="36" fillId="0" borderId="84" xfId="4" applyFont="1" applyBorder="1" applyAlignment="1">
      <alignment horizontal="left" vertical="center"/>
    </xf>
    <xf numFmtId="0" fontId="36" fillId="0" borderId="81" xfId="4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80" xfId="0" applyFont="1" applyBorder="1" applyAlignment="1">
      <alignment horizontal="left" vertical="center"/>
    </xf>
    <xf numFmtId="9" fontId="18" fillId="0" borderId="37" xfId="4" applyNumberFormat="1" applyFont="1" applyBorder="1" applyAlignment="1">
      <alignment horizontal="left" vertical="center"/>
    </xf>
    <xf numFmtId="9" fontId="18" fillId="0" borderId="32" xfId="4" applyNumberFormat="1" applyFont="1" applyBorder="1" applyAlignment="1">
      <alignment horizontal="left" vertical="center"/>
    </xf>
    <xf numFmtId="9" fontId="18" fillId="0" borderId="40" xfId="4" applyNumberFormat="1" applyFont="1" applyBorder="1" applyAlignment="1">
      <alignment horizontal="left" vertical="center"/>
    </xf>
    <xf numFmtId="9" fontId="18" fillId="0" borderId="72" xfId="4" applyNumberFormat="1" applyFont="1" applyBorder="1" applyAlignment="1">
      <alignment horizontal="left" vertical="center"/>
    </xf>
    <xf numFmtId="9" fontId="18" fillId="0" borderId="73" xfId="4" applyNumberFormat="1" applyFont="1" applyBorder="1" applyAlignment="1">
      <alignment horizontal="left" vertical="center"/>
    </xf>
    <xf numFmtId="9" fontId="18" fillId="0" borderId="42" xfId="4" applyNumberFormat="1" applyFont="1" applyBorder="1" applyAlignment="1">
      <alignment horizontal="left" vertical="center"/>
    </xf>
    <xf numFmtId="0" fontId="35" fillId="0" borderId="77" xfId="4" applyFont="1" applyBorder="1" applyAlignment="1">
      <alignment horizontal="left" vertical="center"/>
    </xf>
    <xf numFmtId="0" fontId="35" fillId="0" borderId="59" xfId="4" applyFont="1" applyBorder="1" applyAlignment="1">
      <alignment horizontal="left" vertical="center"/>
    </xf>
    <xf numFmtId="0" fontId="35" fillId="0" borderId="81" xfId="4" applyFont="1" applyBorder="1" applyAlignment="1">
      <alignment horizontal="left" vertical="center"/>
    </xf>
    <xf numFmtId="0" fontId="35" fillId="0" borderId="29" xfId="4" applyFont="1" applyBorder="1" applyAlignment="1">
      <alignment horizontal="left" vertical="center"/>
    </xf>
    <xf numFmtId="0" fontId="35" fillId="0" borderId="23" xfId="4" applyFont="1" applyBorder="1" applyAlignment="1">
      <alignment horizontal="left" vertical="center"/>
    </xf>
    <xf numFmtId="0" fontId="35" fillId="0" borderId="70" xfId="4" applyFont="1" applyBorder="1" applyAlignment="1">
      <alignment horizontal="left" vertical="center"/>
    </xf>
    <xf numFmtId="0" fontId="35" fillId="0" borderId="73" xfId="4" applyFont="1" applyBorder="1" applyAlignment="1">
      <alignment horizontal="left" vertical="center"/>
    </xf>
    <xf numFmtId="0" fontId="35" fillId="0" borderId="42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18" fillId="0" borderId="86" xfId="4" applyFont="1" applyBorder="1" applyAlignment="1">
      <alignment horizontal="left" vertical="center"/>
    </xf>
    <xf numFmtId="0" fontId="18" fillId="0" borderId="87" xfId="4" applyFont="1" applyBorder="1" applyAlignment="1">
      <alignment horizontal="left" vertical="center"/>
    </xf>
    <xf numFmtId="0" fontId="18" fillId="0" borderId="91" xfId="4" applyFont="1" applyBorder="1" applyAlignment="1">
      <alignment horizontal="left" vertical="center"/>
    </xf>
    <xf numFmtId="0" fontId="18" fillId="0" borderId="35" xfId="4" applyFont="1" applyBorder="1" applyAlignment="1">
      <alignment horizontal="left" vertical="center"/>
    </xf>
    <xf numFmtId="0" fontId="18" fillId="0" borderId="34" xfId="4" applyFont="1" applyBorder="1" applyAlignment="1">
      <alignment horizontal="left" vertical="center"/>
    </xf>
    <xf numFmtId="0" fontId="18" fillId="0" borderId="41" xfId="4" applyFont="1" applyBorder="1" applyAlignment="1">
      <alignment horizontal="left" vertical="center"/>
    </xf>
    <xf numFmtId="0" fontId="36" fillId="0" borderId="72" xfId="4" applyFont="1" applyBorder="1" applyAlignment="1">
      <alignment horizontal="left" vertical="center"/>
    </xf>
    <xf numFmtId="0" fontId="36" fillId="0" borderId="73" xfId="4" applyFont="1" applyBorder="1" applyAlignment="1">
      <alignment horizontal="left" vertical="center"/>
    </xf>
    <xf numFmtId="0" fontId="36" fillId="0" borderId="42" xfId="4" applyFont="1" applyBorder="1" applyAlignment="1">
      <alignment horizontal="left" vertical="center"/>
    </xf>
    <xf numFmtId="0" fontId="48" fillId="0" borderId="7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18" fillId="0" borderId="88" xfId="4" applyFont="1" applyBorder="1" applyAlignment="1">
      <alignment horizontal="center" vertical="center"/>
    </xf>
    <xf numFmtId="0" fontId="18" fillId="0" borderId="90" xfId="4" applyFont="1" applyBorder="1" applyAlignment="1">
      <alignment horizontal="center" vertical="center"/>
    </xf>
    <xf numFmtId="0" fontId="18" fillId="0" borderId="89" xfId="4" applyFont="1" applyBorder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18" fillId="0" borderId="90" xfId="4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19" xfId="5" applyFont="1" applyBorder="1" applyAlignment="1">
      <alignment horizontal="center" vertical="center"/>
    </xf>
    <xf numFmtId="0" fontId="20" fillId="0" borderId="13" xfId="5" applyFont="1" applyBorder="1" applyAlignment="1">
      <alignment horizontal="center" vertical="center"/>
    </xf>
    <xf numFmtId="0" fontId="14" fillId="0" borderId="12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6" xfId="5" applyFont="1" applyBorder="1" applyAlignment="1">
      <alignment horizontal="center"/>
    </xf>
    <xf numFmtId="0" fontId="34" fillId="0" borderId="26" xfId="4" applyFont="1" applyBorder="1" applyAlignment="1">
      <alignment horizontal="center" vertical="top"/>
    </xf>
    <xf numFmtId="0" fontId="36" fillId="0" borderId="22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22" fillId="0" borderId="37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71" xfId="4" applyFont="1" applyBorder="1" applyAlignment="1">
      <alignment horizontal="left" vertical="center" wrapText="1"/>
    </xf>
    <xf numFmtId="0" fontId="35" fillId="0" borderId="28" xfId="4" applyFont="1" applyBorder="1" applyAlignment="1">
      <alignment horizontal="left" vertical="center"/>
    </xf>
    <xf numFmtId="0" fontId="35" fillId="0" borderId="39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34" xfId="4" applyFont="1" applyBorder="1" applyAlignment="1">
      <alignment horizontal="left" vertical="center"/>
    </xf>
    <xf numFmtId="0" fontId="35" fillId="0" borderId="41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8" xfId="4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5" fillId="0" borderId="27" xfId="4" applyFont="1" applyBorder="1" applyAlignment="1">
      <alignment horizontal="left" vertical="center"/>
    </xf>
    <xf numFmtId="0" fontId="35" fillId="0" borderId="23" xfId="4" applyFont="1" applyBorder="1" applyAlignment="1">
      <alignment horizontal="center" vertical="center"/>
    </xf>
    <xf numFmtId="0" fontId="35" fillId="0" borderId="22" xfId="4" applyFont="1" applyBorder="1" applyAlignment="1">
      <alignment horizontal="center" vertical="center"/>
    </xf>
    <xf numFmtId="0" fontId="36" fillId="0" borderId="30" xfId="4" applyFont="1" applyBorder="1" applyAlignment="1">
      <alignment horizontal="center" vertical="center"/>
    </xf>
    <xf numFmtId="0" fontId="36" fillId="0" borderId="24" xfId="4" applyFont="1" applyBorder="1" applyAlignment="1">
      <alignment horizontal="center" vertical="center"/>
    </xf>
    <xf numFmtId="0" fontId="36" fillId="0" borderId="25" xfId="4" applyFont="1" applyBorder="1" applyAlignment="1">
      <alignment horizontal="center" vertical="center"/>
    </xf>
    <xf numFmtId="0" fontId="35" fillId="0" borderId="22" xfId="4" applyFont="1" applyBorder="1" applyAlignment="1">
      <alignment horizontal="left" vertical="center"/>
    </xf>
    <xf numFmtId="0" fontId="18" fillId="0" borderId="37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36" fillId="0" borderId="35" xfId="4" applyFont="1" applyBorder="1" applyAlignment="1">
      <alignment horizontal="left" vertical="center"/>
    </xf>
    <xf numFmtId="0" fontId="36" fillId="0" borderId="34" xfId="4" applyFont="1" applyBorder="1" applyAlignment="1">
      <alignment horizontal="left" vertical="center"/>
    </xf>
    <xf numFmtId="0" fontId="36" fillId="0" borderId="41" xfId="4" applyFont="1" applyBorder="1" applyAlignment="1">
      <alignment horizontal="left" vertical="center"/>
    </xf>
    <xf numFmtId="0" fontId="18" fillId="0" borderId="75" xfId="4" applyFont="1" applyBorder="1" applyAlignment="1">
      <alignment horizontal="center" vertical="center"/>
    </xf>
    <xf numFmtId="0" fontId="23" fillId="0" borderId="75" xfId="4" applyFont="1" applyBorder="1" applyAlignment="1">
      <alignment horizontal="center" vertical="center"/>
    </xf>
    <xf numFmtId="0" fontId="18" fillId="0" borderId="79" xfId="4" applyFont="1" applyBorder="1" applyAlignment="1">
      <alignment horizontal="center" vertical="center"/>
    </xf>
    <xf numFmtId="0" fontId="23" fillId="0" borderId="77" xfId="4" applyFont="1" applyBorder="1" applyAlignment="1">
      <alignment horizontal="center" vertical="center"/>
    </xf>
    <xf numFmtId="0" fontId="23" fillId="0" borderId="59" xfId="4" applyFont="1" applyBorder="1" applyAlignment="1">
      <alignment horizontal="center" vertical="center"/>
    </xf>
    <xf numFmtId="0" fontId="23" fillId="0" borderId="81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0" fillId="0" borderId="44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9" fillId="0" borderId="45" xfId="4" applyFont="1" applyBorder="1" applyAlignment="1">
      <alignment horizontal="center" vertical="center"/>
    </xf>
    <xf numFmtId="0" fontId="14" fillId="0" borderId="44" xfId="4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7" xfId="5" applyFont="1" applyBorder="1" applyAlignment="1">
      <alignment horizontal="center" vertical="center"/>
    </xf>
    <xf numFmtId="0" fontId="20" fillId="0" borderId="47" xfId="5" applyFont="1" applyBorder="1" applyAlignment="1">
      <alignment horizontal="center" vertical="center"/>
    </xf>
    <xf numFmtId="0" fontId="18" fillId="0" borderId="28" xfId="4" applyFont="1" applyBorder="1" applyAlignment="1">
      <alignment horizontal="left" vertical="center"/>
    </xf>
    <xf numFmtId="0" fontId="22" fillId="0" borderId="2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58" fontId="22" fillId="0" borderId="23" xfId="4" applyNumberFormat="1" applyFont="1" applyBorder="1" applyAlignment="1">
      <alignment horizontal="center" vertical="center"/>
    </xf>
    <xf numFmtId="0" fontId="22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35" fillId="0" borderId="40" xfId="4" applyFont="1" applyBorder="1" applyAlignment="1">
      <alignment horizontal="left" vertical="center"/>
    </xf>
    <xf numFmtId="0" fontId="22" fillId="0" borderId="33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2" fillId="0" borderId="23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23" xfId="4" applyFont="1" applyBorder="1" applyAlignment="1">
      <alignment horizontal="left" vertical="center" wrapText="1"/>
    </xf>
    <xf numFmtId="0" fontId="22" fillId="0" borderId="22" xfId="4" applyFont="1" applyBorder="1" applyAlignment="1">
      <alignment horizontal="left" vertical="center" wrapText="1"/>
    </xf>
    <xf numFmtId="0" fontId="15" fillId="0" borderId="24" xfId="4" applyBorder="1" applyAlignment="1">
      <alignment horizontal="center" vertical="center"/>
    </xf>
    <xf numFmtId="0" fontId="15" fillId="0" borderId="25" xfId="4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5" fillId="0" borderId="37" xfId="4" applyFont="1" applyBorder="1" applyAlignment="1">
      <alignment horizontal="left" vertical="center"/>
    </xf>
    <xf numFmtId="0" fontId="22" fillId="0" borderId="35" xfId="4" applyFont="1" applyBorder="1" applyAlignment="1">
      <alignment horizontal="right" vertical="center"/>
    </xf>
    <xf numFmtId="0" fontId="22" fillId="0" borderId="34" xfId="4" applyFont="1" applyBorder="1" applyAlignment="1">
      <alignment horizontal="right" vertical="center"/>
    </xf>
    <xf numFmtId="0" fontId="22" fillId="0" borderId="38" xfId="4" applyFont="1" applyBorder="1" applyAlignment="1">
      <alignment horizontal="right" vertical="center"/>
    </xf>
    <xf numFmtId="0" fontId="36" fillId="0" borderId="27" xfId="4" applyFont="1" applyBorder="1" applyAlignment="1">
      <alignment horizontal="left" vertical="center"/>
    </xf>
    <xf numFmtId="0" fontId="36" fillId="0" borderId="28" xfId="4" applyFont="1" applyBorder="1" applyAlignment="1">
      <alignment horizontal="left" vertical="center"/>
    </xf>
    <xf numFmtId="0" fontId="36" fillId="0" borderId="39" xfId="4" applyFont="1" applyBorder="1" applyAlignment="1">
      <alignment horizontal="left" vertical="center"/>
    </xf>
    <xf numFmtId="0" fontId="35" fillId="0" borderId="38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180" fontId="63" fillId="0" borderId="8" xfId="0" applyNumberFormat="1" applyFont="1" applyBorder="1" applyAlignment="1">
      <alignment horizontal="center" vertical="center"/>
    </xf>
    <xf numFmtId="49" fontId="64" fillId="0" borderId="23" xfId="6" applyNumberFormat="1" applyFont="1" applyBorder="1" applyAlignment="1">
      <alignment horizontal="center" vertical="center"/>
    </xf>
    <xf numFmtId="49" fontId="64" fillId="3" borderId="23" xfId="6" applyNumberFormat="1" applyFont="1" applyFill="1" applyBorder="1" applyAlignment="1">
      <alignment horizontal="center" vertical="center"/>
    </xf>
    <xf numFmtId="49" fontId="64" fillId="0" borderId="24" xfId="6" applyNumberFormat="1" applyFont="1" applyBorder="1" applyAlignment="1">
      <alignment horizontal="center" vertic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68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340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>
        <a:xfrm>
          <a:off x="0" y="4679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342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118110</xdr:colOff>
      <xdr:row>2</xdr:row>
      <xdr:rowOff>13335</xdr:rowOff>
    </xdr:from>
    <xdr:to>
      <xdr:col>8</xdr:col>
      <xdr:colOff>259080</xdr:colOff>
      <xdr:row>4</xdr:row>
      <xdr:rowOff>127635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6899910" y="228600"/>
          <a:ext cx="476250" cy="12077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8" customWidth="1"/>
    <col min="3" max="3" width="10.125" customWidth="1"/>
  </cols>
  <sheetData>
    <row r="1" spans="1:2" ht="21" customHeight="1">
      <c r="A1" s="239"/>
      <c r="B1" s="240" t="s">
        <v>0</v>
      </c>
    </row>
    <row r="2" spans="1:2">
      <c r="A2" s="6">
        <v>1</v>
      </c>
      <c r="B2" s="241" t="s">
        <v>1</v>
      </c>
    </row>
    <row r="3" spans="1:2">
      <c r="A3" s="6">
        <v>2</v>
      </c>
      <c r="B3" s="241" t="s">
        <v>2</v>
      </c>
    </row>
    <row r="4" spans="1:2">
      <c r="A4" s="6">
        <v>3</v>
      </c>
      <c r="B4" s="241" t="s">
        <v>3</v>
      </c>
    </row>
    <row r="5" spans="1:2">
      <c r="A5" s="6">
        <v>4</v>
      </c>
      <c r="B5" s="241" t="s">
        <v>4</v>
      </c>
    </row>
    <row r="6" spans="1:2">
      <c r="A6" s="6">
        <v>5</v>
      </c>
      <c r="B6" s="241" t="s">
        <v>5</v>
      </c>
    </row>
    <row r="7" spans="1:2">
      <c r="A7" s="6">
        <v>6</v>
      </c>
      <c r="B7" s="241" t="s">
        <v>6</v>
      </c>
    </row>
    <row r="8" spans="1:2" s="237" customFormat="1" ht="15" customHeight="1">
      <c r="A8" s="242">
        <v>7</v>
      </c>
      <c r="B8" s="243" t="s">
        <v>7</v>
      </c>
    </row>
    <row r="9" spans="1:2" ht="18.95" customHeight="1">
      <c r="A9" s="239"/>
      <c r="B9" s="244" t="s">
        <v>8</v>
      </c>
    </row>
    <row r="10" spans="1:2" ht="15.95" customHeight="1">
      <c r="A10" s="6">
        <v>1</v>
      </c>
      <c r="B10" s="245" t="s">
        <v>9</v>
      </c>
    </row>
    <row r="11" spans="1:2">
      <c r="A11" s="6">
        <v>2</v>
      </c>
      <c r="B11" s="241" t="s">
        <v>10</v>
      </c>
    </row>
    <row r="12" spans="1:2">
      <c r="A12" s="6">
        <v>3</v>
      </c>
      <c r="B12" s="243" t="s">
        <v>11</v>
      </c>
    </row>
    <row r="13" spans="1:2">
      <c r="A13" s="6">
        <v>4</v>
      </c>
      <c r="B13" s="241" t="s">
        <v>12</v>
      </c>
    </row>
    <row r="14" spans="1:2">
      <c r="A14" s="6">
        <v>5</v>
      </c>
      <c r="B14" s="241" t="s">
        <v>13</v>
      </c>
    </row>
    <row r="15" spans="1:2">
      <c r="A15" s="6">
        <v>6</v>
      </c>
      <c r="B15" s="241" t="s">
        <v>14</v>
      </c>
    </row>
    <row r="16" spans="1:2">
      <c r="A16" s="6">
        <v>7</v>
      </c>
      <c r="B16" s="241" t="s">
        <v>15</v>
      </c>
    </row>
    <row r="17" spans="1:2">
      <c r="A17" s="6">
        <v>8</v>
      </c>
      <c r="B17" s="241" t="s">
        <v>16</v>
      </c>
    </row>
    <row r="18" spans="1:2">
      <c r="A18" s="6">
        <v>9</v>
      </c>
      <c r="B18" s="241" t="s">
        <v>17</v>
      </c>
    </row>
    <row r="19" spans="1:2">
      <c r="A19" s="6"/>
      <c r="B19" s="241"/>
    </row>
    <row r="20" spans="1:2" ht="20.25">
      <c r="A20" s="239"/>
      <c r="B20" s="240" t="s">
        <v>18</v>
      </c>
    </row>
    <row r="21" spans="1:2">
      <c r="A21" s="6">
        <v>1</v>
      </c>
      <c r="B21" s="241" t="s">
        <v>19</v>
      </c>
    </row>
    <row r="22" spans="1:2">
      <c r="A22" s="6">
        <v>2</v>
      </c>
      <c r="B22" s="241" t="s">
        <v>20</v>
      </c>
    </row>
    <row r="23" spans="1:2">
      <c r="A23" s="6">
        <v>3</v>
      </c>
      <c r="B23" s="241" t="s">
        <v>21</v>
      </c>
    </row>
    <row r="24" spans="1:2">
      <c r="A24" s="6">
        <v>4</v>
      </c>
      <c r="B24" s="241" t="s">
        <v>22</v>
      </c>
    </row>
    <row r="25" spans="1:2">
      <c r="A25" s="6">
        <v>5</v>
      </c>
      <c r="B25" s="241" t="s">
        <v>23</v>
      </c>
    </row>
    <row r="26" spans="1:2">
      <c r="A26" s="6">
        <v>6</v>
      </c>
      <c r="B26" s="241" t="s">
        <v>24</v>
      </c>
    </row>
    <row r="27" spans="1:2">
      <c r="A27" s="6">
        <v>7</v>
      </c>
      <c r="B27" s="241" t="s">
        <v>25</v>
      </c>
    </row>
    <row r="28" spans="1:2">
      <c r="A28" s="6"/>
      <c r="B28" s="241"/>
    </row>
    <row r="29" spans="1:2" ht="20.25">
      <c r="A29" s="239"/>
      <c r="B29" s="240" t="s">
        <v>26</v>
      </c>
    </row>
    <row r="30" spans="1:2">
      <c r="A30" s="6">
        <v>1</v>
      </c>
      <c r="B30" s="241" t="s">
        <v>27</v>
      </c>
    </row>
    <row r="31" spans="1:2">
      <c r="A31" s="6">
        <v>2</v>
      </c>
      <c r="B31" s="241" t="s">
        <v>28</v>
      </c>
    </row>
    <row r="32" spans="1:2">
      <c r="A32" s="6">
        <v>3</v>
      </c>
      <c r="B32" s="241" t="s">
        <v>29</v>
      </c>
    </row>
    <row r="33" spans="1:2" ht="28.5">
      <c r="A33" s="6">
        <v>4</v>
      </c>
      <c r="B33" s="241" t="s">
        <v>30</v>
      </c>
    </row>
    <row r="34" spans="1:2">
      <c r="A34" s="6">
        <v>5</v>
      </c>
      <c r="B34" s="241" t="s">
        <v>31</v>
      </c>
    </row>
    <row r="35" spans="1:2">
      <c r="A35" s="6">
        <v>6</v>
      </c>
      <c r="B35" s="241" t="s">
        <v>32</v>
      </c>
    </row>
    <row r="36" spans="1:2">
      <c r="A36" s="6">
        <v>7</v>
      </c>
      <c r="B36" s="241" t="s">
        <v>33</v>
      </c>
    </row>
    <row r="37" spans="1:2">
      <c r="A37" s="6"/>
      <c r="B37" s="241"/>
    </row>
    <row r="39" spans="1:2">
      <c r="A39" s="246" t="s">
        <v>34</v>
      </c>
      <c r="B39" s="247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F7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3" t="s">
        <v>280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s="1" customFormat="1" ht="16.5">
      <c r="A2" s="440" t="s">
        <v>252</v>
      </c>
      <c r="B2" s="441" t="s">
        <v>257</v>
      </c>
      <c r="C2" s="441" t="s">
        <v>253</v>
      </c>
      <c r="D2" s="441" t="s">
        <v>254</v>
      </c>
      <c r="E2" s="441" t="s">
        <v>255</v>
      </c>
      <c r="F2" s="441" t="s">
        <v>256</v>
      </c>
      <c r="G2" s="440" t="s">
        <v>281</v>
      </c>
      <c r="H2" s="440"/>
      <c r="I2" s="440" t="s">
        <v>282</v>
      </c>
      <c r="J2" s="440"/>
      <c r="K2" s="450" t="s">
        <v>283</v>
      </c>
      <c r="L2" s="452" t="s">
        <v>284</v>
      </c>
      <c r="M2" s="454" t="s">
        <v>285</v>
      </c>
    </row>
    <row r="3" spans="1:13" s="1" customFormat="1" ht="16.5">
      <c r="A3" s="440"/>
      <c r="B3" s="442"/>
      <c r="C3" s="442"/>
      <c r="D3" s="442"/>
      <c r="E3" s="442"/>
      <c r="F3" s="442"/>
      <c r="G3" s="3" t="s">
        <v>286</v>
      </c>
      <c r="H3" s="3" t="s">
        <v>287</v>
      </c>
      <c r="I3" s="3" t="s">
        <v>286</v>
      </c>
      <c r="J3" s="3" t="s">
        <v>287</v>
      </c>
      <c r="K3" s="451"/>
      <c r="L3" s="453"/>
      <c r="M3" s="455"/>
    </row>
    <row r="4" spans="1:13" ht="21.95" customHeight="1">
      <c r="A4" s="28">
        <v>1</v>
      </c>
      <c r="B4" s="15" t="s">
        <v>271</v>
      </c>
      <c r="C4" s="15" t="s">
        <v>267</v>
      </c>
      <c r="D4" s="15" t="s">
        <v>268</v>
      </c>
      <c r="E4" s="15" t="s">
        <v>269</v>
      </c>
      <c r="F4" s="16" t="s">
        <v>270</v>
      </c>
      <c r="G4" s="29">
        <v>-0.01</v>
      </c>
      <c r="H4" s="30">
        <v>0</v>
      </c>
      <c r="I4" s="30">
        <v>-0.01</v>
      </c>
      <c r="J4" s="30">
        <v>0</v>
      </c>
      <c r="K4" s="33"/>
      <c r="L4" s="5" t="s">
        <v>95</v>
      </c>
      <c r="M4" s="5" t="s">
        <v>288</v>
      </c>
    </row>
    <row r="5" spans="1:13" ht="21.95" customHeight="1">
      <c r="A5" s="28">
        <v>2</v>
      </c>
      <c r="B5" s="15" t="s">
        <v>271</v>
      </c>
      <c r="C5" s="15" t="s">
        <v>272</v>
      </c>
      <c r="D5" s="15" t="s">
        <v>268</v>
      </c>
      <c r="E5" s="15" t="s">
        <v>273</v>
      </c>
      <c r="F5" s="16" t="s">
        <v>270</v>
      </c>
      <c r="G5" s="29">
        <v>-0.01</v>
      </c>
      <c r="H5" s="30">
        <v>0</v>
      </c>
      <c r="I5" s="30">
        <v>-0.02</v>
      </c>
      <c r="J5" s="30">
        <v>0</v>
      </c>
      <c r="K5" s="33"/>
      <c r="L5" s="5" t="s">
        <v>95</v>
      </c>
      <c r="M5" s="5" t="s">
        <v>288</v>
      </c>
    </row>
    <row r="6" spans="1:13" ht="21.95" customHeight="1">
      <c r="A6" s="28">
        <v>3</v>
      </c>
      <c r="B6" s="15" t="s">
        <v>271</v>
      </c>
      <c r="C6" s="15" t="s">
        <v>274</v>
      </c>
      <c r="D6" s="15" t="s">
        <v>268</v>
      </c>
      <c r="E6" s="15" t="s">
        <v>275</v>
      </c>
      <c r="F6" s="16" t="s">
        <v>270</v>
      </c>
      <c r="G6" s="29">
        <v>-0.01</v>
      </c>
      <c r="H6" s="30">
        <v>0</v>
      </c>
      <c r="I6" s="30">
        <v>-0.01</v>
      </c>
      <c r="J6" s="30">
        <v>-0.01</v>
      </c>
      <c r="K6" s="33"/>
      <c r="L6" s="5" t="s">
        <v>95</v>
      </c>
      <c r="M6" s="5" t="s">
        <v>288</v>
      </c>
    </row>
    <row r="7" spans="1:13" ht="21.95" customHeight="1">
      <c r="A7" s="28">
        <v>4</v>
      </c>
      <c r="B7" s="15" t="s">
        <v>271</v>
      </c>
      <c r="C7" s="15" t="s">
        <v>276</v>
      </c>
      <c r="D7" s="15" t="s">
        <v>268</v>
      </c>
      <c r="E7" s="15" t="s">
        <v>111</v>
      </c>
      <c r="F7" s="16" t="s">
        <v>270</v>
      </c>
      <c r="G7" s="29">
        <v>-0.01</v>
      </c>
      <c r="H7" s="30">
        <v>0</v>
      </c>
      <c r="I7" s="30">
        <v>-0.01</v>
      </c>
      <c r="J7" s="30">
        <v>-0.01</v>
      </c>
      <c r="K7" s="33"/>
      <c r="L7" s="5" t="s">
        <v>95</v>
      </c>
      <c r="M7" s="5" t="s">
        <v>288</v>
      </c>
    </row>
    <row r="8" spans="1:13" ht="21.95" customHeight="1">
      <c r="A8" s="28"/>
      <c r="B8" s="31"/>
      <c r="C8" s="15"/>
      <c r="D8" s="15"/>
      <c r="E8" s="15"/>
      <c r="F8" s="32"/>
      <c r="G8" s="33"/>
      <c r="H8" s="34"/>
      <c r="I8" s="34"/>
      <c r="J8" s="34"/>
      <c r="K8" s="33"/>
      <c r="L8" s="6"/>
      <c r="M8" s="6"/>
    </row>
    <row r="9" spans="1:13" ht="21.95" customHeight="1">
      <c r="A9" s="28"/>
      <c r="B9" s="31"/>
      <c r="C9" s="15"/>
      <c r="D9" s="15"/>
      <c r="E9" s="15"/>
      <c r="F9" s="32"/>
      <c r="G9" s="33"/>
      <c r="H9" s="34"/>
      <c r="I9" s="34"/>
      <c r="J9" s="34"/>
      <c r="K9" s="33"/>
      <c r="L9" s="6"/>
      <c r="M9" s="6"/>
    </row>
    <row r="10" spans="1:13" ht="21.95" customHeight="1">
      <c r="A10" s="28"/>
      <c r="B10" s="31"/>
      <c r="C10" s="15"/>
      <c r="D10" s="15"/>
      <c r="E10" s="15"/>
      <c r="F10" s="32"/>
      <c r="G10" s="33"/>
      <c r="H10" s="34"/>
      <c r="I10" s="34"/>
      <c r="J10" s="34"/>
      <c r="K10" s="33"/>
      <c r="L10" s="6"/>
      <c r="M10" s="6"/>
    </row>
    <row r="11" spans="1:13" ht="21.95" customHeight="1">
      <c r="A11" s="28"/>
      <c r="B11" s="31"/>
      <c r="C11" s="15"/>
      <c r="D11" s="15"/>
      <c r="E11" s="15"/>
      <c r="F11" s="32"/>
      <c r="G11" s="33"/>
      <c r="H11" s="34"/>
      <c r="I11" s="34"/>
      <c r="J11" s="34"/>
      <c r="K11" s="33"/>
      <c r="L11" s="6"/>
      <c r="M11" s="6"/>
    </row>
    <row r="12" spans="1:13" s="2" customFormat="1" ht="18.75">
      <c r="A12" s="9" t="s">
        <v>289</v>
      </c>
      <c r="B12" s="10"/>
      <c r="C12" s="10"/>
      <c r="D12" s="15"/>
      <c r="E12" s="11"/>
      <c r="F12" s="32"/>
      <c r="G12" s="18"/>
      <c r="H12" s="434" t="s">
        <v>278</v>
      </c>
      <c r="I12" s="435"/>
      <c r="J12" s="435"/>
      <c r="K12" s="436"/>
      <c r="L12" s="445"/>
      <c r="M12" s="446"/>
    </row>
    <row r="13" spans="1:13" ht="84" customHeight="1">
      <c r="A13" s="447" t="s">
        <v>290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9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2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14" sqref="E14:E15"/>
    </sheetView>
  </sheetViews>
  <sheetFormatPr defaultColWidth="9" defaultRowHeight="14.25"/>
  <cols>
    <col min="1" max="2" width="8.625" customWidth="1"/>
    <col min="3" max="3" width="18.5" customWidth="1"/>
    <col min="4" max="4" width="15.125" customWidth="1"/>
    <col min="5" max="5" width="12.125" customWidth="1"/>
    <col min="6" max="6" width="14.375" customWidth="1"/>
    <col min="7" max="7" width="8.7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3" t="s">
        <v>291</v>
      </c>
      <c r="B1" s="433"/>
      <c r="C1" s="456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</row>
    <row r="2" spans="1:23" s="1" customFormat="1" ht="15.95" customHeight="1">
      <c r="A2" s="441" t="s">
        <v>292</v>
      </c>
      <c r="B2" s="441" t="s">
        <v>257</v>
      </c>
      <c r="C2" s="477" t="s">
        <v>253</v>
      </c>
      <c r="D2" s="441" t="s">
        <v>254</v>
      </c>
      <c r="E2" s="441" t="s">
        <v>255</v>
      </c>
      <c r="F2" s="441" t="s">
        <v>256</v>
      </c>
      <c r="G2" s="457" t="s">
        <v>293</v>
      </c>
      <c r="H2" s="458"/>
      <c r="I2" s="459"/>
      <c r="J2" s="457" t="s">
        <v>294</v>
      </c>
      <c r="K2" s="458"/>
      <c r="L2" s="459"/>
      <c r="M2" s="457" t="s">
        <v>295</v>
      </c>
      <c r="N2" s="458"/>
      <c r="O2" s="459"/>
      <c r="P2" s="457" t="s">
        <v>296</v>
      </c>
      <c r="Q2" s="458"/>
      <c r="R2" s="459"/>
      <c r="S2" s="458" t="s">
        <v>297</v>
      </c>
      <c r="T2" s="458"/>
      <c r="U2" s="459"/>
      <c r="V2" s="482" t="s">
        <v>298</v>
      </c>
      <c r="W2" s="482" t="s">
        <v>266</v>
      </c>
    </row>
    <row r="3" spans="1:23" s="1" customFormat="1" ht="16.5">
      <c r="A3" s="442"/>
      <c r="B3" s="473"/>
      <c r="C3" s="478"/>
      <c r="D3" s="473"/>
      <c r="E3" s="473"/>
      <c r="F3" s="473"/>
      <c r="G3" s="3" t="s">
        <v>299</v>
      </c>
      <c r="H3" s="3" t="s">
        <v>67</v>
      </c>
      <c r="I3" s="3" t="s">
        <v>257</v>
      </c>
      <c r="J3" s="3" t="s">
        <v>299</v>
      </c>
      <c r="K3" s="3" t="s">
        <v>67</v>
      </c>
      <c r="L3" s="3" t="s">
        <v>257</v>
      </c>
      <c r="M3" s="3" t="s">
        <v>299</v>
      </c>
      <c r="N3" s="3" t="s">
        <v>67</v>
      </c>
      <c r="O3" s="3" t="s">
        <v>257</v>
      </c>
      <c r="P3" s="3" t="s">
        <v>299</v>
      </c>
      <c r="Q3" s="3" t="s">
        <v>67</v>
      </c>
      <c r="R3" s="3" t="s">
        <v>257</v>
      </c>
      <c r="S3" s="3" t="s">
        <v>299</v>
      </c>
      <c r="T3" s="3" t="s">
        <v>67</v>
      </c>
      <c r="U3" s="3" t="s">
        <v>257</v>
      </c>
      <c r="V3" s="483"/>
      <c r="W3" s="483"/>
    </row>
    <row r="4" spans="1:23">
      <c r="A4" s="468" t="s">
        <v>300</v>
      </c>
      <c r="B4" s="474" t="s">
        <v>271</v>
      </c>
      <c r="C4" s="15" t="s">
        <v>267</v>
      </c>
      <c r="D4" s="15" t="s">
        <v>268</v>
      </c>
      <c r="E4" s="15" t="s">
        <v>269</v>
      </c>
      <c r="F4" s="16" t="s">
        <v>270</v>
      </c>
      <c r="G4" s="19" t="s">
        <v>301</v>
      </c>
      <c r="H4" s="25" t="s">
        <v>302</v>
      </c>
      <c r="I4" s="5" t="s">
        <v>303</v>
      </c>
      <c r="J4" s="19" t="s">
        <v>301</v>
      </c>
      <c r="K4" s="25" t="s">
        <v>304</v>
      </c>
      <c r="L4" s="5" t="s">
        <v>303</v>
      </c>
      <c r="M4" s="5"/>
      <c r="N4" s="5"/>
      <c r="O4" s="5"/>
      <c r="P4" s="5"/>
      <c r="Q4" s="5"/>
      <c r="R4" s="5"/>
      <c r="S4" s="5"/>
      <c r="T4" s="5"/>
      <c r="U4" s="5"/>
      <c r="V4" s="5" t="s">
        <v>305</v>
      </c>
      <c r="W4" s="5"/>
    </row>
    <row r="5" spans="1:23" ht="16.5">
      <c r="A5" s="469"/>
      <c r="B5" s="475"/>
      <c r="C5" s="15" t="s">
        <v>272</v>
      </c>
      <c r="D5" s="15" t="s">
        <v>268</v>
      </c>
      <c r="E5" s="15" t="s">
        <v>273</v>
      </c>
      <c r="F5" s="16" t="s">
        <v>270</v>
      </c>
      <c r="G5" s="460" t="s">
        <v>306</v>
      </c>
      <c r="H5" s="461"/>
      <c r="I5" s="462"/>
      <c r="J5" s="460" t="s">
        <v>307</v>
      </c>
      <c r="K5" s="461"/>
      <c r="L5" s="462"/>
      <c r="M5" s="457" t="s">
        <v>308</v>
      </c>
      <c r="N5" s="458"/>
      <c r="O5" s="459"/>
      <c r="P5" s="457" t="s">
        <v>309</v>
      </c>
      <c r="Q5" s="458"/>
      <c r="R5" s="459"/>
      <c r="S5" s="458" t="s">
        <v>310</v>
      </c>
      <c r="T5" s="458"/>
      <c r="U5" s="459"/>
      <c r="V5" s="5"/>
      <c r="W5" s="5"/>
    </row>
    <row r="6" spans="1:23" ht="16.5">
      <c r="A6" s="469"/>
      <c r="B6" s="475"/>
      <c r="C6" s="15" t="s">
        <v>274</v>
      </c>
      <c r="D6" s="15" t="s">
        <v>268</v>
      </c>
      <c r="E6" s="15" t="s">
        <v>275</v>
      </c>
      <c r="F6" s="16" t="s">
        <v>270</v>
      </c>
      <c r="G6" s="26" t="s">
        <v>299</v>
      </c>
      <c r="H6" s="26" t="s">
        <v>67</v>
      </c>
      <c r="I6" s="26" t="s">
        <v>257</v>
      </c>
      <c r="J6" s="26" t="s">
        <v>299</v>
      </c>
      <c r="K6" s="26" t="s">
        <v>67</v>
      </c>
      <c r="L6" s="26" t="s">
        <v>257</v>
      </c>
      <c r="M6" s="3" t="s">
        <v>299</v>
      </c>
      <c r="N6" s="3" t="s">
        <v>67</v>
      </c>
      <c r="O6" s="3" t="s">
        <v>257</v>
      </c>
      <c r="P6" s="3" t="s">
        <v>299</v>
      </c>
      <c r="Q6" s="3" t="s">
        <v>67</v>
      </c>
      <c r="R6" s="3" t="s">
        <v>257</v>
      </c>
      <c r="S6" s="3" t="s">
        <v>299</v>
      </c>
      <c r="T6" s="3" t="s">
        <v>67</v>
      </c>
      <c r="U6" s="3" t="s">
        <v>257</v>
      </c>
      <c r="V6" s="5"/>
      <c r="W6" s="5"/>
    </row>
    <row r="7" spans="1:23">
      <c r="A7" s="470"/>
      <c r="B7" s="476"/>
      <c r="C7" s="15" t="s">
        <v>276</v>
      </c>
      <c r="D7" s="15" t="s">
        <v>268</v>
      </c>
      <c r="E7" s="15" t="s">
        <v>111</v>
      </c>
      <c r="F7" s="16" t="s">
        <v>270</v>
      </c>
      <c r="G7" s="19" t="s">
        <v>301</v>
      </c>
      <c r="H7" s="25" t="s">
        <v>311</v>
      </c>
      <c r="I7" s="7" t="s">
        <v>312</v>
      </c>
      <c r="J7" s="25"/>
      <c r="K7" s="25"/>
      <c r="L7" s="17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68"/>
      <c r="B8" s="474"/>
      <c r="C8" s="479"/>
      <c r="D8" s="479"/>
      <c r="E8" s="479"/>
      <c r="F8" s="468"/>
      <c r="G8" s="5"/>
      <c r="H8" s="25"/>
      <c r="I8" s="2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69"/>
      <c r="B9" s="475"/>
      <c r="C9" s="470"/>
      <c r="D9" s="481"/>
      <c r="E9" s="470"/>
      <c r="F9" s="470"/>
      <c r="G9" s="5"/>
      <c r="H9" s="25"/>
      <c r="I9" s="2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68"/>
      <c r="B10" s="474"/>
      <c r="C10" s="480"/>
      <c r="D10" s="479"/>
      <c r="E10" s="480"/>
      <c r="F10" s="468"/>
      <c r="G10" s="5"/>
      <c r="H10" s="25"/>
      <c r="I10" s="2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69"/>
      <c r="B11" s="475"/>
      <c r="C11" s="472"/>
      <c r="D11" s="481"/>
      <c r="E11" s="472"/>
      <c r="F11" s="47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71"/>
      <c r="B12" s="471"/>
      <c r="C12" s="471"/>
      <c r="D12" s="471"/>
      <c r="E12" s="471"/>
      <c r="F12" s="47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72"/>
      <c r="B13" s="472"/>
      <c r="C13" s="472"/>
      <c r="D13" s="472"/>
      <c r="E13" s="472"/>
      <c r="F13" s="47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71"/>
      <c r="B14" s="471"/>
      <c r="C14" s="471"/>
      <c r="D14" s="471"/>
      <c r="E14" s="471"/>
      <c r="F14" s="47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72"/>
      <c r="B15" s="472"/>
      <c r="C15" s="472"/>
      <c r="D15" s="472"/>
      <c r="E15" s="472"/>
      <c r="F15" s="47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34" t="s">
        <v>313</v>
      </c>
      <c r="B17" s="435"/>
      <c r="C17" s="463"/>
      <c r="D17" s="435"/>
      <c r="E17" s="436"/>
      <c r="F17" s="464"/>
      <c r="G17" s="465"/>
      <c r="H17" s="24"/>
      <c r="I17" s="24"/>
      <c r="J17" s="434" t="s">
        <v>278</v>
      </c>
      <c r="K17" s="435"/>
      <c r="L17" s="435"/>
      <c r="M17" s="435"/>
      <c r="N17" s="435"/>
      <c r="O17" s="435"/>
      <c r="P17" s="435"/>
      <c r="Q17" s="435"/>
      <c r="R17" s="435"/>
      <c r="S17" s="435"/>
      <c r="T17" s="435"/>
      <c r="U17" s="436"/>
      <c r="V17" s="10"/>
      <c r="W17" s="13"/>
    </row>
    <row r="18" spans="1:23" ht="80.099999999999994" customHeight="1">
      <c r="A18" s="466" t="s">
        <v>314</v>
      </c>
      <c r="B18" s="466"/>
      <c r="C18" s="467"/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3" t="s">
        <v>315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1" customFormat="1" ht="16.5">
      <c r="A2" s="20" t="s">
        <v>316</v>
      </c>
      <c r="B2" s="21" t="s">
        <v>253</v>
      </c>
      <c r="C2" s="21" t="s">
        <v>254</v>
      </c>
      <c r="D2" s="21" t="s">
        <v>255</v>
      </c>
      <c r="E2" s="21" t="s">
        <v>256</v>
      </c>
      <c r="F2" s="21" t="s">
        <v>257</v>
      </c>
      <c r="G2" s="20" t="s">
        <v>317</v>
      </c>
      <c r="H2" s="20" t="s">
        <v>318</v>
      </c>
      <c r="I2" s="20" t="s">
        <v>319</v>
      </c>
      <c r="J2" s="20" t="s">
        <v>318</v>
      </c>
      <c r="K2" s="20" t="s">
        <v>320</v>
      </c>
      <c r="L2" s="20" t="s">
        <v>318</v>
      </c>
      <c r="M2" s="21" t="s">
        <v>298</v>
      </c>
      <c r="N2" s="21" t="s">
        <v>266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2" t="s">
        <v>316</v>
      </c>
      <c r="B4" s="23" t="s">
        <v>321</v>
      </c>
      <c r="C4" s="23" t="s">
        <v>299</v>
      </c>
      <c r="D4" s="23" t="s">
        <v>255</v>
      </c>
      <c r="E4" s="21" t="s">
        <v>256</v>
      </c>
      <c r="F4" s="21" t="s">
        <v>257</v>
      </c>
      <c r="G4" s="20" t="s">
        <v>317</v>
      </c>
      <c r="H4" s="20" t="s">
        <v>318</v>
      </c>
      <c r="I4" s="20" t="s">
        <v>319</v>
      </c>
      <c r="J4" s="20" t="s">
        <v>318</v>
      </c>
      <c r="K4" s="20" t="s">
        <v>320</v>
      </c>
      <c r="L4" s="20" t="s">
        <v>318</v>
      </c>
      <c r="M4" s="21" t="s">
        <v>298</v>
      </c>
      <c r="N4" s="21" t="s">
        <v>266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34" t="s">
        <v>322</v>
      </c>
      <c r="B11" s="435"/>
      <c r="C11" s="435"/>
      <c r="D11" s="436"/>
      <c r="E11" s="464"/>
      <c r="F11" s="484"/>
      <c r="G11" s="465"/>
      <c r="H11" s="24"/>
      <c r="I11" s="434" t="s">
        <v>323</v>
      </c>
      <c r="J11" s="435"/>
      <c r="K11" s="435"/>
      <c r="L11" s="10"/>
      <c r="M11" s="10"/>
      <c r="N11" s="13"/>
    </row>
    <row r="12" spans="1:14" ht="16.5">
      <c r="A12" s="485" t="s">
        <v>324</v>
      </c>
      <c r="B12" s="486"/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2.75" customWidth="1"/>
    <col min="8" max="9" width="14" customWidth="1"/>
    <col min="10" max="10" width="11.5" customWidth="1"/>
  </cols>
  <sheetData>
    <row r="1" spans="1:12" ht="29.25">
      <c r="A1" s="433" t="s">
        <v>325</v>
      </c>
      <c r="B1" s="433"/>
      <c r="C1" s="433"/>
      <c r="D1" s="433"/>
      <c r="E1" s="433"/>
      <c r="F1" s="433"/>
      <c r="G1" s="433"/>
      <c r="H1" s="433"/>
      <c r="I1" s="433"/>
      <c r="J1" s="433"/>
    </row>
    <row r="2" spans="1:12" s="1" customFormat="1" ht="16.5">
      <c r="A2" s="3" t="s">
        <v>292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326</v>
      </c>
      <c r="H2" s="3" t="s">
        <v>327</v>
      </c>
      <c r="I2" s="3" t="s">
        <v>328</v>
      </c>
      <c r="J2" s="3" t="s">
        <v>329</v>
      </c>
      <c r="K2" s="4" t="s">
        <v>298</v>
      </c>
      <c r="L2" s="4" t="s">
        <v>266</v>
      </c>
    </row>
    <row r="3" spans="1:12">
      <c r="A3" s="14" t="s">
        <v>300</v>
      </c>
      <c r="B3" s="15" t="s">
        <v>271</v>
      </c>
      <c r="C3" s="15" t="s">
        <v>267</v>
      </c>
      <c r="D3" s="15" t="s">
        <v>268</v>
      </c>
      <c r="E3" s="15" t="s">
        <v>269</v>
      </c>
      <c r="F3" s="16" t="s">
        <v>270</v>
      </c>
      <c r="G3" s="5" t="s">
        <v>330</v>
      </c>
      <c r="H3" s="17"/>
      <c r="I3" s="17"/>
      <c r="J3" s="5"/>
      <c r="K3" s="19" t="s">
        <v>331</v>
      </c>
      <c r="L3" s="5" t="s">
        <v>288</v>
      </c>
    </row>
    <row r="4" spans="1:12">
      <c r="A4" s="14" t="s">
        <v>300</v>
      </c>
      <c r="B4" s="15" t="s">
        <v>271</v>
      </c>
      <c r="C4" s="15" t="s">
        <v>272</v>
      </c>
      <c r="D4" s="15" t="s">
        <v>268</v>
      </c>
      <c r="E4" s="15" t="s">
        <v>273</v>
      </c>
      <c r="F4" s="16" t="s">
        <v>270</v>
      </c>
      <c r="G4" s="5" t="s">
        <v>330</v>
      </c>
      <c r="H4" s="17"/>
      <c r="I4" s="17"/>
      <c r="J4" s="5"/>
      <c r="K4" s="19" t="s">
        <v>331</v>
      </c>
      <c r="L4" s="5" t="s">
        <v>288</v>
      </c>
    </row>
    <row r="5" spans="1:12">
      <c r="A5" s="14" t="s">
        <v>300</v>
      </c>
      <c r="B5" s="15" t="s">
        <v>271</v>
      </c>
      <c r="C5" s="15" t="s">
        <v>274</v>
      </c>
      <c r="D5" s="15" t="s">
        <v>268</v>
      </c>
      <c r="E5" s="15" t="s">
        <v>275</v>
      </c>
      <c r="F5" s="16" t="s">
        <v>270</v>
      </c>
      <c r="G5" s="5" t="s">
        <v>330</v>
      </c>
      <c r="H5" s="17"/>
      <c r="I5" s="6"/>
      <c r="J5" s="6"/>
      <c r="K5" s="19" t="s">
        <v>331</v>
      </c>
      <c r="L5" s="5" t="s">
        <v>288</v>
      </c>
    </row>
    <row r="6" spans="1:12">
      <c r="A6" s="14" t="s">
        <v>300</v>
      </c>
      <c r="B6" s="15" t="s">
        <v>271</v>
      </c>
      <c r="C6" s="15" t="s">
        <v>276</v>
      </c>
      <c r="D6" s="15" t="s">
        <v>268</v>
      </c>
      <c r="E6" s="15" t="s">
        <v>111</v>
      </c>
      <c r="F6" s="16" t="s">
        <v>270</v>
      </c>
      <c r="G6" s="5" t="s">
        <v>330</v>
      </c>
      <c r="H6" s="17"/>
      <c r="I6" s="6"/>
      <c r="J6" s="6"/>
      <c r="K6" s="19" t="s">
        <v>331</v>
      </c>
      <c r="L6" s="5" t="s">
        <v>288</v>
      </c>
    </row>
    <row r="7" spans="1:12">
      <c r="A7" s="6"/>
      <c r="B7" s="15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434" t="s">
        <v>332</v>
      </c>
      <c r="B9" s="435"/>
      <c r="C9" s="435"/>
      <c r="D9" s="435"/>
      <c r="E9" s="436"/>
      <c r="F9" s="464"/>
      <c r="G9" s="465"/>
      <c r="H9" s="434" t="s">
        <v>333</v>
      </c>
      <c r="I9" s="435"/>
      <c r="J9" s="435"/>
      <c r="K9" s="10"/>
      <c r="L9" s="13"/>
    </row>
    <row r="10" spans="1:12" ht="16.5">
      <c r="A10" s="485" t="s">
        <v>334</v>
      </c>
      <c r="B10" s="485"/>
      <c r="C10" s="486"/>
      <c r="D10" s="486"/>
      <c r="E10" s="486"/>
      <c r="F10" s="486"/>
      <c r="G10" s="486"/>
      <c r="H10" s="486"/>
      <c r="I10" s="486"/>
      <c r="J10" s="486"/>
      <c r="K10" s="486"/>
      <c r="L10" s="486"/>
    </row>
  </sheetData>
  <mergeCells count="5">
    <mergeCell ref="A1:J1"/>
    <mergeCell ref="A9:E9"/>
    <mergeCell ref="F9:G9"/>
    <mergeCell ref="H9:J9"/>
    <mergeCell ref="A10:L10"/>
  </mergeCells>
  <phoneticPr fontId="62" type="noConversion"/>
  <dataValidations count="1">
    <dataValidation type="list" allowBlank="1" showInputMessage="1" showErrorMessage="1" sqref="L3 L4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3" t="s">
        <v>335</v>
      </c>
      <c r="B1" s="433"/>
      <c r="C1" s="433"/>
      <c r="D1" s="433"/>
      <c r="E1" s="433"/>
      <c r="F1" s="433"/>
      <c r="G1" s="433"/>
      <c r="H1" s="433"/>
      <c r="I1" s="433"/>
    </row>
    <row r="2" spans="1:9" s="1" customFormat="1" ht="16.5">
      <c r="A2" s="440" t="s">
        <v>252</v>
      </c>
      <c r="B2" s="441" t="s">
        <v>257</v>
      </c>
      <c r="C2" s="441" t="s">
        <v>299</v>
      </c>
      <c r="D2" s="441" t="s">
        <v>255</v>
      </c>
      <c r="E2" s="441" t="s">
        <v>256</v>
      </c>
      <c r="F2" s="3" t="s">
        <v>336</v>
      </c>
      <c r="G2" s="3" t="s">
        <v>282</v>
      </c>
      <c r="H2" s="450" t="s">
        <v>283</v>
      </c>
      <c r="I2" s="454" t="s">
        <v>285</v>
      </c>
    </row>
    <row r="3" spans="1:9" s="1" customFormat="1" ht="16.5">
      <c r="A3" s="440"/>
      <c r="B3" s="442"/>
      <c r="C3" s="442"/>
      <c r="D3" s="442"/>
      <c r="E3" s="442"/>
      <c r="F3" s="3" t="s">
        <v>337</v>
      </c>
      <c r="G3" s="3" t="s">
        <v>286</v>
      </c>
      <c r="H3" s="451"/>
      <c r="I3" s="455"/>
    </row>
    <row r="4" spans="1:9">
      <c r="A4" s="5"/>
      <c r="B4" s="6"/>
      <c r="C4" s="7"/>
      <c r="D4" s="5"/>
      <c r="E4" s="5"/>
      <c r="F4" s="8"/>
      <c r="G4" s="8"/>
      <c r="H4" s="5"/>
      <c r="I4" s="5" t="s">
        <v>288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34" t="s">
        <v>322</v>
      </c>
      <c r="B12" s="435"/>
      <c r="C12" s="435"/>
      <c r="D12" s="436"/>
      <c r="E12" s="12"/>
      <c r="F12" s="434" t="s">
        <v>338</v>
      </c>
      <c r="G12" s="435"/>
      <c r="H12" s="436"/>
      <c r="I12" s="13"/>
    </row>
    <row r="13" spans="1:9" ht="16.5">
      <c r="A13" s="485" t="s">
        <v>339</v>
      </c>
      <c r="B13" s="485"/>
      <c r="C13" s="486"/>
      <c r="D13" s="486"/>
      <c r="E13" s="486"/>
      <c r="F13" s="486"/>
      <c r="G13" s="486"/>
      <c r="H13" s="486"/>
      <c r="I13" s="4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8" t="s">
        <v>35</v>
      </c>
      <c r="C2" s="249"/>
      <c r="D2" s="249"/>
      <c r="E2" s="249"/>
      <c r="F2" s="249"/>
      <c r="G2" s="249"/>
      <c r="H2" s="249"/>
      <c r="I2" s="250"/>
    </row>
    <row r="3" spans="2:9" ht="27.95" customHeight="1">
      <c r="B3" s="225"/>
      <c r="C3" s="226"/>
      <c r="D3" s="251" t="s">
        <v>36</v>
      </c>
      <c r="E3" s="252"/>
      <c r="F3" s="253" t="s">
        <v>37</v>
      </c>
      <c r="G3" s="254"/>
      <c r="H3" s="251" t="s">
        <v>38</v>
      </c>
      <c r="I3" s="255"/>
    </row>
    <row r="4" spans="2:9" ht="27.95" customHeight="1">
      <c r="B4" s="225" t="s">
        <v>39</v>
      </c>
      <c r="C4" s="226" t="s">
        <v>40</v>
      </c>
      <c r="D4" s="226" t="s">
        <v>41</v>
      </c>
      <c r="E4" s="226" t="s">
        <v>42</v>
      </c>
      <c r="F4" s="227" t="s">
        <v>41</v>
      </c>
      <c r="G4" s="227" t="s">
        <v>42</v>
      </c>
      <c r="H4" s="226" t="s">
        <v>41</v>
      </c>
      <c r="I4" s="234" t="s">
        <v>42</v>
      </c>
    </row>
    <row r="5" spans="2:9" ht="27.95" customHeight="1">
      <c r="B5" s="228" t="s">
        <v>43</v>
      </c>
      <c r="C5" s="6">
        <v>13</v>
      </c>
      <c r="D5" s="6">
        <v>0</v>
      </c>
      <c r="E5" s="6">
        <v>1</v>
      </c>
      <c r="F5" s="229">
        <v>0</v>
      </c>
      <c r="G5" s="229">
        <v>1</v>
      </c>
      <c r="H5" s="6">
        <v>1</v>
      </c>
      <c r="I5" s="235">
        <v>2</v>
      </c>
    </row>
    <row r="6" spans="2:9" ht="27.95" customHeight="1">
      <c r="B6" s="228" t="s">
        <v>44</v>
      </c>
      <c r="C6" s="6">
        <v>20</v>
      </c>
      <c r="D6" s="6">
        <v>0</v>
      </c>
      <c r="E6" s="6">
        <v>1</v>
      </c>
      <c r="F6" s="229">
        <v>1</v>
      </c>
      <c r="G6" s="229">
        <v>2</v>
      </c>
      <c r="H6" s="6">
        <v>2</v>
      </c>
      <c r="I6" s="235">
        <v>3</v>
      </c>
    </row>
    <row r="7" spans="2:9" ht="27.95" customHeight="1">
      <c r="B7" s="228" t="s">
        <v>45</v>
      </c>
      <c r="C7" s="6">
        <v>32</v>
      </c>
      <c r="D7" s="6">
        <v>0</v>
      </c>
      <c r="E7" s="6">
        <v>1</v>
      </c>
      <c r="F7" s="229">
        <v>2</v>
      </c>
      <c r="G7" s="229">
        <v>3</v>
      </c>
      <c r="H7" s="6">
        <v>3</v>
      </c>
      <c r="I7" s="235">
        <v>4</v>
      </c>
    </row>
    <row r="8" spans="2:9" ht="27.95" customHeight="1">
      <c r="B8" s="228" t="s">
        <v>46</v>
      </c>
      <c r="C8" s="6">
        <v>50</v>
      </c>
      <c r="D8" s="6">
        <v>1</v>
      </c>
      <c r="E8" s="6">
        <v>2</v>
      </c>
      <c r="F8" s="229">
        <v>3</v>
      </c>
      <c r="G8" s="229">
        <v>4</v>
      </c>
      <c r="H8" s="6">
        <v>5</v>
      </c>
      <c r="I8" s="235">
        <v>6</v>
      </c>
    </row>
    <row r="9" spans="2:9" ht="27.95" customHeight="1">
      <c r="B9" s="228" t="s">
        <v>47</v>
      </c>
      <c r="C9" s="6">
        <v>80</v>
      </c>
      <c r="D9" s="6">
        <v>2</v>
      </c>
      <c r="E9" s="6">
        <v>3</v>
      </c>
      <c r="F9" s="229">
        <v>5</v>
      </c>
      <c r="G9" s="229">
        <v>6</v>
      </c>
      <c r="H9" s="6">
        <v>7</v>
      </c>
      <c r="I9" s="235">
        <v>8</v>
      </c>
    </row>
    <row r="10" spans="2:9" ht="27.95" customHeight="1">
      <c r="B10" s="228" t="s">
        <v>48</v>
      </c>
      <c r="C10" s="6">
        <v>125</v>
      </c>
      <c r="D10" s="6">
        <v>3</v>
      </c>
      <c r="E10" s="6">
        <v>4</v>
      </c>
      <c r="F10" s="229">
        <v>7</v>
      </c>
      <c r="G10" s="229">
        <v>8</v>
      </c>
      <c r="H10" s="6">
        <v>10</v>
      </c>
      <c r="I10" s="235">
        <v>11</v>
      </c>
    </row>
    <row r="11" spans="2:9" ht="27.95" customHeight="1">
      <c r="B11" s="228" t="s">
        <v>49</v>
      </c>
      <c r="C11" s="6">
        <v>200</v>
      </c>
      <c r="D11" s="6">
        <v>5</v>
      </c>
      <c r="E11" s="6">
        <v>6</v>
      </c>
      <c r="F11" s="229">
        <v>10</v>
      </c>
      <c r="G11" s="229">
        <v>11</v>
      </c>
      <c r="H11" s="6">
        <v>14</v>
      </c>
      <c r="I11" s="235">
        <v>15</v>
      </c>
    </row>
    <row r="12" spans="2:9" ht="27.95" customHeight="1">
      <c r="B12" s="230" t="s">
        <v>50</v>
      </c>
      <c r="C12" s="231">
        <v>315</v>
      </c>
      <c r="D12" s="231">
        <v>7</v>
      </c>
      <c r="E12" s="231">
        <v>8</v>
      </c>
      <c r="F12" s="232">
        <v>14</v>
      </c>
      <c r="G12" s="232">
        <v>15</v>
      </c>
      <c r="H12" s="231">
        <v>21</v>
      </c>
      <c r="I12" s="236">
        <v>22</v>
      </c>
    </row>
    <row r="14" spans="2:9">
      <c r="B14" s="233" t="s">
        <v>51</v>
      </c>
      <c r="C14" s="233"/>
      <c r="D14" s="233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N17" sqref="N17"/>
    </sheetView>
  </sheetViews>
  <sheetFormatPr defaultColWidth="10.375" defaultRowHeight="16.5" customHeight="1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25">
      <c r="A2" s="169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170" t="s">
        <v>57</v>
      </c>
      <c r="I2" s="259" t="s">
        <v>56</v>
      </c>
      <c r="J2" s="259"/>
      <c r="K2" s="260"/>
    </row>
    <row r="3" spans="1:11" ht="14.25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spans="1:11" ht="14.25">
      <c r="A4" s="173" t="s">
        <v>61</v>
      </c>
      <c r="B4" s="267" t="s">
        <v>62</v>
      </c>
      <c r="C4" s="268"/>
      <c r="D4" s="269" t="s">
        <v>63</v>
      </c>
      <c r="E4" s="270"/>
      <c r="F4" s="271">
        <v>45361</v>
      </c>
      <c r="G4" s="272"/>
      <c r="H4" s="269" t="s">
        <v>64</v>
      </c>
      <c r="I4" s="270"/>
      <c r="J4" s="83" t="s">
        <v>65</v>
      </c>
      <c r="K4" s="84" t="s">
        <v>66</v>
      </c>
    </row>
    <row r="5" spans="1:11" ht="14.25">
      <c r="A5" s="175" t="s">
        <v>67</v>
      </c>
      <c r="B5" s="267" t="s">
        <v>68</v>
      </c>
      <c r="C5" s="268"/>
      <c r="D5" s="269" t="s">
        <v>69</v>
      </c>
      <c r="E5" s="270"/>
      <c r="F5" s="271">
        <v>45344</v>
      </c>
      <c r="G5" s="272"/>
      <c r="H5" s="269" t="s">
        <v>70</v>
      </c>
      <c r="I5" s="270"/>
      <c r="J5" s="83" t="s">
        <v>65</v>
      </c>
      <c r="K5" s="84" t="s">
        <v>66</v>
      </c>
    </row>
    <row r="6" spans="1:11" ht="14.25">
      <c r="A6" s="173" t="s">
        <v>71</v>
      </c>
      <c r="B6" s="176" t="s">
        <v>72</v>
      </c>
      <c r="C6" s="177">
        <v>6</v>
      </c>
      <c r="D6" s="175" t="s">
        <v>73</v>
      </c>
      <c r="E6" s="186"/>
      <c r="F6" s="271">
        <v>45359</v>
      </c>
      <c r="G6" s="272"/>
      <c r="H6" s="269" t="s">
        <v>74</v>
      </c>
      <c r="I6" s="270"/>
      <c r="J6" s="83" t="s">
        <v>65</v>
      </c>
      <c r="K6" s="84" t="s">
        <v>66</v>
      </c>
    </row>
    <row r="7" spans="1:11" ht="14.25">
      <c r="A7" s="173" t="s">
        <v>75</v>
      </c>
      <c r="B7" s="273">
        <v>2000</v>
      </c>
      <c r="C7" s="274"/>
      <c r="D7" s="175" t="s">
        <v>76</v>
      </c>
      <c r="E7" s="185"/>
      <c r="F7" s="271">
        <v>45360</v>
      </c>
      <c r="G7" s="272"/>
      <c r="H7" s="269" t="s">
        <v>77</v>
      </c>
      <c r="I7" s="270"/>
      <c r="J7" s="83" t="s">
        <v>65</v>
      </c>
      <c r="K7" s="84" t="s">
        <v>66</v>
      </c>
    </row>
    <row r="8" spans="1:11" ht="14.25">
      <c r="A8" s="179" t="s">
        <v>78</v>
      </c>
      <c r="B8" s="275" t="s">
        <v>79</v>
      </c>
      <c r="C8" s="276"/>
      <c r="D8" s="277" t="s">
        <v>80</v>
      </c>
      <c r="E8" s="278"/>
      <c r="F8" s="279">
        <v>45361</v>
      </c>
      <c r="G8" s="280"/>
      <c r="H8" s="277" t="s">
        <v>81</v>
      </c>
      <c r="I8" s="278"/>
      <c r="J8" s="90" t="s">
        <v>65</v>
      </c>
      <c r="K8" s="194" t="s">
        <v>66</v>
      </c>
    </row>
    <row r="9" spans="1:11" ht="14.25">
      <c r="A9" s="281" t="s">
        <v>82</v>
      </c>
      <c r="B9" s="282"/>
      <c r="C9" s="282"/>
      <c r="D9" s="283"/>
      <c r="E9" s="283"/>
      <c r="F9" s="283"/>
      <c r="G9" s="283"/>
      <c r="H9" s="283"/>
      <c r="I9" s="283"/>
      <c r="J9" s="283"/>
      <c r="K9" s="284"/>
    </row>
    <row r="10" spans="1:11" ht="14.25">
      <c r="A10" s="285" t="s">
        <v>83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7"/>
    </row>
    <row r="11" spans="1:11" ht="14.25">
      <c r="A11" s="198" t="s">
        <v>84</v>
      </c>
      <c r="B11" s="199" t="s">
        <v>85</v>
      </c>
      <c r="C11" s="200" t="s">
        <v>86</v>
      </c>
      <c r="D11" s="201"/>
      <c r="E11" s="202" t="s">
        <v>87</v>
      </c>
      <c r="F11" s="199" t="s">
        <v>85</v>
      </c>
      <c r="G11" s="200" t="s">
        <v>86</v>
      </c>
      <c r="H11" s="200" t="s">
        <v>88</v>
      </c>
      <c r="I11" s="202" t="s">
        <v>89</v>
      </c>
      <c r="J11" s="199" t="s">
        <v>85</v>
      </c>
      <c r="K11" s="221" t="s">
        <v>86</v>
      </c>
    </row>
    <row r="12" spans="1:11" ht="14.25">
      <c r="A12" s="175" t="s">
        <v>90</v>
      </c>
      <c r="B12" s="184" t="s">
        <v>85</v>
      </c>
      <c r="C12" s="83" t="s">
        <v>86</v>
      </c>
      <c r="D12" s="185"/>
      <c r="E12" s="186" t="s">
        <v>91</v>
      </c>
      <c r="F12" s="184" t="s">
        <v>85</v>
      </c>
      <c r="G12" s="83" t="s">
        <v>86</v>
      </c>
      <c r="H12" s="83" t="s">
        <v>88</v>
      </c>
      <c r="I12" s="186" t="s">
        <v>92</v>
      </c>
      <c r="J12" s="184" t="s">
        <v>85</v>
      </c>
      <c r="K12" s="84" t="s">
        <v>86</v>
      </c>
    </row>
    <row r="13" spans="1:11" ht="14.25">
      <c r="A13" s="175" t="s">
        <v>93</v>
      </c>
      <c r="B13" s="184" t="s">
        <v>85</v>
      </c>
      <c r="C13" s="83" t="s">
        <v>86</v>
      </c>
      <c r="D13" s="185"/>
      <c r="E13" s="186" t="s">
        <v>94</v>
      </c>
      <c r="F13" s="83" t="s">
        <v>95</v>
      </c>
      <c r="G13" s="83" t="s">
        <v>96</v>
      </c>
      <c r="H13" s="83" t="s">
        <v>88</v>
      </c>
      <c r="I13" s="186" t="s">
        <v>97</v>
      </c>
      <c r="J13" s="184" t="s">
        <v>85</v>
      </c>
      <c r="K13" s="84" t="s">
        <v>86</v>
      </c>
    </row>
    <row r="14" spans="1:11" ht="14.25">
      <c r="A14" s="277" t="s">
        <v>98</v>
      </c>
      <c r="B14" s="278"/>
      <c r="C14" s="278"/>
      <c r="D14" s="278"/>
      <c r="E14" s="278"/>
      <c r="F14" s="278"/>
      <c r="G14" s="278"/>
      <c r="H14" s="278"/>
      <c r="I14" s="278"/>
      <c r="J14" s="278"/>
      <c r="K14" s="288"/>
    </row>
    <row r="15" spans="1:11" ht="14.25">
      <c r="A15" s="285" t="s">
        <v>99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4.25">
      <c r="A16" s="203" t="s">
        <v>100</v>
      </c>
      <c r="B16" s="200" t="s">
        <v>95</v>
      </c>
      <c r="C16" s="200" t="s">
        <v>96</v>
      </c>
      <c r="D16" s="204"/>
      <c r="E16" s="205" t="s">
        <v>101</v>
      </c>
      <c r="F16" s="200" t="s">
        <v>95</v>
      </c>
      <c r="G16" s="200" t="s">
        <v>96</v>
      </c>
      <c r="H16" s="206"/>
      <c r="I16" s="205" t="s">
        <v>102</v>
      </c>
      <c r="J16" s="200" t="s">
        <v>95</v>
      </c>
      <c r="K16" s="221" t="s">
        <v>96</v>
      </c>
    </row>
    <row r="17" spans="1:22" ht="16.5" customHeight="1">
      <c r="A17" s="187" t="s">
        <v>103</v>
      </c>
      <c r="B17" s="83" t="s">
        <v>95</v>
      </c>
      <c r="C17" s="83" t="s">
        <v>96</v>
      </c>
      <c r="D17" s="207"/>
      <c r="E17" s="188" t="s">
        <v>104</v>
      </c>
      <c r="F17" s="83" t="s">
        <v>95</v>
      </c>
      <c r="G17" s="83" t="s">
        <v>96</v>
      </c>
      <c r="H17" s="208"/>
      <c r="I17" s="188" t="s">
        <v>105</v>
      </c>
      <c r="J17" s="83" t="s">
        <v>95</v>
      </c>
      <c r="K17" s="84" t="s">
        <v>96</v>
      </c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</row>
    <row r="18" spans="1:22" ht="18" customHeight="1">
      <c r="A18" s="289" t="s">
        <v>106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1"/>
    </row>
    <row r="19" spans="1:22" ht="18" customHeight="1">
      <c r="A19" s="285" t="s">
        <v>107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22" ht="16.5" customHeight="1">
      <c r="A20" s="292" t="s">
        <v>108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22" ht="21.75" customHeight="1">
      <c r="A21" s="209" t="s">
        <v>109</v>
      </c>
      <c r="B21" s="46"/>
      <c r="C21" s="210">
        <v>120</v>
      </c>
      <c r="D21" s="210">
        <v>130</v>
      </c>
      <c r="E21" s="210">
        <v>140</v>
      </c>
      <c r="F21" s="210">
        <v>150</v>
      </c>
      <c r="G21" s="210">
        <v>160</v>
      </c>
      <c r="H21" s="211">
        <v>170</v>
      </c>
      <c r="I21" s="46"/>
      <c r="J21" s="223"/>
      <c r="K21" s="193" t="s">
        <v>110</v>
      </c>
    </row>
    <row r="22" spans="1:22" ht="23.1" customHeight="1">
      <c r="A22" s="212" t="s">
        <v>111</v>
      </c>
      <c r="B22" s="213"/>
      <c r="C22" s="213" t="s">
        <v>95</v>
      </c>
      <c r="D22" s="213" t="s">
        <v>95</v>
      </c>
      <c r="E22" s="213" t="s">
        <v>95</v>
      </c>
      <c r="F22" s="213" t="s">
        <v>95</v>
      </c>
      <c r="G22" s="213" t="s">
        <v>95</v>
      </c>
      <c r="H22" s="213" t="s">
        <v>95</v>
      </c>
      <c r="I22" s="213"/>
      <c r="J22" s="213"/>
      <c r="K22" s="224"/>
    </row>
    <row r="23" spans="1:22" ht="23.1" customHeight="1">
      <c r="A23" s="212" t="s">
        <v>112</v>
      </c>
      <c r="B23" s="213"/>
      <c r="C23" s="213" t="s">
        <v>95</v>
      </c>
      <c r="D23" s="213" t="s">
        <v>95</v>
      </c>
      <c r="E23" s="213" t="s">
        <v>95</v>
      </c>
      <c r="F23" s="213" t="s">
        <v>95</v>
      </c>
      <c r="G23" s="213" t="s">
        <v>95</v>
      </c>
      <c r="H23" s="213" t="s">
        <v>95</v>
      </c>
      <c r="I23" s="213"/>
      <c r="J23" s="213"/>
      <c r="K23" s="224"/>
    </row>
    <row r="24" spans="1:22" ht="23.1" customHeight="1">
      <c r="A24" s="212" t="s">
        <v>113</v>
      </c>
      <c r="B24" s="214"/>
      <c r="C24" s="213" t="s">
        <v>95</v>
      </c>
      <c r="D24" s="213" t="s">
        <v>95</v>
      </c>
      <c r="E24" s="213" t="s">
        <v>95</v>
      </c>
      <c r="F24" s="213" t="s">
        <v>95</v>
      </c>
      <c r="G24" s="213" t="s">
        <v>95</v>
      </c>
      <c r="H24" s="213" t="s">
        <v>95</v>
      </c>
      <c r="I24" s="214"/>
      <c r="J24" s="214"/>
      <c r="K24" s="103"/>
    </row>
    <row r="25" spans="1:22" ht="23.1" customHeight="1">
      <c r="A25" s="212" t="s">
        <v>114</v>
      </c>
      <c r="B25" s="215"/>
      <c r="C25" s="213" t="s">
        <v>95</v>
      </c>
      <c r="D25" s="213" t="s">
        <v>95</v>
      </c>
      <c r="E25" s="213" t="s">
        <v>95</v>
      </c>
      <c r="F25" s="213" t="s">
        <v>95</v>
      </c>
      <c r="G25" s="213" t="s">
        <v>95</v>
      </c>
      <c r="H25" s="213" t="s">
        <v>95</v>
      </c>
      <c r="I25" s="215"/>
      <c r="J25" s="215"/>
      <c r="K25" s="103"/>
    </row>
    <row r="26" spans="1:22" ht="23.1" customHeight="1">
      <c r="A26" s="178"/>
      <c r="B26" s="215"/>
      <c r="C26" s="215"/>
      <c r="D26" s="215"/>
      <c r="E26" s="215"/>
      <c r="F26" s="215"/>
      <c r="G26" s="215"/>
      <c r="H26" s="215"/>
      <c r="I26" s="215"/>
      <c r="J26" s="215"/>
      <c r="K26" s="103"/>
    </row>
    <row r="27" spans="1:22" ht="23.1" customHeight="1">
      <c r="A27" s="178"/>
      <c r="B27" s="215"/>
      <c r="C27" s="215"/>
      <c r="D27" s="215"/>
      <c r="E27" s="215"/>
      <c r="F27" s="215"/>
      <c r="G27" s="215"/>
      <c r="H27" s="215"/>
      <c r="I27" s="215"/>
      <c r="J27" s="215"/>
      <c r="K27" s="103"/>
    </row>
    <row r="28" spans="1:22" ht="18" customHeight="1">
      <c r="A28" s="295" t="s">
        <v>115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7"/>
    </row>
    <row r="29" spans="1:22" ht="18.75" customHeight="1">
      <c r="A29" s="298"/>
      <c r="B29" s="299"/>
      <c r="C29" s="299"/>
      <c r="D29" s="299"/>
      <c r="E29" s="299"/>
      <c r="F29" s="299"/>
      <c r="G29" s="299"/>
      <c r="H29" s="299"/>
      <c r="I29" s="299"/>
      <c r="J29" s="299"/>
      <c r="K29" s="300"/>
    </row>
    <row r="30" spans="1:22" ht="18.75" customHeight="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22" ht="18" customHeight="1">
      <c r="A31" s="295" t="s">
        <v>116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7"/>
    </row>
    <row r="32" spans="1:22" ht="14.25">
      <c r="A32" s="304" t="s">
        <v>117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4.25">
      <c r="A33" s="307" t="s">
        <v>118</v>
      </c>
      <c r="B33" s="308"/>
      <c r="C33" s="83" t="s">
        <v>65</v>
      </c>
      <c r="D33" s="83" t="s">
        <v>66</v>
      </c>
      <c r="E33" s="309" t="s">
        <v>119</v>
      </c>
      <c r="F33" s="310"/>
      <c r="G33" s="310"/>
      <c r="H33" s="310"/>
      <c r="I33" s="310"/>
      <c r="J33" s="310"/>
      <c r="K33" s="311"/>
    </row>
    <row r="34" spans="1:11" ht="14.25">
      <c r="A34" s="312" t="s">
        <v>120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</row>
    <row r="35" spans="1:11" ht="21" customHeight="1">
      <c r="A35" s="313" t="s">
        <v>121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5"/>
    </row>
    <row r="36" spans="1:11" ht="21" customHeight="1">
      <c r="A36" s="316" t="s">
        <v>122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1" ht="21" customHeight="1">
      <c r="A37" s="316" t="s">
        <v>123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18"/>
    </row>
    <row r="38" spans="1:11" ht="21" customHeight="1">
      <c r="A38" s="316" t="s">
        <v>124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8"/>
    </row>
    <row r="39" spans="1:11" ht="21" customHeight="1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18"/>
    </row>
    <row r="40" spans="1:11" ht="21" customHeight="1">
      <c r="A40" s="316"/>
      <c r="B40" s="317"/>
      <c r="C40" s="317"/>
      <c r="D40" s="317"/>
      <c r="E40" s="317"/>
      <c r="F40" s="317"/>
      <c r="G40" s="317"/>
      <c r="H40" s="317"/>
      <c r="I40" s="317"/>
      <c r="J40" s="317"/>
      <c r="K40" s="318"/>
    </row>
    <row r="41" spans="1:11" ht="21" customHeight="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8"/>
    </row>
    <row r="42" spans="1:11" ht="14.25">
      <c r="A42" s="319" t="s">
        <v>125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1"/>
    </row>
    <row r="43" spans="1:11" ht="14.25">
      <c r="A43" s="285" t="s">
        <v>126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14.25">
      <c r="A44" s="203" t="s">
        <v>127</v>
      </c>
      <c r="B44" s="200" t="s">
        <v>95</v>
      </c>
      <c r="C44" s="200" t="s">
        <v>96</v>
      </c>
      <c r="D44" s="200" t="s">
        <v>88</v>
      </c>
      <c r="E44" s="205" t="s">
        <v>128</v>
      </c>
      <c r="F44" s="200" t="s">
        <v>95</v>
      </c>
      <c r="G44" s="200" t="s">
        <v>96</v>
      </c>
      <c r="H44" s="200" t="s">
        <v>88</v>
      </c>
      <c r="I44" s="205" t="s">
        <v>129</v>
      </c>
      <c r="J44" s="200" t="s">
        <v>95</v>
      </c>
      <c r="K44" s="221" t="s">
        <v>96</v>
      </c>
    </row>
    <row r="45" spans="1:11" ht="14.25">
      <c r="A45" s="187" t="s">
        <v>87</v>
      </c>
      <c r="B45" s="83" t="s">
        <v>95</v>
      </c>
      <c r="C45" s="83" t="s">
        <v>96</v>
      </c>
      <c r="D45" s="83" t="s">
        <v>88</v>
      </c>
      <c r="E45" s="188" t="s">
        <v>94</v>
      </c>
      <c r="F45" s="83" t="s">
        <v>95</v>
      </c>
      <c r="G45" s="83" t="s">
        <v>96</v>
      </c>
      <c r="H45" s="83" t="s">
        <v>88</v>
      </c>
      <c r="I45" s="188" t="s">
        <v>105</v>
      </c>
      <c r="J45" s="83" t="s">
        <v>95</v>
      </c>
      <c r="K45" s="84" t="s">
        <v>96</v>
      </c>
    </row>
    <row r="46" spans="1:11" ht="14.25">
      <c r="A46" s="277" t="s">
        <v>98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88"/>
    </row>
    <row r="47" spans="1:11" ht="14.25">
      <c r="A47" s="312" t="s">
        <v>130</v>
      </c>
      <c r="B47" s="312"/>
      <c r="C47" s="312"/>
      <c r="D47" s="312"/>
      <c r="E47" s="312"/>
      <c r="F47" s="312"/>
      <c r="G47" s="312"/>
      <c r="H47" s="312"/>
      <c r="I47" s="312"/>
      <c r="J47" s="312"/>
      <c r="K47" s="312"/>
    </row>
    <row r="48" spans="1:11" ht="14.25">
      <c r="A48" s="313"/>
      <c r="B48" s="314"/>
      <c r="C48" s="314"/>
      <c r="D48" s="314"/>
      <c r="E48" s="314"/>
      <c r="F48" s="314"/>
      <c r="G48" s="314"/>
      <c r="H48" s="314"/>
      <c r="I48" s="314"/>
      <c r="J48" s="314"/>
      <c r="K48" s="315"/>
    </row>
    <row r="49" spans="1:11" ht="14.25">
      <c r="A49" s="216" t="s">
        <v>131</v>
      </c>
      <c r="B49" s="322" t="s">
        <v>132</v>
      </c>
      <c r="C49" s="322"/>
      <c r="D49" s="217" t="s">
        <v>133</v>
      </c>
      <c r="E49" s="218" t="s">
        <v>134</v>
      </c>
      <c r="F49" s="219" t="s">
        <v>135</v>
      </c>
      <c r="G49" s="220">
        <v>45351</v>
      </c>
      <c r="H49" s="323" t="s">
        <v>136</v>
      </c>
      <c r="I49" s="324"/>
      <c r="J49" s="325" t="s">
        <v>137</v>
      </c>
      <c r="K49" s="326"/>
    </row>
    <row r="50" spans="1:11" ht="14.25">
      <c r="A50" s="312" t="s">
        <v>138</v>
      </c>
      <c r="B50" s="312"/>
      <c r="C50" s="312"/>
      <c r="D50" s="312"/>
      <c r="E50" s="312"/>
      <c r="F50" s="312"/>
      <c r="G50" s="312"/>
      <c r="H50" s="312"/>
      <c r="I50" s="312"/>
      <c r="J50" s="312"/>
      <c r="K50" s="312"/>
    </row>
    <row r="51" spans="1:11" ht="14.25">
      <c r="A51" s="327" t="s">
        <v>139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14.25">
      <c r="A52" s="216" t="s">
        <v>131</v>
      </c>
      <c r="B52" s="322" t="s">
        <v>132</v>
      </c>
      <c r="C52" s="322"/>
      <c r="D52" s="217" t="s">
        <v>133</v>
      </c>
      <c r="E52" s="218" t="s">
        <v>134</v>
      </c>
      <c r="F52" s="219" t="s">
        <v>140</v>
      </c>
      <c r="G52" s="220">
        <v>45351</v>
      </c>
      <c r="H52" s="323" t="s">
        <v>136</v>
      </c>
      <c r="I52" s="324"/>
      <c r="J52" s="325" t="s">
        <v>137</v>
      </c>
      <c r="K52" s="326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0"/>
  <sheetViews>
    <sheetView tabSelected="1" zoomScale="80" zoomScaleNormal="80" workbookViewId="0">
      <selection activeCell="O9" sqref="O9"/>
    </sheetView>
  </sheetViews>
  <sheetFormatPr defaultColWidth="9" defaultRowHeight="14.25"/>
  <cols>
    <col min="1" max="1" width="15.625" style="39" customWidth="1"/>
    <col min="2" max="2" width="9" style="39" customWidth="1"/>
    <col min="3" max="4" width="8.5" style="40" customWidth="1"/>
    <col min="5" max="7" width="8.5" style="39" customWidth="1"/>
    <col min="8" max="8" width="6.5" style="39" customWidth="1"/>
    <col min="9" max="15" width="12.625" style="39" customWidth="1"/>
    <col min="16" max="16" width="9.75" style="195" customWidth="1"/>
    <col min="17" max="254" width="9" style="39"/>
    <col min="255" max="16384" width="9" style="2"/>
  </cols>
  <sheetData>
    <row r="1" spans="1:257" s="39" customFormat="1" ht="29.1" customHeight="1">
      <c r="A1" s="330" t="s">
        <v>141</v>
      </c>
      <c r="B1" s="330"/>
      <c r="C1" s="331"/>
      <c r="D1" s="331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63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9" customFormat="1" ht="18.75">
      <c r="A2" s="43" t="s">
        <v>61</v>
      </c>
      <c r="B2" s="333" t="str">
        <f>尾期!E2</f>
        <v>QAZZBM85242</v>
      </c>
      <c r="C2" s="334"/>
      <c r="D2" s="335"/>
      <c r="E2" s="44" t="s">
        <v>67</v>
      </c>
      <c r="F2" s="336" t="str">
        <f>尾期!G2</f>
        <v>儿童皮肤衣</v>
      </c>
      <c r="G2" s="336"/>
      <c r="H2" s="343"/>
      <c r="I2" s="64" t="s">
        <v>57</v>
      </c>
      <c r="J2" s="337" t="s">
        <v>56</v>
      </c>
      <c r="K2" s="337"/>
      <c r="L2" s="337"/>
      <c r="M2" s="337"/>
      <c r="N2" s="338"/>
      <c r="O2" s="65"/>
      <c r="P2" s="6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9" customFormat="1">
      <c r="A3" s="342" t="s">
        <v>142</v>
      </c>
      <c r="B3" s="339" t="s">
        <v>143</v>
      </c>
      <c r="C3" s="340"/>
      <c r="D3" s="339"/>
      <c r="E3" s="339"/>
      <c r="F3" s="339"/>
      <c r="G3" s="339"/>
      <c r="H3" s="344"/>
      <c r="I3" s="339"/>
      <c r="J3" s="339"/>
      <c r="K3" s="339"/>
      <c r="L3" s="339"/>
      <c r="M3" s="339"/>
      <c r="N3" s="341"/>
      <c r="O3" s="66"/>
      <c r="P3" s="63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9" customFormat="1" ht="15">
      <c r="A4" s="342"/>
      <c r="B4" s="45" t="s">
        <v>144</v>
      </c>
      <c r="C4" s="45" t="s">
        <v>145</v>
      </c>
      <c r="D4" s="45" t="s">
        <v>146</v>
      </c>
      <c r="E4" s="45" t="s">
        <v>147</v>
      </c>
      <c r="F4" s="45" t="s">
        <v>148</v>
      </c>
      <c r="G4" s="45" t="s">
        <v>149</v>
      </c>
      <c r="H4" s="344"/>
      <c r="I4" s="196"/>
      <c r="J4" s="45" t="s">
        <v>145</v>
      </c>
      <c r="K4" s="45" t="s">
        <v>145</v>
      </c>
      <c r="L4" s="197"/>
      <c r="M4" s="196">
        <v>130</v>
      </c>
      <c r="N4" s="196"/>
      <c r="O4" s="67"/>
      <c r="P4" s="6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ht="17.25">
      <c r="A5" s="342"/>
      <c r="B5" s="46"/>
      <c r="C5" s="46"/>
      <c r="D5" s="47"/>
      <c r="E5" s="47"/>
      <c r="F5" s="47"/>
      <c r="G5" s="47"/>
      <c r="H5" s="345"/>
      <c r="I5" s="68"/>
      <c r="J5" s="68" t="s">
        <v>150</v>
      </c>
      <c r="K5" s="68" t="s">
        <v>151</v>
      </c>
      <c r="L5" s="68"/>
      <c r="M5" s="487" t="s">
        <v>340</v>
      </c>
      <c r="N5" s="68"/>
      <c r="O5" s="69"/>
    </row>
    <row r="6" spans="1:257" ht="24.95" customHeight="1">
      <c r="A6" s="48" t="s">
        <v>152</v>
      </c>
      <c r="B6" s="49">
        <f t="shared" ref="B6:B9" si="0">C6-4</f>
        <v>43</v>
      </c>
      <c r="C6" s="50">
        <v>47</v>
      </c>
      <c r="D6" s="49">
        <f t="shared" ref="D6:G6" si="1">C6+4</f>
        <v>51</v>
      </c>
      <c r="E6" s="49">
        <f t="shared" si="1"/>
        <v>55</v>
      </c>
      <c r="F6" s="49">
        <f t="shared" si="1"/>
        <v>59</v>
      </c>
      <c r="G6" s="49">
        <f t="shared" si="1"/>
        <v>63</v>
      </c>
      <c r="H6" s="345"/>
      <c r="I6" s="70"/>
      <c r="J6" s="70" t="s">
        <v>153</v>
      </c>
      <c r="K6" s="70" t="s">
        <v>154</v>
      </c>
      <c r="L6" s="70"/>
      <c r="M6" s="488" t="s">
        <v>341</v>
      </c>
      <c r="N6" s="70"/>
      <c r="O6" s="71"/>
    </row>
    <row r="7" spans="1:257" ht="24.95" customHeight="1">
      <c r="A7" s="48" t="s">
        <v>156</v>
      </c>
      <c r="B7" s="49">
        <f t="shared" si="0"/>
        <v>76</v>
      </c>
      <c r="C7" s="50">
        <v>80</v>
      </c>
      <c r="D7" s="49">
        <f>C7+4</f>
        <v>84</v>
      </c>
      <c r="E7" s="49">
        <f t="shared" ref="E7:G7" si="2">D7+6</f>
        <v>90</v>
      </c>
      <c r="F7" s="49">
        <f t="shared" si="2"/>
        <v>96</v>
      </c>
      <c r="G7" s="49">
        <f t="shared" si="2"/>
        <v>102</v>
      </c>
      <c r="H7" s="345"/>
      <c r="I7" s="70"/>
      <c r="J7" s="70" t="s">
        <v>157</v>
      </c>
      <c r="K7" s="70" t="s">
        <v>157</v>
      </c>
      <c r="L7" s="70"/>
      <c r="M7" s="489" t="s">
        <v>342</v>
      </c>
      <c r="N7" s="70"/>
      <c r="O7" s="71"/>
    </row>
    <row r="8" spans="1:257" ht="24.95" customHeight="1">
      <c r="A8" s="48" t="s">
        <v>158</v>
      </c>
      <c r="B8" s="49">
        <f t="shared" si="0"/>
        <v>74</v>
      </c>
      <c r="C8" s="50">
        <v>78</v>
      </c>
      <c r="D8" s="49">
        <f>C8+4</f>
        <v>82</v>
      </c>
      <c r="E8" s="49">
        <f t="shared" ref="E8:G8" si="3">D8+6</f>
        <v>88</v>
      </c>
      <c r="F8" s="49">
        <f t="shared" si="3"/>
        <v>94</v>
      </c>
      <c r="G8" s="49">
        <f t="shared" si="3"/>
        <v>100</v>
      </c>
      <c r="H8" s="345"/>
      <c r="I8" s="70"/>
      <c r="J8" s="70" t="s">
        <v>157</v>
      </c>
      <c r="K8" s="70" t="s">
        <v>159</v>
      </c>
      <c r="L8" s="70"/>
      <c r="M8" s="488" t="s">
        <v>343</v>
      </c>
      <c r="N8" s="70"/>
      <c r="O8" s="71"/>
    </row>
    <row r="9" spans="1:257" ht="24.95" customHeight="1">
      <c r="A9" s="51" t="s">
        <v>160</v>
      </c>
      <c r="B9" s="52">
        <f t="shared" si="0"/>
        <v>47</v>
      </c>
      <c r="C9" s="53">
        <v>51</v>
      </c>
      <c r="D9" s="52">
        <f>C9+3</f>
        <v>54</v>
      </c>
      <c r="E9" s="52">
        <f>D9+3</f>
        <v>57</v>
      </c>
      <c r="F9" s="52">
        <f>E9+3</f>
        <v>60</v>
      </c>
      <c r="G9" s="52">
        <f>F9+1.5</f>
        <v>61.5</v>
      </c>
      <c r="H9" s="345"/>
      <c r="I9" s="70"/>
      <c r="J9" s="70" t="s">
        <v>161</v>
      </c>
      <c r="K9" s="70" t="s">
        <v>153</v>
      </c>
      <c r="L9" s="70"/>
      <c r="M9" s="488" t="s">
        <v>344</v>
      </c>
      <c r="N9" s="70"/>
      <c r="O9" s="71"/>
    </row>
    <row r="10" spans="1:257" ht="24.95" customHeight="1">
      <c r="A10" s="51" t="s">
        <v>162</v>
      </c>
      <c r="B10" s="52">
        <f>C10-1.5</f>
        <v>31</v>
      </c>
      <c r="C10" s="53">
        <v>32.5</v>
      </c>
      <c r="D10" s="52">
        <f t="shared" ref="D10:G10" si="4">C10+2.2</f>
        <v>34.700000000000003</v>
      </c>
      <c r="E10" s="52">
        <f t="shared" si="4"/>
        <v>36.900000000000006</v>
      </c>
      <c r="F10" s="52">
        <f t="shared" si="4"/>
        <v>39.100000000000009</v>
      </c>
      <c r="G10" s="52">
        <f t="shared" si="4"/>
        <v>41.300000000000011</v>
      </c>
      <c r="H10" s="345"/>
      <c r="I10" s="70"/>
      <c r="J10" s="70" t="s">
        <v>163</v>
      </c>
      <c r="K10" s="70" t="s">
        <v>164</v>
      </c>
      <c r="L10" s="70"/>
      <c r="M10" s="488" t="s">
        <v>345</v>
      </c>
      <c r="N10" s="70"/>
      <c r="O10" s="71"/>
    </row>
    <row r="11" spans="1:257" ht="24.95" customHeight="1">
      <c r="A11" s="48" t="s">
        <v>165</v>
      </c>
      <c r="B11" s="49">
        <f>C11-1.2</f>
        <v>13.8</v>
      </c>
      <c r="C11" s="50">
        <v>15</v>
      </c>
      <c r="D11" s="49">
        <f t="shared" ref="D11:G11" si="5">C11+1.2</f>
        <v>16.2</v>
      </c>
      <c r="E11" s="49">
        <f t="shared" si="5"/>
        <v>17.399999999999999</v>
      </c>
      <c r="F11" s="49">
        <f t="shared" si="5"/>
        <v>18.599999999999998</v>
      </c>
      <c r="G11" s="49">
        <f t="shared" si="5"/>
        <v>19.799999999999997</v>
      </c>
      <c r="H11" s="345"/>
      <c r="I11" s="70"/>
      <c r="J11" s="70" t="s">
        <v>161</v>
      </c>
      <c r="K11" s="70" t="s">
        <v>153</v>
      </c>
      <c r="L11" s="70"/>
      <c r="M11" s="488" t="s">
        <v>344</v>
      </c>
      <c r="N11" s="70"/>
      <c r="O11" s="71"/>
    </row>
    <row r="12" spans="1:257" ht="24.95" customHeight="1">
      <c r="A12" s="48" t="s">
        <v>166</v>
      </c>
      <c r="B12" s="49">
        <f>C12-0.8</f>
        <v>12.2</v>
      </c>
      <c r="C12" s="50">
        <v>13</v>
      </c>
      <c r="D12" s="49">
        <f>C12+0.8</f>
        <v>13.8</v>
      </c>
      <c r="E12" s="49">
        <f>D12+1</f>
        <v>14.8</v>
      </c>
      <c r="F12" s="49">
        <f>E12+1</f>
        <v>15.8</v>
      </c>
      <c r="G12" s="49">
        <f>F12+0.8</f>
        <v>16.600000000000001</v>
      </c>
      <c r="H12" s="345"/>
      <c r="I12" s="70"/>
      <c r="J12" s="70" t="s">
        <v>153</v>
      </c>
      <c r="K12" s="70" t="s">
        <v>153</v>
      </c>
      <c r="L12" s="70"/>
      <c r="M12" s="488" t="s">
        <v>344</v>
      </c>
      <c r="N12" s="70"/>
      <c r="O12" s="71"/>
    </row>
    <row r="13" spans="1:257" ht="24.95" customHeight="1">
      <c r="A13" s="48" t="s">
        <v>167</v>
      </c>
      <c r="B13" s="54">
        <f>C13-0.2</f>
        <v>8.3000000000000007</v>
      </c>
      <c r="C13" s="55">
        <v>8.5</v>
      </c>
      <c r="D13" s="54">
        <f>C13+0.2</f>
        <v>8.6999999999999993</v>
      </c>
      <c r="E13" s="54">
        <f t="shared" ref="E13:G13" si="6">D13+0.4</f>
        <v>9.1</v>
      </c>
      <c r="F13" s="54">
        <f t="shared" si="6"/>
        <v>9.5</v>
      </c>
      <c r="G13" s="54">
        <f t="shared" si="6"/>
        <v>9.9</v>
      </c>
      <c r="H13" s="345"/>
      <c r="I13" s="70"/>
      <c r="J13" s="70" t="s">
        <v>153</v>
      </c>
      <c r="K13" s="70" t="s">
        <v>153</v>
      </c>
      <c r="L13" s="70"/>
      <c r="M13" s="488" t="s">
        <v>344</v>
      </c>
      <c r="N13" s="70"/>
      <c r="O13" s="71"/>
    </row>
    <row r="14" spans="1:257" ht="24.95" customHeight="1">
      <c r="A14" s="48" t="s">
        <v>168</v>
      </c>
      <c r="B14" s="49">
        <f>C14-1</f>
        <v>43</v>
      </c>
      <c r="C14" s="50">
        <v>44</v>
      </c>
      <c r="D14" s="49">
        <f>C14+1</f>
        <v>45</v>
      </c>
      <c r="E14" s="49">
        <f t="shared" ref="E14:G14" si="7">D14+1.5</f>
        <v>46.5</v>
      </c>
      <c r="F14" s="49">
        <f t="shared" si="7"/>
        <v>48</v>
      </c>
      <c r="G14" s="49">
        <f t="shared" si="7"/>
        <v>49.5</v>
      </c>
      <c r="H14" s="345"/>
      <c r="I14" s="70"/>
      <c r="J14" s="70" t="s">
        <v>159</v>
      </c>
      <c r="K14" s="70" t="s">
        <v>163</v>
      </c>
      <c r="L14" s="70"/>
      <c r="M14" s="489" t="s">
        <v>346</v>
      </c>
      <c r="N14" s="70"/>
      <c r="O14" s="71"/>
    </row>
    <row r="15" spans="1:257" ht="24.95" customHeight="1">
      <c r="A15" s="48" t="s">
        <v>169</v>
      </c>
      <c r="B15" s="54">
        <f>C15-0.8</f>
        <v>31.2</v>
      </c>
      <c r="C15" s="50">
        <v>32</v>
      </c>
      <c r="D15" s="54">
        <f t="shared" ref="D15:G15" si="8">C15+0.8</f>
        <v>32.799999999999997</v>
      </c>
      <c r="E15" s="54">
        <f t="shared" si="8"/>
        <v>33.599999999999994</v>
      </c>
      <c r="F15" s="54">
        <f t="shared" si="8"/>
        <v>34.399999999999991</v>
      </c>
      <c r="G15" s="54">
        <f t="shared" si="8"/>
        <v>35.199999999999989</v>
      </c>
      <c r="H15" s="345"/>
      <c r="I15" s="70"/>
      <c r="J15" s="70"/>
      <c r="K15" s="70"/>
      <c r="L15" s="70"/>
      <c r="M15" s="488" t="s">
        <v>347</v>
      </c>
      <c r="N15" s="70"/>
      <c r="O15" s="71"/>
    </row>
    <row r="16" spans="1:257" ht="24.95" customHeight="1">
      <c r="A16" s="48" t="s">
        <v>170</v>
      </c>
      <c r="B16" s="54">
        <f>C16-0.5</f>
        <v>23</v>
      </c>
      <c r="C16" s="50">
        <v>23.5</v>
      </c>
      <c r="D16" s="54">
        <f>C16+0.5</f>
        <v>24</v>
      </c>
      <c r="E16" s="54">
        <f t="shared" ref="E16:G16" si="9">D16+0.75</f>
        <v>24.75</v>
      </c>
      <c r="F16" s="54">
        <f t="shared" si="9"/>
        <v>25.5</v>
      </c>
      <c r="G16" s="54">
        <f t="shared" si="9"/>
        <v>26.25</v>
      </c>
      <c r="H16" s="345"/>
      <c r="I16" s="70"/>
      <c r="J16" s="70"/>
      <c r="K16" s="70"/>
      <c r="L16" s="70"/>
      <c r="M16" s="488" t="s">
        <v>344</v>
      </c>
      <c r="N16" s="70"/>
      <c r="O16" s="71"/>
    </row>
    <row r="17" spans="1:15" ht="24.95" customHeight="1">
      <c r="A17" s="56"/>
      <c r="B17" s="57"/>
      <c r="C17" s="57"/>
      <c r="D17" s="57"/>
      <c r="E17" s="58"/>
      <c r="F17" s="57"/>
      <c r="G17" s="57"/>
      <c r="H17" s="346"/>
      <c r="I17" s="72"/>
      <c r="J17" s="72"/>
      <c r="K17" s="490" t="s">
        <v>348</v>
      </c>
      <c r="L17" s="72"/>
      <c r="M17" s="72"/>
      <c r="N17" s="73"/>
      <c r="O17" s="74"/>
    </row>
    <row r="18" spans="1:15" ht="16.5">
      <c r="A18" s="59"/>
      <c r="B18" s="59"/>
      <c r="C18" s="59"/>
      <c r="D18" s="59"/>
      <c r="E18" s="60"/>
      <c r="F18" s="59"/>
      <c r="G18" s="59"/>
      <c r="O18" s="63"/>
    </row>
    <row r="19" spans="1:15">
      <c r="A19" s="61" t="s">
        <v>171</v>
      </c>
      <c r="B19" s="61"/>
      <c r="C19" s="62"/>
      <c r="D19" s="62"/>
      <c r="O19" s="63"/>
    </row>
    <row r="20" spans="1:15">
      <c r="I20" s="75" t="s">
        <v>172</v>
      </c>
      <c r="J20" s="76">
        <v>45351</v>
      </c>
      <c r="K20" s="75" t="s">
        <v>173</v>
      </c>
      <c r="L20" s="75" t="s">
        <v>134</v>
      </c>
      <c r="M20" s="75" t="s">
        <v>174</v>
      </c>
      <c r="N20" s="39" t="s">
        <v>137</v>
      </c>
      <c r="O20" s="63"/>
    </row>
  </sheetData>
  <mergeCells count="8">
    <mergeCell ref="A1:O1"/>
    <mergeCell ref="B2:D2"/>
    <mergeCell ref="F2:G2"/>
    <mergeCell ref="J2:N2"/>
    <mergeCell ref="B3:G3"/>
    <mergeCell ref="I3:N3"/>
    <mergeCell ref="A3:A5"/>
    <mergeCell ref="H2:H17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O23" sqref="O23"/>
    </sheetView>
  </sheetViews>
  <sheetFormatPr defaultColWidth="10" defaultRowHeight="16.5" customHeight="1"/>
  <cols>
    <col min="1" max="1" width="10.875" style="77" customWidth="1"/>
    <col min="2" max="16384" width="10" style="77"/>
  </cols>
  <sheetData>
    <row r="1" spans="1:16" ht="22.5" customHeight="1">
      <c r="A1" s="347" t="s">
        <v>175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6" ht="17.25" customHeight="1">
      <c r="A2" s="169" t="s">
        <v>53</v>
      </c>
      <c r="B2" s="257"/>
      <c r="C2" s="257"/>
      <c r="D2" s="258" t="s">
        <v>55</v>
      </c>
      <c r="E2" s="258"/>
      <c r="F2" s="257" t="s">
        <v>56</v>
      </c>
      <c r="G2" s="257"/>
      <c r="H2" s="170" t="s">
        <v>57</v>
      </c>
      <c r="I2" s="259" t="s">
        <v>56</v>
      </c>
      <c r="J2" s="259"/>
      <c r="K2" s="260"/>
    </row>
    <row r="3" spans="1:16" ht="16.5" customHeight="1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spans="1:16" ht="16.5" customHeight="1">
      <c r="A4" s="173" t="s">
        <v>61</v>
      </c>
      <c r="B4" s="267" t="str">
        <f>首期!B4</f>
        <v>QAZZBM85242</v>
      </c>
      <c r="C4" s="268"/>
      <c r="D4" s="269" t="s">
        <v>63</v>
      </c>
      <c r="E4" s="270"/>
      <c r="F4" s="271">
        <v>45361</v>
      </c>
      <c r="G4" s="272"/>
      <c r="H4" s="269" t="s">
        <v>176</v>
      </c>
      <c r="I4" s="270"/>
      <c r="J4" s="83" t="s">
        <v>65</v>
      </c>
      <c r="K4" s="84" t="s">
        <v>66</v>
      </c>
    </row>
    <row r="5" spans="1:16" ht="16.5" customHeight="1">
      <c r="A5" s="175" t="s">
        <v>67</v>
      </c>
      <c r="B5" s="267" t="str">
        <f>首期!B5</f>
        <v>儿童皮肤衣</v>
      </c>
      <c r="C5" s="268"/>
      <c r="D5" s="269" t="s">
        <v>177</v>
      </c>
      <c r="E5" s="270"/>
      <c r="F5" s="271">
        <v>45344</v>
      </c>
      <c r="G5" s="272"/>
      <c r="H5" s="269" t="s">
        <v>178</v>
      </c>
      <c r="I5" s="270"/>
      <c r="J5" s="83" t="s">
        <v>65</v>
      </c>
      <c r="K5" s="84" t="s">
        <v>66</v>
      </c>
    </row>
    <row r="6" spans="1:16" ht="16.5" customHeight="1">
      <c r="A6" s="173" t="s">
        <v>71</v>
      </c>
      <c r="B6" s="176" t="s">
        <v>72</v>
      </c>
      <c r="C6" s="177">
        <v>6</v>
      </c>
      <c r="D6" s="269" t="s">
        <v>179</v>
      </c>
      <c r="E6" s="270"/>
      <c r="F6" s="271">
        <v>45359</v>
      </c>
      <c r="G6" s="272"/>
      <c r="H6" s="269" t="s">
        <v>180</v>
      </c>
      <c r="I6" s="270"/>
      <c r="J6" s="270"/>
      <c r="K6" s="348"/>
    </row>
    <row r="7" spans="1:16" ht="16.5" customHeight="1">
      <c r="A7" s="173" t="s">
        <v>75</v>
      </c>
      <c r="B7" s="273">
        <v>2000</v>
      </c>
      <c r="C7" s="274"/>
      <c r="D7" s="173" t="s">
        <v>181</v>
      </c>
      <c r="E7" s="174"/>
      <c r="F7" s="271">
        <v>45360</v>
      </c>
      <c r="G7" s="272"/>
      <c r="H7" s="349"/>
      <c r="I7" s="267"/>
      <c r="J7" s="267"/>
      <c r="K7" s="268"/>
    </row>
    <row r="8" spans="1:16" ht="16.5" customHeight="1">
      <c r="A8" s="179" t="s">
        <v>78</v>
      </c>
      <c r="B8" s="275" t="str">
        <f>首期!B8</f>
        <v>CGDD24012800017</v>
      </c>
      <c r="C8" s="276"/>
      <c r="D8" s="277" t="s">
        <v>80</v>
      </c>
      <c r="E8" s="278"/>
      <c r="F8" s="279">
        <v>45361</v>
      </c>
      <c r="G8" s="280"/>
      <c r="H8" s="277"/>
      <c r="I8" s="278"/>
      <c r="J8" s="278"/>
      <c r="K8" s="288"/>
      <c r="P8" s="105" t="s">
        <v>182</v>
      </c>
    </row>
    <row r="9" spans="1:16" ht="16.5" customHeight="1">
      <c r="A9" s="350" t="s">
        <v>183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</row>
    <row r="10" spans="1:16" ht="16.5" customHeight="1">
      <c r="A10" s="180" t="s">
        <v>84</v>
      </c>
      <c r="B10" s="181" t="s">
        <v>85</v>
      </c>
      <c r="C10" s="79" t="s">
        <v>86</v>
      </c>
      <c r="D10" s="182"/>
      <c r="E10" s="183" t="s">
        <v>89</v>
      </c>
      <c r="F10" s="181" t="s">
        <v>85</v>
      </c>
      <c r="G10" s="79" t="s">
        <v>86</v>
      </c>
      <c r="H10" s="181"/>
      <c r="I10" s="183" t="s">
        <v>87</v>
      </c>
      <c r="J10" s="181" t="s">
        <v>85</v>
      </c>
      <c r="K10" s="192" t="s">
        <v>86</v>
      </c>
    </row>
    <row r="11" spans="1:16" ht="16.5" customHeight="1">
      <c r="A11" s="175" t="s">
        <v>90</v>
      </c>
      <c r="B11" s="184" t="s">
        <v>85</v>
      </c>
      <c r="C11" s="83" t="s">
        <v>86</v>
      </c>
      <c r="D11" s="185"/>
      <c r="E11" s="186" t="s">
        <v>92</v>
      </c>
      <c r="F11" s="184" t="s">
        <v>85</v>
      </c>
      <c r="G11" s="83" t="s">
        <v>86</v>
      </c>
      <c r="H11" s="184"/>
      <c r="I11" s="186" t="s">
        <v>97</v>
      </c>
      <c r="J11" s="184" t="s">
        <v>85</v>
      </c>
      <c r="K11" s="84" t="s">
        <v>86</v>
      </c>
    </row>
    <row r="12" spans="1:16" ht="16.5" customHeight="1">
      <c r="A12" s="277" t="s">
        <v>119</v>
      </c>
      <c r="B12" s="278"/>
      <c r="C12" s="278"/>
      <c r="D12" s="278"/>
      <c r="E12" s="278"/>
      <c r="F12" s="278"/>
      <c r="G12" s="278"/>
      <c r="H12" s="278"/>
      <c r="I12" s="278"/>
      <c r="J12" s="278"/>
      <c r="K12" s="288"/>
    </row>
    <row r="13" spans="1:16" ht="16.5" customHeight="1">
      <c r="A13" s="351" t="s">
        <v>184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</row>
    <row r="14" spans="1:16" ht="16.5" customHeight="1">
      <c r="A14" s="352" t="s">
        <v>185</v>
      </c>
      <c r="B14" s="353"/>
      <c r="C14" s="353"/>
      <c r="D14" s="353"/>
      <c r="E14" s="353"/>
      <c r="F14" s="353"/>
      <c r="G14" s="353"/>
      <c r="H14" s="354"/>
      <c r="I14" s="355"/>
      <c r="J14" s="355"/>
      <c r="K14" s="356"/>
    </row>
    <row r="15" spans="1:16" ht="16.5" customHeight="1">
      <c r="A15" s="357"/>
      <c r="B15" s="358"/>
      <c r="C15" s="358"/>
      <c r="D15" s="359"/>
      <c r="E15" s="360"/>
      <c r="F15" s="358"/>
      <c r="G15" s="358"/>
      <c r="H15" s="359"/>
      <c r="I15" s="361"/>
      <c r="J15" s="362"/>
      <c r="K15" s="363"/>
    </row>
    <row r="16" spans="1:16" ht="16.5" customHeight="1">
      <c r="A16" s="364"/>
      <c r="B16" s="365"/>
      <c r="C16" s="365"/>
      <c r="D16" s="365"/>
      <c r="E16" s="365"/>
      <c r="F16" s="365"/>
      <c r="G16" s="365"/>
      <c r="H16" s="365"/>
      <c r="I16" s="365"/>
      <c r="J16" s="365"/>
      <c r="K16" s="366"/>
    </row>
    <row r="17" spans="1:11" ht="16.5" customHeight="1">
      <c r="A17" s="351" t="s">
        <v>186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1"/>
    </row>
    <row r="18" spans="1:11" ht="16.5" customHeight="1">
      <c r="A18" s="367" t="s">
        <v>187</v>
      </c>
      <c r="B18" s="368"/>
      <c r="C18" s="368"/>
      <c r="D18" s="368"/>
      <c r="E18" s="368"/>
      <c r="F18" s="368"/>
      <c r="G18" s="368"/>
      <c r="H18" s="368"/>
      <c r="I18" s="355"/>
      <c r="J18" s="355"/>
      <c r="K18" s="356"/>
    </row>
    <row r="19" spans="1:11" ht="16.5" customHeight="1">
      <c r="A19" s="357"/>
      <c r="B19" s="358"/>
      <c r="C19" s="358"/>
      <c r="D19" s="359"/>
      <c r="E19" s="360"/>
      <c r="F19" s="358"/>
      <c r="G19" s="358"/>
      <c r="H19" s="359"/>
      <c r="I19" s="361"/>
      <c r="J19" s="362"/>
      <c r="K19" s="363"/>
    </row>
    <row r="20" spans="1:11" ht="16.5" customHeight="1">
      <c r="A20" s="364"/>
      <c r="B20" s="365"/>
      <c r="C20" s="365"/>
      <c r="D20" s="365"/>
      <c r="E20" s="365"/>
      <c r="F20" s="365"/>
      <c r="G20" s="365"/>
      <c r="H20" s="365"/>
      <c r="I20" s="365"/>
      <c r="J20" s="365"/>
      <c r="K20" s="366"/>
    </row>
    <row r="21" spans="1:11" ht="16.5" customHeight="1">
      <c r="A21" s="369" t="s">
        <v>116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spans="1:11" ht="16.5" customHeight="1">
      <c r="A22" s="370" t="s">
        <v>117</v>
      </c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ht="16.5" customHeight="1">
      <c r="A23" s="307" t="s">
        <v>118</v>
      </c>
      <c r="B23" s="308"/>
      <c r="C23" s="83" t="s">
        <v>65</v>
      </c>
      <c r="D23" s="83" t="s">
        <v>66</v>
      </c>
      <c r="E23" s="371"/>
      <c r="F23" s="371"/>
      <c r="G23" s="371"/>
      <c r="H23" s="371"/>
      <c r="I23" s="371"/>
      <c r="J23" s="371"/>
      <c r="K23" s="372"/>
    </row>
    <row r="24" spans="1:11" ht="16.5" customHeight="1">
      <c r="A24" s="269" t="s">
        <v>188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>
      <c r="A25" s="373"/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6.5" customHeight="1">
      <c r="A26" s="350" t="s">
        <v>126</v>
      </c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ht="16.5" customHeight="1">
      <c r="A27" s="171" t="s">
        <v>127</v>
      </c>
      <c r="B27" s="79" t="s">
        <v>95</v>
      </c>
      <c r="C27" s="79" t="s">
        <v>96</v>
      </c>
      <c r="D27" s="79" t="s">
        <v>88</v>
      </c>
      <c r="E27" s="172" t="s">
        <v>128</v>
      </c>
      <c r="F27" s="79" t="s">
        <v>95</v>
      </c>
      <c r="G27" s="79" t="s">
        <v>96</v>
      </c>
      <c r="H27" s="79" t="s">
        <v>88</v>
      </c>
      <c r="I27" s="172" t="s">
        <v>129</v>
      </c>
      <c r="J27" s="79" t="s">
        <v>95</v>
      </c>
      <c r="K27" s="192" t="s">
        <v>96</v>
      </c>
    </row>
    <row r="28" spans="1:11" ht="16.5" customHeight="1">
      <c r="A28" s="187" t="s">
        <v>87</v>
      </c>
      <c r="B28" s="83" t="s">
        <v>95</v>
      </c>
      <c r="C28" s="83" t="s">
        <v>96</v>
      </c>
      <c r="D28" s="83" t="s">
        <v>88</v>
      </c>
      <c r="E28" s="188" t="s">
        <v>94</v>
      </c>
      <c r="F28" s="83" t="s">
        <v>95</v>
      </c>
      <c r="G28" s="83" t="s">
        <v>96</v>
      </c>
      <c r="H28" s="83" t="s">
        <v>88</v>
      </c>
      <c r="I28" s="188" t="s">
        <v>105</v>
      </c>
      <c r="J28" s="83" t="s">
        <v>95</v>
      </c>
      <c r="K28" s="84" t="s">
        <v>96</v>
      </c>
    </row>
    <row r="29" spans="1:11" ht="16.5" customHeight="1">
      <c r="A29" s="269" t="s">
        <v>98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76"/>
    </row>
    <row r="30" spans="1:11" ht="16.5" customHeight="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ht="16.5" customHeight="1">
      <c r="A31" s="350" t="s">
        <v>189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</row>
    <row r="32" spans="1:11" ht="21" customHeight="1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1" ht="21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1" ht="21" customHeight="1">
      <c r="A34" s="316"/>
      <c r="B34" s="317"/>
      <c r="C34" s="317"/>
      <c r="D34" s="317"/>
      <c r="E34" s="317"/>
      <c r="F34" s="317"/>
      <c r="G34" s="317"/>
      <c r="H34" s="317"/>
      <c r="I34" s="317"/>
      <c r="J34" s="317"/>
      <c r="K34" s="318"/>
    </row>
    <row r="35" spans="1:11" ht="21" customHeight="1">
      <c r="A35" s="316"/>
      <c r="B35" s="317"/>
      <c r="C35" s="317"/>
      <c r="D35" s="317"/>
      <c r="E35" s="317"/>
      <c r="F35" s="317"/>
      <c r="G35" s="317"/>
      <c r="H35" s="317"/>
      <c r="I35" s="317"/>
      <c r="J35" s="317"/>
      <c r="K35" s="318"/>
    </row>
    <row r="36" spans="1:11" ht="21" customHeight="1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1" ht="21" customHeight="1">
      <c r="A37" s="316"/>
      <c r="B37" s="317"/>
      <c r="C37" s="317"/>
      <c r="D37" s="317"/>
      <c r="E37" s="317"/>
      <c r="F37" s="317"/>
      <c r="G37" s="317"/>
      <c r="H37" s="317"/>
      <c r="I37" s="317"/>
      <c r="J37" s="317"/>
      <c r="K37" s="318"/>
    </row>
    <row r="38" spans="1:11" ht="21" customHeight="1">
      <c r="A38" s="316"/>
      <c r="B38" s="317"/>
      <c r="C38" s="317"/>
      <c r="D38" s="317"/>
      <c r="E38" s="317"/>
      <c r="F38" s="317"/>
      <c r="G38" s="317"/>
      <c r="H38" s="317"/>
      <c r="I38" s="317"/>
      <c r="J38" s="317"/>
      <c r="K38" s="318"/>
    </row>
    <row r="39" spans="1:11" ht="21" customHeight="1">
      <c r="A39" s="316"/>
      <c r="B39" s="317"/>
      <c r="C39" s="317"/>
      <c r="D39" s="317"/>
      <c r="E39" s="317"/>
      <c r="F39" s="317"/>
      <c r="G39" s="317"/>
      <c r="H39" s="317"/>
      <c r="I39" s="317"/>
      <c r="J39" s="317"/>
      <c r="K39" s="318"/>
    </row>
    <row r="40" spans="1:11" ht="21" customHeight="1">
      <c r="A40" s="316"/>
      <c r="B40" s="317"/>
      <c r="C40" s="317"/>
      <c r="D40" s="317"/>
      <c r="E40" s="317"/>
      <c r="F40" s="317"/>
      <c r="G40" s="317"/>
      <c r="H40" s="317"/>
      <c r="I40" s="317"/>
      <c r="J40" s="317"/>
      <c r="K40" s="318"/>
    </row>
    <row r="41" spans="1:11" ht="21" customHeight="1">
      <c r="A41" s="316"/>
      <c r="B41" s="317"/>
      <c r="C41" s="317"/>
      <c r="D41" s="317"/>
      <c r="E41" s="317"/>
      <c r="F41" s="317"/>
      <c r="G41" s="317"/>
      <c r="H41" s="317"/>
      <c r="I41" s="317"/>
      <c r="J41" s="317"/>
      <c r="K41" s="318"/>
    </row>
    <row r="42" spans="1:11" ht="21" customHeight="1">
      <c r="A42" s="316"/>
      <c r="B42" s="317"/>
      <c r="C42" s="317"/>
      <c r="D42" s="317"/>
      <c r="E42" s="317"/>
      <c r="F42" s="317"/>
      <c r="G42" s="317"/>
      <c r="H42" s="317"/>
      <c r="I42" s="317"/>
      <c r="J42" s="317"/>
      <c r="K42" s="318"/>
    </row>
    <row r="43" spans="1:11" ht="17.25" customHeight="1">
      <c r="A43" s="319" t="s">
        <v>125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1"/>
    </row>
    <row r="44" spans="1:11" ht="16.5" customHeight="1">
      <c r="A44" s="350" t="s">
        <v>190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</row>
    <row r="45" spans="1:11" ht="18" customHeight="1">
      <c r="A45" s="380" t="s">
        <v>119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2"/>
    </row>
    <row r="46" spans="1:11" ht="18" customHeight="1">
      <c r="A46" s="380" t="s">
        <v>191</v>
      </c>
      <c r="B46" s="381"/>
      <c r="C46" s="381"/>
      <c r="D46" s="381"/>
      <c r="E46" s="381"/>
      <c r="F46" s="381"/>
      <c r="G46" s="381"/>
      <c r="H46" s="381"/>
      <c r="I46" s="381"/>
      <c r="J46" s="381"/>
      <c r="K46" s="382"/>
    </row>
    <row r="47" spans="1:11" ht="18" customHeight="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75"/>
    </row>
    <row r="48" spans="1:11" ht="21" customHeight="1">
      <c r="A48" s="189" t="s">
        <v>131</v>
      </c>
      <c r="B48" s="383" t="s">
        <v>132</v>
      </c>
      <c r="C48" s="383"/>
      <c r="D48" s="190" t="s">
        <v>133</v>
      </c>
      <c r="E48" s="190"/>
      <c r="F48" s="190" t="s">
        <v>135</v>
      </c>
      <c r="G48" s="191"/>
      <c r="H48" s="384" t="s">
        <v>136</v>
      </c>
      <c r="I48" s="384"/>
      <c r="J48" s="383" t="s">
        <v>137</v>
      </c>
      <c r="K48" s="385"/>
    </row>
    <row r="49" spans="1:11" ht="16.5" customHeight="1">
      <c r="A49" s="285" t="s">
        <v>138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388"/>
    </row>
    <row r="51" spans="1:11" ht="16.5" customHeight="1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391"/>
    </row>
    <row r="52" spans="1:11" ht="21" customHeight="1">
      <c r="A52" s="189" t="s">
        <v>131</v>
      </c>
      <c r="B52" s="383" t="s">
        <v>132</v>
      </c>
      <c r="C52" s="383"/>
      <c r="D52" s="190" t="s">
        <v>133</v>
      </c>
      <c r="E52" s="190"/>
      <c r="F52" s="190" t="s">
        <v>135</v>
      </c>
      <c r="G52" s="191"/>
      <c r="H52" s="384" t="s">
        <v>136</v>
      </c>
      <c r="I52" s="384"/>
      <c r="J52" s="383" t="s">
        <v>137</v>
      </c>
      <c r="K52" s="385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39" customWidth="1"/>
    <col min="2" max="2" width="8.5" style="39" customWidth="1"/>
    <col min="3" max="3" width="8.5" style="40" customWidth="1"/>
    <col min="4" max="7" width="8.5" style="39" customWidth="1"/>
    <col min="8" max="8" width="2.75" style="39" customWidth="1"/>
    <col min="9" max="14" width="8.875" style="39" customWidth="1"/>
    <col min="15" max="18" width="8.875" style="113" customWidth="1"/>
    <col min="19" max="250" width="9" style="39"/>
    <col min="251" max="16384" width="9" style="2"/>
  </cols>
  <sheetData>
    <row r="1" spans="1:253" s="39" customFormat="1" ht="29.1" customHeight="1">
      <c r="A1" s="330" t="s">
        <v>141</v>
      </c>
      <c r="B1" s="332"/>
      <c r="C1" s="331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143"/>
      <c r="P1" s="143"/>
      <c r="Q1" s="143"/>
      <c r="R1" s="14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39" customFormat="1" ht="20.100000000000001" customHeight="1">
      <c r="A2" s="114" t="s">
        <v>61</v>
      </c>
      <c r="B2" s="392"/>
      <c r="C2" s="393"/>
      <c r="D2" s="115" t="s">
        <v>67</v>
      </c>
      <c r="E2" s="394"/>
      <c r="F2" s="394"/>
      <c r="G2" s="395"/>
      <c r="H2" s="116"/>
      <c r="I2" s="144" t="s">
        <v>57</v>
      </c>
      <c r="J2" s="396" t="s">
        <v>56</v>
      </c>
      <c r="K2" s="396"/>
      <c r="L2" s="396"/>
      <c r="M2" s="396"/>
      <c r="N2" s="396"/>
      <c r="O2" s="145"/>
      <c r="P2" s="145"/>
      <c r="Q2" s="145"/>
      <c r="R2" s="160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9" customFormat="1">
      <c r="A3" s="399" t="s">
        <v>142</v>
      </c>
      <c r="B3" s="339" t="s">
        <v>143</v>
      </c>
      <c r="C3" s="340"/>
      <c r="D3" s="339"/>
      <c r="E3" s="339"/>
      <c r="F3" s="339"/>
      <c r="G3" s="397"/>
      <c r="H3" s="117"/>
      <c r="I3" s="398" t="s">
        <v>192</v>
      </c>
      <c r="J3" s="339"/>
      <c r="K3" s="339"/>
      <c r="L3" s="339"/>
      <c r="M3" s="339"/>
      <c r="N3" s="339"/>
      <c r="O3" s="31"/>
      <c r="P3" s="31"/>
      <c r="Q3" s="31"/>
      <c r="R3" s="16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9" customFormat="1" ht="15">
      <c r="A4" s="399"/>
      <c r="B4" s="118" t="s">
        <v>193</v>
      </c>
      <c r="C4" s="119" t="s">
        <v>194</v>
      </c>
      <c r="D4" s="118" t="s">
        <v>195</v>
      </c>
      <c r="E4" s="118" t="s">
        <v>196</v>
      </c>
      <c r="F4" s="118" t="s">
        <v>197</v>
      </c>
      <c r="G4" s="120"/>
      <c r="H4" s="117"/>
      <c r="I4" s="146" t="s">
        <v>193</v>
      </c>
      <c r="J4" s="147" t="s">
        <v>193</v>
      </c>
      <c r="K4" s="147" t="s">
        <v>194</v>
      </c>
      <c r="L4" s="147" t="s">
        <v>194</v>
      </c>
      <c r="M4" s="147" t="s">
        <v>195</v>
      </c>
      <c r="N4" s="147" t="s">
        <v>195</v>
      </c>
      <c r="O4" s="147" t="s">
        <v>196</v>
      </c>
      <c r="P4" s="31" t="s">
        <v>196</v>
      </c>
      <c r="Q4" s="162" t="s">
        <v>197</v>
      </c>
      <c r="R4" s="163" t="s">
        <v>197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9" customFormat="1" ht="20.100000000000001" customHeight="1">
      <c r="A5" s="399"/>
      <c r="B5" s="121" t="s">
        <v>198</v>
      </c>
      <c r="C5" s="121" t="s">
        <v>199</v>
      </c>
      <c r="D5" s="121" t="s">
        <v>200</v>
      </c>
      <c r="E5" s="121" t="s">
        <v>201</v>
      </c>
      <c r="F5" s="121" t="s">
        <v>202</v>
      </c>
      <c r="G5" s="121"/>
      <c r="H5" s="117"/>
      <c r="I5" s="148"/>
      <c r="J5" s="149"/>
      <c r="K5" s="149"/>
      <c r="L5" s="149"/>
      <c r="M5" s="149"/>
      <c r="N5" s="149"/>
      <c r="O5" s="149"/>
      <c r="P5" s="150"/>
      <c r="Q5" s="150"/>
      <c r="R5" s="164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9" customFormat="1" ht="20.100000000000001" customHeight="1">
      <c r="A6" s="122"/>
      <c r="B6" s="123"/>
      <c r="C6" s="123"/>
      <c r="D6" s="123"/>
      <c r="E6" s="123"/>
      <c r="F6" s="123"/>
      <c r="G6" s="124"/>
      <c r="H6" s="117"/>
      <c r="I6" s="151"/>
      <c r="J6" s="152"/>
      <c r="K6" s="153"/>
      <c r="L6" s="152"/>
      <c r="M6" s="152"/>
      <c r="N6" s="152"/>
      <c r="O6" s="152"/>
      <c r="P6" s="154"/>
      <c r="Q6" s="165"/>
      <c r="R6" s="166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9" customFormat="1" ht="20.100000000000001" customHeight="1">
      <c r="A7" s="122"/>
      <c r="B7" s="123"/>
      <c r="C7" s="123"/>
      <c r="D7" s="123"/>
      <c r="E7" s="123"/>
      <c r="F7" s="123"/>
      <c r="G7" s="124"/>
      <c r="H7" s="117"/>
      <c r="I7" s="148"/>
      <c r="J7" s="149"/>
      <c r="K7" s="149"/>
      <c r="L7" s="149"/>
      <c r="M7" s="149"/>
      <c r="N7" s="149"/>
      <c r="O7" s="149"/>
      <c r="P7" s="150"/>
      <c r="Q7" s="167"/>
      <c r="R7" s="16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9" customFormat="1" ht="20.100000000000001" customHeight="1">
      <c r="A8" s="122"/>
      <c r="B8" s="123"/>
      <c r="C8" s="123"/>
      <c r="D8" s="123"/>
      <c r="E8" s="123"/>
      <c r="F8" s="123"/>
      <c r="G8" s="124"/>
      <c r="H8" s="117"/>
      <c r="I8" s="148"/>
      <c r="J8" s="149"/>
      <c r="K8" s="149"/>
      <c r="L8" s="149"/>
      <c r="M8" s="149"/>
      <c r="N8" s="149"/>
      <c r="O8" s="149"/>
      <c r="P8" s="150"/>
      <c r="Q8" s="167"/>
      <c r="R8" s="166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39" customFormat="1" ht="20.100000000000001" customHeight="1">
      <c r="A9" s="122"/>
      <c r="B9" s="123"/>
      <c r="C9" s="123"/>
      <c r="D9" s="123"/>
      <c r="E9" s="123"/>
      <c r="F9" s="123"/>
      <c r="G9" s="124"/>
      <c r="H9" s="117"/>
      <c r="I9" s="148"/>
      <c r="J9" s="149"/>
      <c r="K9" s="149"/>
      <c r="L9" s="149"/>
      <c r="M9" s="149"/>
      <c r="N9" s="149"/>
      <c r="O9" s="149"/>
      <c r="P9" s="150"/>
      <c r="Q9" s="167"/>
      <c r="R9" s="166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39" customFormat="1" ht="20.100000000000001" customHeight="1">
      <c r="A10" s="122"/>
      <c r="B10" s="123"/>
      <c r="C10" s="123"/>
      <c r="D10" s="123"/>
      <c r="E10" s="123"/>
      <c r="F10" s="123"/>
      <c r="G10" s="124"/>
      <c r="H10" s="117"/>
      <c r="I10" s="148"/>
      <c r="J10" s="149"/>
      <c r="K10" s="149"/>
      <c r="L10" s="149"/>
      <c r="M10" s="149"/>
      <c r="N10" s="149"/>
      <c r="O10" s="149"/>
      <c r="P10" s="150"/>
      <c r="Q10" s="167"/>
      <c r="R10" s="16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39" customFormat="1" ht="20.100000000000001" customHeight="1">
      <c r="A11" s="122"/>
      <c r="B11" s="123"/>
      <c r="C11" s="123"/>
      <c r="D11" s="123"/>
      <c r="E11" s="123"/>
      <c r="F11" s="123"/>
      <c r="G11" s="124"/>
      <c r="H11" s="117"/>
      <c r="I11" s="148"/>
      <c r="J11" s="149"/>
      <c r="K11" s="149"/>
      <c r="L11" s="149"/>
      <c r="M11" s="149"/>
      <c r="N11" s="149"/>
      <c r="O11" s="149"/>
      <c r="P11" s="150"/>
      <c r="Q11" s="167"/>
      <c r="R11" s="16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39" customFormat="1" ht="20.100000000000001" customHeight="1">
      <c r="A12" s="122"/>
      <c r="B12" s="125"/>
      <c r="C12" s="125"/>
      <c r="D12" s="125"/>
      <c r="E12" s="125"/>
      <c r="F12" s="125"/>
      <c r="G12" s="124"/>
      <c r="H12" s="117"/>
      <c r="I12" s="148"/>
      <c r="J12" s="149"/>
      <c r="K12" s="149"/>
      <c r="L12" s="149"/>
      <c r="M12" s="149"/>
      <c r="N12" s="149"/>
      <c r="O12" s="149"/>
      <c r="P12" s="150"/>
      <c r="Q12" s="167"/>
      <c r="R12" s="166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39" customFormat="1" ht="20.100000000000001" customHeight="1">
      <c r="A13" s="122"/>
      <c r="B13" s="125"/>
      <c r="C13" s="125"/>
      <c r="D13" s="125"/>
      <c r="E13" s="125"/>
      <c r="F13" s="125"/>
      <c r="G13" s="124"/>
      <c r="H13" s="117"/>
      <c r="I13" s="148"/>
      <c r="J13" s="149"/>
      <c r="K13" s="149"/>
      <c r="L13" s="149"/>
      <c r="M13" s="149"/>
      <c r="N13" s="149"/>
      <c r="O13" s="149"/>
      <c r="P13" s="150"/>
      <c r="Q13" s="167"/>
      <c r="R13" s="166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39" customFormat="1" ht="20.100000000000001" customHeight="1">
      <c r="A14" s="122"/>
      <c r="B14" s="123"/>
      <c r="C14" s="123"/>
      <c r="D14" s="123"/>
      <c r="E14" s="123"/>
      <c r="F14" s="123"/>
      <c r="G14" s="124"/>
      <c r="H14" s="117"/>
      <c r="I14" s="148"/>
      <c r="J14" s="149"/>
      <c r="K14" s="149"/>
      <c r="L14" s="149"/>
      <c r="M14" s="149"/>
      <c r="N14" s="149"/>
      <c r="O14" s="149"/>
      <c r="P14" s="150"/>
      <c r="Q14" s="167"/>
      <c r="R14" s="166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39" customFormat="1" ht="20.100000000000001" customHeight="1">
      <c r="A15" s="122"/>
      <c r="B15" s="123"/>
      <c r="C15" s="123"/>
      <c r="D15" s="123"/>
      <c r="E15" s="123"/>
      <c r="F15" s="123"/>
      <c r="G15" s="126"/>
      <c r="H15" s="117"/>
      <c r="I15" s="148"/>
      <c r="J15" s="149"/>
      <c r="K15" s="149"/>
      <c r="L15" s="149"/>
      <c r="M15" s="149"/>
      <c r="N15" s="149"/>
      <c r="O15" s="149"/>
      <c r="P15" s="150"/>
      <c r="Q15" s="167"/>
      <c r="R15" s="166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9" customFormat="1" ht="20.100000000000001" customHeight="1">
      <c r="A16" s="122"/>
      <c r="B16" s="125"/>
      <c r="C16" s="125"/>
      <c r="D16" s="125"/>
      <c r="E16" s="125"/>
      <c r="F16" s="125"/>
      <c r="G16" s="124"/>
      <c r="H16" s="117"/>
      <c r="I16" s="148"/>
      <c r="J16" s="149"/>
      <c r="K16" s="149"/>
      <c r="L16" s="149"/>
      <c r="M16" s="149"/>
      <c r="N16" s="149"/>
      <c r="O16" s="149"/>
      <c r="P16" s="150"/>
      <c r="Q16" s="167"/>
      <c r="R16" s="166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9" customFormat="1" ht="20.100000000000001" customHeight="1">
      <c r="A17" s="127"/>
      <c r="B17" s="128"/>
      <c r="C17" s="129"/>
      <c r="D17" s="129"/>
      <c r="E17" s="130"/>
      <c r="F17" s="129"/>
      <c r="G17" s="131"/>
      <c r="H17" s="117"/>
      <c r="I17" s="148"/>
      <c r="J17" s="149"/>
      <c r="K17" s="149"/>
      <c r="L17" s="149"/>
      <c r="M17" s="149"/>
      <c r="N17" s="149"/>
      <c r="O17" s="149"/>
      <c r="P17" s="150"/>
      <c r="Q17" s="167"/>
      <c r="R17" s="166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9" customFormat="1" ht="20.100000000000001" customHeight="1">
      <c r="A18" s="127"/>
      <c r="B18" s="132"/>
      <c r="C18" s="133"/>
      <c r="D18" s="133"/>
      <c r="E18" s="130"/>
      <c r="F18" s="134"/>
      <c r="G18" s="131"/>
      <c r="H18" s="117"/>
      <c r="I18" s="148"/>
      <c r="J18" s="149"/>
      <c r="K18" s="149"/>
      <c r="L18" s="149"/>
      <c r="M18" s="149"/>
      <c r="N18" s="149"/>
      <c r="O18" s="149"/>
      <c r="P18" s="150"/>
      <c r="Q18" s="167"/>
      <c r="R18" s="166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39" customFormat="1" ht="20.100000000000001" customHeight="1">
      <c r="A19" s="122"/>
      <c r="B19" s="135"/>
      <c r="C19" s="135"/>
      <c r="D19" s="136"/>
      <c r="E19" s="135"/>
      <c r="F19" s="135"/>
      <c r="G19" s="124"/>
      <c r="H19" s="117"/>
      <c r="I19" s="148"/>
      <c r="J19" s="149"/>
      <c r="K19" s="149"/>
      <c r="L19" s="149"/>
      <c r="M19" s="149"/>
      <c r="N19" s="149"/>
      <c r="O19" s="149"/>
      <c r="P19" s="150"/>
      <c r="Q19" s="150"/>
      <c r="R19" s="164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39" customFormat="1" ht="20.100000000000001" customHeight="1">
      <c r="A20" s="137"/>
      <c r="B20" s="138"/>
      <c r="C20" s="138"/>
      <c r="D20" s="139"/>
      <c r="E20" s="138"/>
      <c r="F20" s="138"/>
      <c r="G20" s="140"/>
      <c r="H20" s="141"/>
      <c r="I20" s="155"/>
      <c r="J20" s="156"/>
      <c r="K20" s="157"/>
      <c r="L20" s="156"/>
      <c r="M20" s="156"/>
      <c r="N20" s="157"/>
      <c r="O20" s="157"/>
      <c r="P20" s="158"/>
      <c r="Q20" s="158"/>
      <c r="R20" s="16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39" customFormat="1" ht="16.5">
      <c r="A21" s="59"/>
      <c r="B21" s="59"/>
      <c r="C21" s="59"/>
      <c r="D21" s="60"/>
      <c r="E21" s="59"/>
      <c r="F21" s="59"/>
      <c r="G21" s="142"/>
      <c r="O21" s="143"/>
      <c r="P21" s="143"/>
      <c r="Q21" s="143"/>
      <c r="R21" s="14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9" customFormat="1">
      <c r="A22" s="61" t="s">
        <v>171</v>
      </c>
      <c r="B22" s="61"/>
      <c r="C22" s="62"/>
      <c r="O22" s="143"/>
      <c r="P22" s="143"/>
      <c r="Q22" s="143"/>
      <c r="R22" s="14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9" customFormat="1">
      <c r="C23" s="40"/>
      <c r="I23" s="75" t="s">
        <v>172</v>
      </c>
      <c r="J23" s="76"/>
      <c r="K23" s="159"/>
      <c r="M23" s="75" t="s">
        <v>173</v>
      </c>
      <c r="N23" s="75"/>
      <c r="P23" s="75" t="s">
        <v>174</v>
      </c>
      <c r="R23" s="143" t="s">
        <v>137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11.37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3" ht="22.5">
      <c r="A1" s="347" t="s">
        <v>203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3" ht="18" customHeight="1">
      <c r="A2" s="78" t="s">
        <v>53</v>
      </c>
      <c r="B2" s="400" t="s">
        <v>54</v>
      </c>
      <c r="C2" s="400"/>
      <c r="D2" s="80" t="s">
        <v>61</v>
      </c>
      <c r="E2" s="81" t="str">
        <f>首期!B4</f>
        <v>QAZZBM85242</v>
      </c>
      <c r="F2" s="82" t="s">
        <v>204</v>
      </c>
      <c r="G2" s="267" t="str">
        <f>首期!B5</f>
        <v>儿童皮肤衣</v>
      </c>
      <c r="H2" s="268"/>
      <c r="I2" s="100" t="s">
        <v>57</v>
      </c>
      <c r="J2" s="401" t="s">
        <v>56</v>
      </c>
      <c r="K2" s="402"/>
    </row>
    <row r="3" spans="1:13" ht="18" customHeight="1">
      <c r="A3" s="85" t="s">
        <v>75</v>
      </c>
      <c r="B3" s="267">
        <v>600</v>
      </c>
      <c r="C3" s="267"/>
      <c r="D3" s="86" t="s">
        <v>205</v>
      </c>
      <c r="E3" s="403">
        <v>45361</v>
      </c>
      <c r="F3" s="404"/>
      <c r="G3" s="404"/>
      <c r="H3" s="371" t="s">
        <v>206</v>
      </c>
      <c r="I3" s="371"/>
      <c r="J3" s="371"/>
      <c r="K3" s="372"/>
    </row>
    <row r="4" spans="1:13" ht="18" customHeight="1">
      <c r="A4" s="87" t="s">
        <v>71</v>
      </c>
      <c r="B4" s="83">
        <v>2</v>
      </c>
      <c r="C4" s="83">
        <v>6</v>
      </c>
      <c r="D4" s="88" t="s">
        <v>207</v>
      </c>
      <c r="E4" s="404" t="s">
        <v>208</v>
      </c>
      <c r="F4" s="404"/>
      <c r="G4" s="404"/>
      <c r="H4" s="308" t="s">
        <v>209</v>
      </c>
      <c r="I4" s="308"/>
      <c r="J4" s="97" t="s">
        <v>65</v>
      </c>
      <c r="K4" s="103" t="s">
        <v>66</v>
      </c>
    </row>
    <row r="5" spans="1:13" ht="18" customHeight="1">
      <c r="A5" s="87" t="s">
        <v>210</v>
      </c>
      <c r="B5" s="267">
        <v>1</v>
      </c>
      <c r="C5" s="267"/>
      <c r="D5" s="86" t="s">
        <v>211</v>
      </c>
      <c r="E5" s="86"/>
      <c r="G5" s="86"/>
      <c r="H5" s="308" t="s">
        <v>212</v>
      </c>
      <c r="I5" s="308"/>
      <c r="J5" s="97" t="s">
        <v>65</v>
      </c>
      <c r="K5" s="103" t="s">
        <v>66</v>
      </c>
    </row>
    <row r="6" spans="1:13" ht="18" customHeight="1">
      <c r="A6" s="89" t="s">
        <v>213</v>
      </c>
      <c r="B6" s="365">
        <v>80</v>
      </c>
      <c r="C6" s="365"/>
      <c r="D6" s="91" t="s">
        <v>214</v>
      </c>
      <c r="E6" s="92"/>
      <c r="F6" s="92"/>
      <c r="G6" s="91"/>
      <c r="H6" s="405" t="s">
        <v>215</v>
      </c>
      <c r="I6" s="405"/>
      <c r="J6" s="92" t="s">
        <v>65</v>
      </c>
      <c r="K6" s="104" t="s">
        <v>66</v>
      </c>
      <c r="M6" s="105"/>
    </row>
    <row r="7" spans="1:13" ht="18" customHeight="1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3" ht="18" customHeight="1">
      <c r="A8" s="96" t="s">
        <v>216</v>
      </c>
      <c r="B8" s="82" t="s">
        <v>217</v>
      </c>
      <c r="C8" s="82" t="s">
        <v>218</v>
      </c>
      <c r="D8" s="82" t="s">
        <v>219</v>
      </c>
      <c r="E8" s="82" t="s">
        <v>220</v>
      </c>
      <c r="F8" s="82" t="s">
        <v>221</v>
      </c>
      <c r="G8" s="406" t="s">
        <v>222</v>
      </c>
      <c r="H8" s="407"/>
      <c r="I8" s="407"/>
      <c r="J8" s="407"/>
      <c r="K8" s="408"/>
    </row>
    <row r="9" spans="1:13" ht="18" customHeight="1">
      <c r="A9" s="307" t="s">
        <v>223</v>
      </c>
      <c r="B9" s="308"/>
      <c r="C9" s="97" t="s">
        <v>65</v>
      </c>
      <c r="D9" s="97" t="s">
        <v>66</v>
      </c>
      <c r="E9" s="86" t="s">
        <v>224</v>
      </c>
      <c r="F9" s="98" t="s">
        <v>225</v>
      </c>
      <c r="G9" s="409"/>
      <c r="H9" s="410"/>
      <c r="I9" s="410"/>
      <c r="J9" s="410"/>
      <c r="K9" s="411"/>
    </row>
    <row r="10" spans="1:13" ht="18" customHeight="1">
      <c r="A10" s="307" t="s">
        <v>226</v>
      </c>
      <c r="B10" s="308"/>
      <c r="C10" s="97" t="s">
        <v>65</v>
      </c>
      <c r="D10" s="97" t="s">
        <v>66</v>
      </c>
      <c r="E10" s="86" t="s">
        <v>227</v>
      </c>
      <c r="F10" s="98" t="s">
        <v>228</v>
      </c>
      <c r="G10" s="409" t="s">
        <v>229</v>
      </c>
      <c r="H10" s="410"/>
      <c r="I10" s="410"/>
      <c r="J10" s="410"/>
      <c r="K10" s="411"/>
    </row>
    <row r="11" spans="1:13" ht="18" customHeight="1">
      <c r="A11" s="380" t="s">
        <v>183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2"/>
    </row>
    <row r="12" spans="1:13" ht="18" customHeight="1">
      <c r="A12" s="85" t="s">
        <v>89</v>
      </c>
      <c r="B12" s="97" t="s">
        <v>85</v>
      </c>
      <c r="C12" s="97" t="s">
        <v>86</v>
      </c>
      <c r="D12" s="98"/>
      <c r="E12" s="86" t="s">
        <v>87</v>
      </c>
      <c r="F12" s="97" t="s">
        <v>85</v>
      </c>
      <c r="G12" s="97" t="s">
        <v>86</v>
      </c>
      <c r="H12" s="97"/>
      <c r="I12" s="86" t="s">
        <v>230</v>
      </c>
      <c r="J12" s="97" t="s">
        <v>85</v>
      </c>
      <c r="K12" s="103" t="s">
        <v>86</v>
      </c>
    </row>
    <row r="13" spans="1:13" ht="18" customHeight="1">
      <c r="A13" s="85" t="s">
        <v>92</v>
      </c>
      <c r="B13" s="97" t="s">
        <v>85</v>
      </c>
      <c r="C13" s="97" t="s">
        <v>86</v>
      </c>
      <c r="D13" s="98"/>
      <c r="E13" s="86" t="s">
        <v>97</v>
      </c>
      <c r="F13" s="97" t="s">
        <v>85</v>
      </c>
      <c r="G13" s="97" t="s">
        <v>86</v>
      </c>
      <c r="H13" s="97"/>
      <c r="I13" s="86" t="s">
        <v>231</v>
      </c>
      <c r="J13" s="97" t="s">
        <v>85</v>
      </c>
      <c r="K13" s="103" t="s">
        <v>86</v>
      </c>
    </row>
    <row r="14" spans="1:13" ht="18" customHeight="1">
      <c r="A14" s="89" t="s">
        <v>232</v>
      </c>
      <c r="B14" s="92" t="s">
        <v>85</v>
      </c>
      <c r="C14" s="92" t="s">
        <v>86</v>
      </c>
      <c r="D14" s="99"/>
      <c r="E14" s="91" t="s">
        <v>233</v>
      </c>
      <c r="F14" s="92" t="s">
        <v>85</v>
      </c>
      <c r="G14" s="92" t="s">
        <v>86</v>
      </c>
      <c r="H14" s="92"/>
      <c r="I14" s="91" t="s">
        <v>234</v>
      </c>
      <c r="J14" s="92" t="s">
        <v>85</v>
      </c>
      <c r="K14" s="104" t="s">
        <v>86</v>
      </c>
    </row>
    <row r="15" spans="1:13" ht="18" customHeight="1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3" ht="18" customHeight="1">
      <c r="A16" s="370" t="s">
        <v>235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6"/>
    </row>
    <row r="17" spans="1:11" ht="18" customHeight="1">
      <c r="A17" s="307" t="s">
        <v>236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76"/>
    </row>
    <row r="18" spans="1:11" ht="18" customHeight="1">
      <c r="A18" s="307" t="s">
        <v>237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76"/>
    </row>
    <row r="19" spans="1:11" ht="21.95" customHeight="1">
      <c r="A19" s="412"/>
      <c r="B19" s="413"/>
      <c r="C19" s="413"/>
      <c r="D19" s="413"/>
      <c r="E19" s="413"/>
      <c r="F19" s="413"/>
      <c r="G19" s="413"/>
      <c r="H19" s="413"/>
      <c r="I19" s="413"/>
      <c r="J19" s="413"/>
      <c r="K19" s="414"/>
    </row>
    <row r="20" spans="1:11" ht="21.95" customHeight="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415"/>
    </row>
    <row r="21" spans="1:11" ht="21.95" customHeight="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415"/>
    </row>
    <row r="22" spans="1:11" ht="21.95" customHeight="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415"/>
    </row>
    <row r="23" spans="1:11" ht="21.95" customHeight="1">
      <c r="A23" s="416"/>
      <c r="B23" s="417"/>
      <c r="C23" s="417"/>
      <c r="D23" s="417"/>
      <c r="E23" s="417"/>
      <c r="F23" s="417"/>
      <c r="G23" s="417"/>
      <c r="H23" s="417"/>
      <c r="I23" s="417"/>
      <c r="J23" s="417"/>
      <c r="K23" s="418"/>
    </row>
    <row r="24" spans="1:11" ht="18" customHeight="1">
      <c r="A24" s="307" t="s">
        <v>118</v>
      </c>
      <c r="B24" s="308"/>
      <c r="C24" s="97" t="s">
        <v>65</v>
      </c>
      <c r="D24" s="97" t="s">
        <v>66</v>
      </c>
      <c r="E24" s="371"/>
      <c r="F24" s="371"/>
      <c r="G24" s="371"/>
      <c r="H24" s="371"/>
      <c r="I24" s="371"/>
      <c r="J24" s="371"/>
      <c r="K24" s="372"/>
    </row>
    <row r="25" spans="1:11" ht="18" customHeight="1">
      <c r="A25" s="101" t="s">
        <v>238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20"/>
    </row>
    <row r="26" spans="1:11">
      <c r="A26" s="421"/>
      <c r="B26" s="421"/>
      <c r="C26" s="421"/>
      <c r="D26" s="421"/>
      <c r="E26" s="421"/>
      <c r="F26" s="421"/>
      <c r="G26" s="421"/>
      <c r="H26" s="421"/>
      <c r="I26" s="421"/>
      <c r="J26" s="421"/>
      <c r="K26" s="421"/>
    </row>
    <row r="27" spans="1:11" ht="20.100000000000001" customHeight="1">
      <c r="A27" s="422" t="s">
        <v>239</v>
      </c>
      <c r="B27" s="407"/>
      <c r="C27" s="407"/>
      <c r="D27" s="407"/>
      <c r="E27" s="407"/>
      <c r="F27" s="407"/>
      <c r="G27" s="407"/>
      <c r="H27" s="407"/>
      <c r="I27" s="407"/>
      <c r="J27" s="407"/>
      <c r="K27" s="107" t="s">
        <v>240</v>
      </c>
    </row>
    <row r="28" spans="1:11" ht="23.1" customHeight="1">
      <c r="A28" s="357"/>
      <c r="B28" s="358"/>
      <c r="C28" s="358"/>
      <c r="D28" s="358"/>
      <c r="E28" s="358"/>
      <c r="F28" s="358"/>
      <c r="G28" s="358"/>
      <c r="H28" s="358"/>
      <c r="I28" s="358"/>
      <c r="J28" s="359"/>
      <c r="K28" s="108">
        <v>1</v>
      </c>
    </row>
    <row r="29" spans="1:11" ht="23.1" customHeight="1">
      <c r="A29" s="357"/>
      <c r="B29" s="358"/>
      <c r="C29" s="358"/>
      <c r="D29" s="358"/>
      <c r="E29" s="358"/>
      <c r="F29" s="358"/>
      <c r="G29" s="358"/>
      <c r="H29" s="358"/>
      <c r="I29" s="358"/>
      <c r="J29" s="359"/>
      <c r="K29" s="106">
        <v>2</v>
      </c>
    </row>
    <row r="30" spans="1:11" ht="23.1" customHeight="1">
      <c r="A30" s="357"/>
      <c r="B30" s="358"/>
      <c r="C30" s="358"/>
      <c r="D30" s="358"/>
      <c r="E30" s="358"/>
      <c r="F30" s="358"/>
      <c r="G30" s="358"/>
      <c r="H30" s="358"/>
      <c r="I30" s="358"/>
      <c r="J30" s="359"/>
      <c r="K30" s="106"/>
    </row>
    <row r="31" spans="1:11" ht="23.1" customHeight="1">
      <c r="A31" s="357"/>
      <c r="B31" s="358"/>
      <c r="C31" s="358"/>
      <c r="D31" s="358"/>
      <c r="E31" s="358"/>
      <c r="F31" s="358"/>
      <c r="G31" s="358"/>
      <c r="H31" s="358"/>
      <c r="I31" s="358"/>
      <c r="J31" s="359"/>
      <c r="K31" s="106"/>
    </row>
    <row r="32" spans="1:11" ht="23.1" customHeight="1">
      <c r="A32" s="357"/>
      <c r="B32" s="358"/>
      <c r="C32" s="358"/>
      <c r="D32" s="358"/>
      <c r="E32" s="358"/>
      <c r="F32" s="358"/>
      <c r="G32" s="358"/>
      <c r="H32" s="358"/>
      <c r="I32" s="358"/>
      <c r="J32" s="359"/>
      <c r="K32" s="109"/>
    </row>
    <row r="33" spans="1:11" ht="23.1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9"/>
      <c r="K33" s="110"/>
    </row>
    <row r="34" spans="1:11" ht="23.1" customHeight="1">
      <c r="A34" s="357"/>
      <c r="B34" s="358"/>
      <c r="C34" s="358"/>
      <c r="D34" s="358"/>
      <c r="E34" s="358"/>
      <c r="F34" s="358"/>
      <c r="G34" s="358"/>
      <c r="H34" s="358"/>
      <c r="I34" s="358"/>
      <c r="J34" s="359"/>
      <c r="K34" s="106"/>
    </row>
    <row r="35" spans="1:11" ht="23.1" customHeight="1">
      <c r="A35" s="357"/>
      <c r="B35" s="358"/>
      <c r="C35" s="358"/>
      <c r="D35" s="358"/>
      <c r="E35" s="358"/>
      <c r="F35" s="358"/>
      <c r="G35" s="358"/>
      <c r="H35" s="358"/>
      <c r="I35" s="358"/>
      <c r="J35" s="359"/>
      <c r="K35" s="111"/>
    </row>
    <row r="36" spans="1:11" ht="23.1" customHeight="1">
      <c r="A36" s="423" t="s">
        <v>241</v>
      </c>
      <c r="B36" s="424"/>
      <c r="C36" s="424"/>
      <c r="D36" s="424"/>
      <c r="E36" s="424"/>
      <c r="F36" s="424"/>
      <c r="G36" s="424"/>
      <c r="H36" s="424"/>
      <c r="I36" s="424"/>
      <c r="J36" s="425"/>
      <c r="K36" s="112">
        <f>SUM(K28:K35)</f>
        <v>3</v>
      </c>
    </row>
    <row r="37" spans="1:11" ht="18.75" customHeight="1">
      <c r="A37" s="426" t="s">
        <v>242</v>
      </c>
      <c r="B37" s="427"/>
      <c r="C37" s="427"/>
      <c r="D37" s="427"/>
      <c r="E37" s="427"/>
      <c r="F37" s="427"/>
      <c r="G37" s="427"/>
      <c r="H37" s="427"/>
      <c r="I37" s="427"/>
      <c r="J37" s="427"/>
      <c r="K37" s="428"/>
    </row>
    <row r="38" spans="1:11" ht="18.75" customHeight="1">
      <c r="A38" s="307" t="s">
        <v>243</v>
      </c>
      <c r="B38" s="308"/>
      <c r="C38" s="308"/>
      <c r="D38" s="371" t="s">
        <v>244</v>
      </c>
      <c r="E38" s="371"/>
      <c r="F38" s="361" t="s">
        <v>245</v>
      </c>
      <c r="G38" s="429"/>
      <c r="H38" s="308" t="s">
        <v>246</v>
      </c>
      <c r="I38" s="308"/>
      <c r="J38" s="308" t="s">
        <v>247</v>
      </c>
      <c r="K38" s="376"/>
    </row>
    <row r="39" spans="1:11" ht="18.75" customHeight="1">
      <c r="A39" s="87" t="s">
        <v>119</v>
      </c>
      <c r="B39" s="308" t="s">
        <v>248</v>
      </c>
      <c r="C39" s="308"/>
      <c r="D39" s="308"/>
      <c r="E39" s="308"/>
      <c r="F39" s="308"/>
      <c r="G39" s="308"/>
      <c r="H39" s="308"/>
      <c r="I39" s="308"/>
      <c r="J39" s="308"/>
      <c r="K39" s="376"/>
    </row>
    <row r="40" spans="1:11" ht="24" customHeight="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76"/>
    </row>
    <row r="41" spans="1:11" ht="24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76"/>
    </row>
    <row r="42" spans="1:11" ht="32.1" customHeight="1">
      <c r="A42" s="89" t="s">
        <v>131</v>
      </c>
      <c r="B42" s="430" t="s">
        <v>249</v>
      </c>
      <c r="C42" s="430"/>
      <c r="D42" s="91" t="s">
        <v>250</v>
      </c>
      <c r="E42" s="99"/>
      <c r="F42" s="91" t="s">
        <v>135</v>
      </c>
      <c r="G42" s="102"/>
      <c r="H42" s="431" t="s">
        <v>136</v>
      </c>
      <c r="I42" s="431"/>
      <c r="J42" s="430" t="s">
        <v>137</v>
      </c>
      <c r="K42" s="43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workbookViewId="0">
      <selection activeCell="J14" sqref="J14"/>
    </sheetView>
  </sheetViews>
  <sheetFormatPr defaultColWidth="9" defaultRowHeight="14.25"/>
  <cols>
    <col min="1" max="1" width="13.625" style="39" customWidth="1"/>
    <col min="2" max="3" width="9.125" style="39" customWidth="1"/>
    <col min="4" max="4" width="9.125" style="40" customWidth="1"/>
    <col min="5" max="6" width="9.125" style="39" customWidth="1"/>
    <col min="7" max="7" width="8.5" style="39" customWidth="1"/>
    <col min="8" max="8" width="2.75" style="39" customWidth="1"/>
    <col min="9" max="11" width="12.625" style="39" customWidth="1"/>
    <col min="12" max="14" width="12.625" style="41" customWidth="1"/>
    <col min="15" max="15" width="10.625" style="42" customWidth="1"/>
    <col min="16" max="253" width="9" style="39"/>
    <col min="254" max="16384" width="9" style="2"/>
  </cols>
  <sheetData>
    <row r="1" spans="1:256" s="39" customFormat="1" ht="29.1" customHeight="1">
      <c r="A1" s="330" t="s">
        <v>141</v>
      </c>
      <c r="B1" s="330"/>
      <c r="C1" s="331"/>
      <c r="D1" s="331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6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9" customFormat="1" ht="20.100000000000001" customHeight="1">
      <c r="A2" s="43" t="s">
        <v>61</v>
      </c>
      <c r="B2" s="333" t="str">
        <f>尾期!E2</f>
        <v>QAZZBM85242</v>
      </c>
      <c r="C2" s="334"/>
      <c r="D2" s="335"/>
      <c r="E2" s="44" t="s">
        <v>67</v>
      </c>
      <c r="F2" s="336" t="str">
        <f>尾期!G2</f>
        <v>儿童皮肤衣</v>
      </c>
      <c r="G2" s="336"/>
      <c r="H2" s="343"/>
      <c r="I2" s="64" t="s">
        <v>57</v>
      </c>
      <c r="J2" s="337" t="s">
        <v>56</v>
      </c>
      <c r="K2" s="337"/>
      <c r="L2" s="337"/>
      <c r="M2" s="337"/>
      <c r="N2" s="338"/>
      <c r="O2" s="6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9" customFormat="1">
      <c r="A3" s="342" t="s">
        <v>142</v>
      </c>
      <c r="B3" s="339" t="s">
        <v>143</v>
      </c>
      <c r="C3" s="340"/>
      <c r="D3" s="339"/>
      <c r="E3" s="339"/>
      <c r="F3" s="339"/>
      <c r="G3" s="339"/>
      <c r="H3" s="344"/>
      <c r="I3" s="339"/>
      <c r="J3" s="339"/>
      <c r="K3" s="339"/>
      <c r="L3" s="339"/>
      <c r="M3" s="339"/>
      <c r="N3" s="341"/>
      <c r="O3" s="6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9" customFormat="1" ht="15">
      <c r="A4" s="342"/>
      <c r="B4" s="45" t="s">
        <v>144</v>
      </c>
      <c r="C4" s="45" t="s">
        <v>145</v>
      </c>
      <c r="D4" s="45" t="s">
        <v>146</v>
      </c>
      <c r="E4" s="45" t="s">
        <v>147</v>
      </c>
      <c r="F4" s="45" t="s">
        <v>148</v>
      </c>
      <c r="G4" s="45" t="s">
        <v>149</v>
      </c>
      <c r="H4" s="344"/>
      <c r="I4" s="45" t="s">
        <v>144</v>
      </c>
      <c r="J4" s="45" t="s">
        <v>145</v>
      </c>
      <c r="K4" s="45" t="s">
        <v>146</v>
      </c>
      <c r="L4" s="45" t="s">
        <v>147</v>
      </c>
      <c r="M4" s="45" t="s">
        <v>148</v>
      </c>
      <c r="N4" s="45" t="s">
        <v>149</v>
      </c>
      <c r="O4" s="6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9" customFormat="1" ht="17.25">
      <c r="A5" s="342"/>
      <c r="B5" s="46"/>
      <c r="C5" s="46"/>
      <c r="D5" s="47"/>
      <c r="E5" s="47"/>
      <c r="F5" s="47"/>
      <c r="G5" s="47"/>
      <c r="H5" s="345"/>
      <c r="I5" s="68"/>
      <c r="J5" s="68"/>
      <c r="K5" s="68"/>
      <c r="L5" s="68"/>
      <c r="M5" s="68"/>
      <c r="N5" s="68"/>
      <c r="O5" s="69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9" customFormat="1" ht="24.95" customHeight="1">
      <c r="A6" s="48" t="s">
        <v>152</v>
      </c>
      <c r="B6" s="49">
        <f>C6-4</f>
        <v>43</v>
      </c>
      <c r="C6" s="50">
        <v>47</v>
      </c>
      <c r="D6" s="49">
        <f t="shared" ref="D6:G6" si="0">C6+4</f>
        <v>51</v>
      </c>
      <c r="E6" s="49">
        <f t="shared" si="0"/>
        <v>55</v>
      </c>
      <c r="F6" s="49">
        <f t="shared" si="0"/>
        <v>59</v>
      </c>
      <c r="G6" s="49">
        <f t="shared" si="0"/>
        <v>63</v>
      </c>
      <c r="H6" s="345"/>
      <c r="I6" s="70"/>
      <c r="J6" s="70"/>
      <c r="K6" s="70"/>
      <c r="L6" s="70"/>
      <c r="M6" s="70"/>
      <c r="N6" s="70"/>
      <c r="O6" s="7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9" customFormat="1" ht="24.95" customHeight="1">
      <c r="A7" s="51" t="s">
        <v>155</v>
      </c>
      <c r="B7" s="52">
        <f>C7-4</f>
        <v>44</v>
      </c>
      <c r="C7" s="53">
        <v>48</v>
      </c>
      <c r="D7" s="52">
        <f t="shared" ref="D7:G7" si="1">C7+4</f>
        <v>52</v>
      </c>
      <c r="E7" s="52">
        <f t="shared" si="1"/>
        <v>56</v>
      </c>
      <c r="F7" s="52">
        <f t="shared" si="1"/>
        <v>60</v>
      </c>
      <c r="G7" s="52">
        <f t="shared" si="1"/>
        <v>64</v>
      </c>
      <c r="H7" s="345"/>
      <c r="I7" s="70"/>
      <c r="J7" s="70"/>
      <c r="K7" s="70"/>
      <c r="L7" s="70"/>
      <c r="M7" s="70"/>
      <c r="N7" s="70"/>
      <c r="O7" s="7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9" customFormat="1" ht="24.95" customHeight="1">
      <c r="A8" s="48" t="s">
        <v>156</v>
      </c>
      <c r="B8" s="49">
        <f>C8-4</f>
        <v>76</v>
      </c>
      <c r="C8" s="50">
        <v>80</v>
      </c>
      <c r="D8" s="49">
        <f>C8+4</f>
        <v>84</v>
      </c>
      <c r="E8" s="49">
        <f t="shared" ref="E8:G8" si="2">D8+6</f>
        <v>90</v>
      </c>
      <c r="F8" s="49">
        <f t="shared" si="2"/>
        <v>96</v>
      </c>
      <c r="G8" s="49">
        <f t="shared" si="2"/>
        <v>102</v>
      </c>
      <c r="H8" s="345"/>
      <c r="I8" s="70"/>
      <c r="J8" s="70"/>
      <c r="K8" s="70"/>
      <c r="L8" s="70"/>
      <c r="M8" s="70"/>
      <c r="N8" s="70"/>
      <c r="O8" s="7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9" customFormat="1" ht="24.95" customHeight="1">
      <c r="A9" s="48" t="s">
        <v>158</v>
      </c>
      <c r="B9" s="49">
        <f>C9-4</f>
        <v>74</v>
      </c>
      <c r="C9" s="50">
        <v>78</v>
      </c>
      <c r="D9" s="49">
        <f>C9+4</f>
        <v>82</v>
      </c>
      <c r="E9" s="49">
        <f t="shared" ref="E9:G9" si="3">D9+6</f>
        <v>88</v>
      </c>
      <c r="F9" s="49">
        <f t="shared" si="3"/>
        <v>94</v>
      </c>
      <c r="G9" s="49">
        <f t="shared" si="3"/>
        <v>100</v>
      </c>
      <c r="H9" s="345"/>
      <c r="I9" s="70"/>
      <c r="J9" s="70"/>
      <c r="K9" s="70"/>
      <c r="L9" s="70"/>
      <c r="M9" s="70"/>
      <c r="N9" s="70"/>
      <c r="O9" s="7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9" customFormat="1" ht="24.95" customHeight="1">
      <c r="A10" s="51" t="s">
        <v>160</v>
      </c>
      <c r="B10" s="52">
        <f>C10-4</f>
        <v>47</v>
      </c>
      <c r="C10" s="53">
        <v>51</v>
      </c>
      <c r="D10" s="52">
        <f>C10+3</f>
        <v>54</v>
      </c>
      <c r="E10" s="52">
        <f>D10+3</f>
        <v>57</v>
      </c>
      <c r="F10" s="52">
        <f>E10+3</f>
        <v>60</v>
      </c>
      <c r="G10" s="52">
        <f>F10+1.5</f>
        <v>61.5</v>
      </c>
      <c r="H10" s="345"/>
      <c r="I10" s="70"/>
      <c r="J10" s="70"/>
      <c r="K10" s="70"/>
      <c r="L10" s="70"/>
      <c r="M10" s="70"/>
      <c r="N10" s="70"/>
      <c r="O10" s="7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9" customFormat="1" ht="24.95" customHeight="1">
      <c r="A11" s="51" t="s">
        <v>162</v>
      </c>
      <c r="B11" s="52">
        <f>C11-1.5</f>
        <v>31</v>
      </c>
      <c r="C11" s="53">
        <v>32.5</v>
      </c>
      <c r="D11" s="52">
        <f t="shared" ref="D11:G11" si="4">C11+2.2</f>
        <v>34.700000000000003</v>
      </c>
      <c r="E11" s="52">
        <f t="shared" si="4"/>
        <v>36.9</v>
      </c>
      <c r="F11" s="52">
        <f t="shared" si="4"/>
        <v>39.1</v>
      </c>
      <c r="G11" s="52">
        <f t="shared" si="4"/>
        <v>41.3</v>
      </c>
      <c r="H11" s="345"/>
      <c r="I11" s="70"/>
      <c r="J11" s="70"/>
      <c r="K11" s="70"/>
      <c r="L11" s="70"/>
      <c r="M11" s="70"/>
      <c r="N11" s="70"/>
      <c r="O11" s="7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9" customFormat="1" ht="24.95" customHeight="1">
      <c r="A12" s="48" t="s">
        <v>165</v>
      </c>
      <c r="B12" s="49">
        <f>C12-1.2</f>
        <v>13.8</v>
      </c>
      <c r="C12" s="50">
        <v>15</v>
      </c>
      <c r="D12" s="49">
        <f t="shared" ref="D12:G12" si="5">C12+1.2</f>
        <v>16.2</v>
      </c>
      <c r="E12" s="49">
        <f t="shared" si="5"/>
        <v>17.399999999999999</v>
      </c>
      <c r="F12" s="49">
        <f t="shared" si="5"/>
        <v>18.600000000000001</v>
      </c>
      <c r="G12" s="49">
        <f t="shared" si="5"/>
        <v>19.8</v>
      </c>
      <c r="H12" s="345"/>
      <c r="I12" s="70"/>
      <c r="J12" s="70"/>
      <c r="K12" s="70"/>
      <c r="L12" s="70"/>
      <c r="M12" s="70"/>
      <c r="N12" s="70"/>
      <c r="O12" s="7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9" customFormat="1" ht="24.95" customHeight="1">
      <c r="A13" s="48" t="s">
        <v>166</v>
      </c>
      <c r="B13" s="49">
        <f>C13-0.8</f>
        <v>12.2</v>
      </c>
      <c r="C13" s="50">
        <v>13</v>
      </c>
      <c r="D13" s="49">
        <f>C13+0.8</f>
        <v>13.8</v>
      </c>
      <c r="E13" s="49">
        <f>D13+1</f>
        <v>14.8</v>
      </c>
      <c r="F13" s="49">
        <f>E13+1</f>
        <v>15.8</v>
      </c>
      <c r="G13" s="49">
        <f>F13+0.8</f>
        <v>16.600000000000001</v>
      </c>
      <c r="H13" s="345"/>
      <c r="I13" s="70"/>
      <c r="J13" s="70"/>
      <c r="K13" s="70"/>
      <c r="L13" s="70"/>
      <c r="M13" s="70"/>
      <c r="N13" s="70"/>
      <c r="O13" s="7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9" customFormat="1" ht="24.95" customHeight="1">
      <c r="A14" s="48" t="s">
        <v>167</v>
      </c>
      <c r="B14" s="54">
        <f>C14-0.2</f>
        <v>8.3000000000000007</v>
      </c>
      <c r="C14" s="55">
        <v>8.5</v>
      </c>
      <c r="D14" s="54">
        <f>C14+0.2</f>
        <v>8.6999999999999993</v>
      </c>
      <c r="E14" s="54">
        <f t="shared" ref="E14:G14" si="6">D14+0.4</f>
        <v>9.1</v>
      </c>
      <c r="F14" s="54">
        <f t="shared" si="6"/>
        <v>9.5</v>
      </c>
      <c r="G14" s="54">
        <f t="shared" si="6"/>
        <v>9.9</v>
      </c>
      <c r="H14" s="345"/>
      <c r="I14" s="70"/>
      <c r="J14" s="70"/>
      <c r="K14" s="70"/>
      <c r="L14" s="70"/>
      <c r="M14" s="70"/>
      <c r="N14" s="70"/>
      <c r="O14" s="7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9" customFormat="1" ht="24.95" customHeight="1">
      <c r="A15" s="48" t="s">
        <v>168</v>
      </c>
      <c r="B15" s="49">
        <f>C15-1</f>
        <v>43</v>
      </c>
      <c r="C15" s="50">
        <v>44</v>
      </c>
      <c r="D15" s="49">
        <f>C15+1</f>
        <v>45</v>
      </c>
      <c r="E15" s="49">
        <f t="shared" ref="E15:G15" si="7">D15+1.5</f>
        <v>46.5</v>
      </c>
      <c r="F15" s="49">
        <f t="shared" si="7"/>
        <v>48</v>
      </c>
      <c r="G15" s="49">
        <f t="shared" si="7"/>
        <v>49.5</v>
      </c>
      <c r="H15" s="345"/>
      <c r="I15" s="70"/>
      <c r="J15" s="70"/>
      <c r="K15" s="70"/>
      <c r="L15" s="70"/>
      <c r="M15" s="70"/>
      <c r="N15" s="70"/>
      <c r="O15" s="7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9" customFormat="1" ht="24.95" customHeight="1">
      <c r="A16" s="48" t="s">
        <v>169</v>
      </c>
      <c r="B16" s="54">
        <f>C16-0.8</f>
        <v>31.2</v>
      </c>
      <c r="C16" s="50">
        <v>32</v>
      </c>
      <c r="D16" s="54">
        <f t="shared" ref="D16:G16" si="8">C16+0.8</f>
        <v>32.799999999999997</v>
      </c>
      <c r="E16" s="54">
        <f t="shared" si="8"/>
        <v>33.6</v>
      </c>
      <c r="F16" s="54">
        <f t="shared" si="8"/>
        <v>34.4</v>
      </c>
      <c r="G16" s="54">
        <f t="shared" si="8"/>
        <v>35.200000000000003</v>
      </c>
      <c r="H16" s="345"/>
      <c r="I16" s="70"/>
      <c r="J16" s="70"/>
      <c r="K16" s="70"/>
      <c r="L16" s="70"/>
      <c r="M16" s="70"/>
      <c r="N16" s="70"/>
      <c r="O16" s="7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9" customFormat="1" ht="24.95" customHeight="1">
      <c r="A17" s="48" t="s">
        <v>170</v>
      </c>
      <c r="B17" s="54">
        <f>C17-0.5</f>
        <v>23</v>
      </c>
      <c r="C17" s="50">
        <v>23.5</v>
      </c>
      <c r="D17" s="54">
        <f>C17+0.5</f>
        <v>24</v>
      </c>
      <c r="E17" s="54">
        <f t="shared" ref="E17:G17" si="9">D17+0.75</f>
        <v>24.75</v>
      </c>
      <c r="F17" s="54">
        <f t="shared" si="9"/>
        <v>25.5</v>
      </c>
      <c r="G17" s="54">
        <f t="shared" si="9"/>
        <v>26.25</v>
      </c>
      <c r="H17" s="345"/>
      <c r="I17" s="70"/>
      <c r="J17" s="70"/>
      <c r="K17" s="70"/>
      <c r="L17" s="70"/>
      <c r="M17" s="70"/>
      <c r="N17" s="70"/>
      <c r="O17" s="7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9" customFormat="1" ht="24.95" customHeight="1">
      <c r="A18" s="56"/>
      <c r="B18" s="57"/>
      <c r="C18" s="57"/>
      <c r="D18" s="57"/>
      <c r="E18" s="58"/>
      <c r="F18" s="57"/>
      <c r="G18" s="57"/>
      <c r="H18" s="346"/>
      <c r="I18" s="72"/>
      <c r="J18" s="72"/>
      <c r="K18" s="73"/>
      <c r="L18" s="72"/>
      <c r="M18" s="72"/>
      <c r="N18" s="73"/>
      <c r="O18" s="7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6.5">
      <c r="A19" s="59"/>
      <c r="B19" s="59"/>
      <c r="C19" s="59"/>
      <c r="D19" s="59"/>
      <c r="E19" s="60"/>
      <c r="F19" s="59"/>
      <c r="G19" s="59"/>
      <c r="L19" s="39"/>
      <c r="M19" s="39"/>
      <c r="N19" s="39"/>
      <c r="O19" s="63"/>
      <c r="P19" s="2"/>
    </row>
    <row r="20" spans="1:256">
      <c r="A20" s="61" t="s">
        <v>171</v>
      </c>
      <c r="B20" s="61"/>
      <c r="C20" s="62"/>
      <c r="D20" s="62"/>
      <c r="L20" s="39"/>
      <c r="M20" s="39"/>
      <c r="N20" s="39"/>
      <c r="O20" s="63"/>
      <c r="P20" s="2"/>
    </row>
    <row r="21" spans="1:256">
      <c r="C21" s="40"/>
      <c r="I21" s="75" t="s">
        <v>172</v>
      </c>
      <c r="J21" s="76"/>
      <c r="K21" s="75" t="s">
        <v>173</v>
      </c>
      <c r="L21" s="75"/>
      <c r="M21" s="75" t="s">
        <v>174</v>
      </c>
      <c r="N21" s="39" t="s">
        <v>137</v>
      </c>
      <c r="O21" s="63"/>
      <c r="P21" s="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A2" zoomScale="125" zoomScaleNormal="125"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2.875" style="35" customWidth="1"/>
    <col min="4" max="4" width="10.3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33" t="s">
        <v>251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 s="1" customFormat="1" ht="16.5">
      <c r="A2" s="440" t="s">
        <v>252</v>
      </c>
      <c r="B2" s="441" t="s">
        <v>253</v>
      </c>
      <c r="C2" s="441" t="s">
        <v>254</v>
      </c>
      <c r="D2" s="441" t="s">
        <v>255</v>
      </c>
      <c r="E2" s="441" t="s">
        <v>256</v>
      </c>
      <c r="F2" s="441" t="s">
        <v>257</v>
      </c>
      <c r="G2" s="441" t="s">
        <v>258</v>
      </c>
      <c r="H2" s="443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441" t="s">
        <v>265</v>
      </c>
      <c r="O2" s="441" t="s">
        <v>266</v>
      </c>
    </row>
    <row r="3" spans="1:15" s="1" customFormat="1" ht="16.5">
      <c r="A3" s="440"/>
      <c r="B3" s="442"/>
      <c r="C3" s="442"/>
      <c r="D3" s="442"/>
      <c r="E3" s="442"/>
      <c r="F3" s="442"/>
      <c r="G3" s="442"/>
      <c r="H3" s="444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442"/>
      <c r="O3" s="442"/>
    </row>
    <row r="4" spans="1:15" ht="20.100000000000001" customHeight="1">
      <c r="A4" s="5">
        <v>1</v>
      </c>
      <c r="B4" s="15" t="s">
        <v>267</v>
      </c>
      <c r="C4" s="15" t="s">
        <v>268</v>
      </c>
      <c r="D4" s="15" t="s">
        <v>269</v>
      </c>
      <c r="E4" s="16" t="s">
        <v>270</v>
      </c>
      <c r="F4" s="15" t="s">
        <v>271</v>
      </c>
      <c r="G4" s="5" t="s">
        <v>65</v>
      </c>
      <c r="H4" s="5" t="s">
        <v>65</v>
      </c>
      <c r="I4" s="36">
        <v>1</v>
      </c>
      <c r="J4" s="37">
        <v>0</v>
      </c>
      <c r="K4" s="37">
        <v>2</v>
      </c>
      <c r="L4" s="37">
        <v>0</v>
      </c>
      <c r="M4" s="5">
        <v>0</v>
      </c>
      <c r="N4" s="5">
        <f t="shared" ref="N4:N7" si="0">SUM(I4:M4)</f>
        <v>3</v>
      </c>
      <c r="O4" s="5"/>
    </row>
    <row r="5" spans="1:15" ht="20.100000000000001" customHeight="1">
      <c r="A5" s="5">
        <v>2</v>
      </c>
      <c r="B5" s="15" t="s">
        <v>272</v>
      </c>
      <c r="C5" s="15" t="s">
        <v>268</v>
      </c>
      <c r="D5" s="15" t="s">
        <v>273</v>
      </c>
      <c r="E5" s="16" t="s">
        <v>270</v>
      </c>
      <c r="F5" s="15" t="s">
        <v>271</v>
      </c>
      <c r="G5" s="27" t="s">
        <v>65</v>
      </c>
      <c r="H5" s="27" t="s">
        <v>65</v>
      </c>
      <c r="I5" s="38">
        <v>2</v>
      </c>
      <c r="J5" s="37">
        <v>2</v>
      </c>
      <c r="K5" s="37">
        <v>1</v>
      </c>
      <c r="L5" s="37">
        <v>0</v>
      </c>
      <c r="M5" s="5">
        <v>0</v>
      </c>
      <c r="N5" s="5">
        <f t="shared" si="0"/>
        <v>5</v>
      </c>
      <c r="O5" s="5"/>
    </row>
    <row r="6" spans="1:15" ht="20.100000000000001" customHeight="1">
      <c r="A6" s="5">
        <v>3</v>
      </c>
      <c r="B6" s="15" t="s">
        <v>274</v>
      </c>
      <c r="C6" s="15" t="s">
        <v>268</v>
      </c>
      <c r="D6" s="15" t="s">
        <v>275</v>
      </c>
      <c r="E6" s="16" t="s">
        <v>270</v>
      </c>
      <c r="F6" s="15" t="s">
        <v>271</v>
      </c>
      <c r="G6" s="27" t="s">
        <v>65</v>
      </c>
      <c r="H6" s="27" t="s">
        <v>65</v>
      </c>
      <c r="I6" s="38">
        <v>3</v>
      </c>
      <c r="J6" s="37">
        <v>2</v>
      </c>
      <c r="K6" s="37">
        <v>2</v>
      </c>
      <c r="L6" s="37">
        <v>1</v>
      </c>
      <c r="M6" s="5">
        <v>0</v>
      </c>
      <c r="N6" s="5">
        <f t="shared" si="0"/>
        <v>8</v>
      </c>
      <c r="O6" s="5"/>
    </row>
    <row r="7" spans="1:15" ht="20.100000000000001" customHeight="1">
      <c r="A7" s="5">
        <v>4</v>
      </c>
      <c r="B7" s="15" t="s">
        <v>276</v>
      </c>
      <c r="C7" s="15" t="s">
        <v>268</v>
      </c>
      <c r="D7" s="15" t="s">
        <v>111</v>
      </c>
      <c r="E7" s="16" t="s">
        <v>270</v>
      </c>
      <c r="F7" s="15" t="s">
        <v>271</v>
      </c>
      <c r="G7" s="27" t="s">
        <v>65</v>
      </c>
      <c r="H7" s="27" t="s">
        <v>65</v>
      </c>
      <c r="I7" s="38">
        <v>2</v>
      </c>
      <c r="J7" s="37">
        <v>3</v>
      </c>
      <c r="K7" s="37">
        <v>1</v>
      </c>
      <c r="L7" s="37">
        <v>0</v>
      </c>
      <c r="M7" s="5">
        <v>0</v>
      </c>
      <c r="N7" s="5">
        <f t="shared" si="0"/>
        <v>6</v>
      </c>
      <c r="O7" s="5"/>
    </row>
    <row r="8" spans="1:15" ht="20.100000000000001" customHeight="1">
      <c r="A8" s="5"/>
      <c r="B8" s="15"/>
      <c r="C8" s="15"/>
      <c r="D8" s="15"/>
      <c r="E8" s="32"/>
      <c r="F8" s="15"/>
      <c r="G8" s="5"/>
      <c r="H8" s="6"/>
      <c r="I8" s="36"/>
      <c r="J8" s="37"/>
      <c r="K8" s="37"/>
      <c r="L8" s="37"/>
      <c r="M8" s="5"/>
      <c r="N8" s="5"/>
      <c r="O8" s="6"/>
    </row>
    <row r="9" spans="1:15" ht="20.100000000000001" customHeight="1">
      <c r="A9" s="5"/>
      <c r="B9" s="15"/>
      <c r="C9" s="15"/>
      <c r="D9" s="15"/>
      <c r="E9" s="32"/>
      <c r="F9" s="15"/>
      <c r="G9" s="5"/>
      <c r="H9" s="6"/>
      <c r="I9" s="36"/>
      <c r="J9" s="37"/>
      <c r="K9" s="37"/>
      <c r="L9" s="37"/>
      <c r="M9" s="5"/>
      <c r="N9" s="5"/>
      <c r="O9" s="6"/>
    </row>
    <row r="10" spans="1:15" ht="20.100000000000001" customHeight="1">
      <c r="A10" s="5"/>
      <c r="B10" s="15"/>
      <c r="C10" s="15"/>
      <c r="D10" s="15"/>
      <c r="E10" s="32"/>
      <c r="F10" s="15"/>
      <c r="G10" s="5"/>
      <c r="H10" s="6"/>
      <c r="I10" s="36"/>
      <c r="J10" s="37"/>
      <c r="K10" s="37"/>
      <c r="L10" s="37"/>
      <c r="M10" s="5"/>
      <c r="N10" s="5"/>
      <c r="O10" s="6"/>
    </row>
    <row r="11" spans="1:15" ht="20.100000000000001" customHeight="1">
      <c r="A11" s="5"/>
      <c r="B11" s="15"/>
      <c r="C11" s="15"/>
      <c r="D11" s="15"/>
      <c r="E11" s="32"/>
      <c r="F11" s="15"/>
      <c r="G11" s="5"/>
      <c r="H11" s="6"/>
      <c r="I11" s="36"/>
      <c r="J11" s="37"/>
      <c r="K11" s="37"/>
      <c r="L11" s="37"/>
      <c r="M11" s="5"/>
      <c r="N11" s="5"/>
      <c r="O11" s="6"/>
    </row>
    <row r="12" spans="1:15" s="2" customFormat="1" ht="18.75">
      <c r="A12" s="9" t="s">
        <v>277</v>
      </c>
      <c r="B12" s="10"/>
      <c r="C12" s="15"/>
      <c r="D12" s="11"/>
      <c r="E12" s="12"/>
      <c r="F12" s="15"/>
      <c r="G12" s="5"/>
      <c r="H12" s="24"/>
      <c r="I12" s="18"/>
      <c r="J12" s="434" t="s">
        <v>278</v>
      </c>
      <c r="K12" s="435"/>
      <c r="L12" s="435"/>
      <c r="M12" s="436"/>
      <c r="N12" s="10"/>
      <c r="O12" s="13"/>
    </row>
    <row r="13" spans="1:15" ht="60.95" customHeight="1">
      <c r="A13" s="437" t="s">
        <v>279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2024-03-01T02:46:59Z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