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9"/>
  </bookViews>
  <sheets>
    <sheet name="AQL2.5验货" sheetId="13" r:id="rId1"/>
    <sheet name="首期" sheetId="14" r:id="rId2"/>
    <sheet name="首期洗水尺寸表" sheetId="18" r:id="rId3"/>
    <sheet name="中期" sheetId="15" r:id="rId4"/>
    <sheet name="中期验货尺寸表" sheetId="19" r:id="rId5"/>
    <sheet name="尾期1" sheetId="16" r:id="rId6"/>
    <sheet name="验货尺寸表1" sheetId="17" r:id="rId7"/>
    <sheet name="尾期2" sheetId="22" r:id="rId8"/>
    <sheet name="验货尺寸表2" sheetId="23" r:id="rId9"/>
    <sheet name="尾期3" sheetId="24" r:id="rId10"/>
    <sheet name="验货尺寸表3" sheetId="25" r:id="rId11"/>
    <sheet name="面料验布" sheetId="20" r:id="rId12"/>
    <sheet name="面料缩率" sheetId="21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/>
</workbook>
</file>

<file path=xl/sharedStrings.xml><?xml version="1.0" encoding="utf-8"?>
<sst xmlns="http://schemas.openxmlformats.org/spreadsheetml/2006/main" count="1233" uniqueCount="398">
  <si>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</si>
  <si>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</si>
  <si>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</si>
  <si>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</si>
  <si>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</si>
  <si>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</si>
  <si>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</si>
  <si>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</si>
  <si>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</si>
  <si>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</si>
  <si>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</si>
  <si>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</si>
  <si>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</si>
  <si>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</si>
  <si>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</si>
  <si>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</si>
  <si>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</si>
  <si>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</si>
  <si>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</si>
  <si>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</si>
  <si>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</si>
  <si>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</si>
  <si>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</si>
  <si>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</si>
  <si>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</si>
  <si>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</si>
  <si>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</si>
  <si>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</si>
  <si>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TAMMAM82234</t>
  </si>
  <si>
    <t>合同交期</t>
  </si>
  <si>
    <t>2023.12.31</t>
  </si>
  <si>
    <t>产前确认样</t>
  </si>
  <si>
    <t>有</t>
  </si>
  <si>
    <t>无</t>
  </si>
  <si>
    <t>品名</t>
  </si>
  <si>
    <t>女式徒步九分裤</t>
  </si>
  <si>
    <t>上线日</t>
  </si>
  <si>
    <t>2023.12.20</t>
  </si>
  <si>
    <t>原辅材料卡</t>
  </si>
  <si>
    <t>色/号型数</t>
  </si>
  <si>
    <t>缝制预计完成日</t>
  </si>
  <si>
    <t>2023.12.25</t>
  </si>
  <si>
    <t>大货面料确认样</t>
  </si>
  <si>
    <t>订单数量</t>
  </si>
  <si>
    <t>包装预计完成日</t>
  </si>
  <si>
    <t>2023.12.26</t>
  </si>
  <si>
    <t>印花、刺绣确认样</t>
  </si>
  <si>
    <t>采购凭证号</t>
  </si>
  <si>
    <t>CGDD23101000082</t>
  </si>
  <si>
    <t>预计发货时间</t>
  </si>
  <si>
    <t>2023.12.28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</si>
  <si>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</si>
  <si>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</si>
  <si>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</si>
  <si>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</si>
  <si>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</si>
  <si>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</si>
  <si>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</si>
  <si>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</si>
  <si>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</si>
  <si>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</si>
  <si>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</si>
  <si>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</si>
  <si>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</si>
  <si>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</si>
  <si>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</si>
  <si>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</si>
  <si>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</si>
  <si>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</si>
  <si>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</si>
  <si>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</si>
  <si>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</si>
  <si>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</si>
  <si>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</si>
  <si>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</si>
  <si>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</si>
  <si>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</si>
  <si>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</si>
  <si>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</si>
  <si>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</si>
  <si>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</si>
  <si>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</si>
  <si>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</si>
  <si>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</si>
  <si>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</si>
  <si>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</si>
  <si>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</si>
  <si>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</si>
  <si>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</si>
  <si>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</si>
  <si>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</si>
  <si>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</si>
  <si>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岩草绿</t>
  </si>
  <si>
    <t>深卡其</t>
  </si>
  <si>
    <t>暮紫色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</si>
  <si>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</si>
  <si>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</si>
  <si>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</si>
  <si>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</si>
  <si>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</si>
  <si>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</si>
  <si>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</si>
  <si>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1.侧袋不平</t>
  </si>
  <si>
    <t>2.脚口开叉不顺直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</si>
  <si>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</si>
  <si>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</si>
  <si>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</si>
  <si>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</si>
  <si>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</si>
  <si>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</si>
  <si>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</si>
  <si>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</si>
  <si>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</si>
  <si>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</si>
  <si>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</si>
  <si>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</si>
  <si>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</si>
  <si>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</si>
  <si>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张爱萍</t>
  </si>
  <si>
    <t>部位名称</t>
  </si>
  <si>
    <t>指示规格  FINAL SPEC</t>
  </si>
  <si>
    <t>样品规格  SAMPLE SPEC</t>
  </si>
  <si>
    <t>黑色M#1</t>
  </si>
  <si>
    <t>黑色M#2</t>
  </si>
  <si>
    <t>155/74B</t>
  </si>
  <si>
    <t>160/78B</t>
  </si>
  <si>
    <t>165/82B</t>
  </si>
  <si>
    <t>170/86B</t>
  </si>
  <si>
    <t>175/90B</t>
  </si>
  <si>
    <t>180/94B</t>
  </si>
  <si>
    <t>洗前/洗后</t>
  </si>
  <si>
    <t>裤外侧长（参考值）</t>
  </si>
  <si>
    <t>+0.5/+0.5</t>
  </si>
  <si>
    <t>+1/+1</t>
  </si>
  <si>
    <t>腰围 平量</t>
  </si>
  <si>
    <t>74</t>
  </si>
  <si>
    <t>+2/0</t>
  </si>
  <si>
    <t>+1/0</t>
  </si>
  <si>
    <t>臀围</t>
  </si>
  <si>
    <t>97</t>
  </si>
  <si>
    <t>0/0</t>
  </si>
  <si>
    <t>-0.5/-1</t>
  </si>
  <si>
    <t>腿围/2</t>
  </si>
  <si>
    <t>+0.6/+0.5</t>
  </si>
  <si>
    <t>膝围/2</t>
  </si>
  <si>
    <t>脚口/2</t>
  </si>
  <si>
    <t>-0.2/-0.3</t>
  </si>
  <si>
    <t>-0.2/-0.4</t>
  </si>
  <si>
    <t>前裆长 含腰</t>
  </si>
  <si>
    <t>+0.5/+0.2</t>
  </si>
  <si>
    <t>+0.4/+0.2</t>
  </si>
  <si>
    <t>后裆长 含腰</t>
  </si>
  <si>
    <t>+0.3/+0.2</t>
  </si>
  <si>
    <t>+0.5/+0.3</t>
  </si>
  <si>
    <t xml:space="preserve">     初期请洗测2-3件，有问题的另加测量数量。</t>
  </si>
  <si>
    <t>验货时间：2023.12.26</t>
  </si>
  <si>
    <t>跟单QC:周苑</t>
  </si>
  <si>
    <t>工厂负责人：</t>
  </si>
  <si>
    <t>TOREAD-QC中期检验报告书</t>
  </si>
  <si>
    <t>大连弘印</t>
  </si>
  <si>
    <t>2024.1.26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</si>
  <si>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</si>
  <si>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</si>
  <si>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</si>
  <si>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</si>
  <si>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</si>
  <si>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</si>
  <si>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2024.1.24</t>
  </si>
  <si>
    <t>【附属资料确认】</t>
  </si>
  <si>
    <t>【检验明细】：检验明细（要求齐色、齐号至少10件检查）</t>
  </si>
  <si>
    <t>黑色S#\XL#各5件、暮紫色S#\L#各5件</t>
  </si>
  <si>
    <t>深卡其M#5件，岩草绿XXL#5件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</si>
  <si>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</si>
  <si>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</si>
  <si>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</si>
  <si>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1.压腰里侧0.1线不匀</t>
  </si>
  <si>
    <t>2.侧缝吃皱严重</t>
  </si>
  <si>
    <t>3.合侧缝线不直</t>
  </si>
  <si>
    <t>4.兜口没摘平</t>
  </si>
  <si>
    <t>【整改的严重缺陷及整改复核时间】</t>
  </si>
  <si>
    <t>周苑</t>
  </si>
  <si>
    <t>2024.1.15</t>
  </si>
  <si>
    <t>150/70B</t>
  </si>
  <si>
    <t>+1+1</t>
  </si>
  <si>
    <t>+1+0.5</t>
  </si>
  <si>
    <t>+1.5+0.8</t>
  </si>
  <si>
    <t>+0.50</t>
  </si>
  <si>
    <t>0+0.8</t>
  </si>
  <si>
    <t>-10</t>
  </si>
  <si>
    <t>+1.5+1</t>
  </si>
  <si>
    <t>+1.50</t>
  </si>
  <si>
    <t>+2+1.5</t>
  </si>
  <si>
    <t>-1-1</t>
  </si>
  <si>
    <t>+0.40</t>
  </si>
  <si>
    <t>-1.2-1.4</t>
  </si>
  <si>
    <t>-1.5-1</t>
  </si>
  <si>
    <t>-0.5-1</t>
  </si>
  <si>
    <t>0-0.6</t>
  </si>
  <si>
    <t>+10</t>
  </si>
  <si>
    <t>+0.20</t>
  </si>
  <si>
    <t>0-0.2</t>
  </si>
  <si>
    <t>00</t>
  </si>
  <si>
    <t>-0.3-0.4</t>
  </si>
  <si>
    <t>+0.2+0.2</t>
  </si>
  <si>
    <t>-0.3-0.2</t>
  </si>
  <si>
    <t>0-0.3</t>
  </si>
  <si>
    <t>-0.20</t>
  </si>
  <si>
    <t>-0.2+0.3</t>
  </si>
  <si>
    <t>+0.6+0.4</t>
  </si>
  <si>
    <t>-0.2-0.5</t>
  </si>
  <si>
    <t>-0.8-0.5</t>
  </si>
  <si>
    <t>-0.40</t>
  </si>
  <si>
    <t>0+0.2</t>
  </si>
  <si>
    <t>验货时间：2024.1.16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</si>
  <si>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</si>
  <si>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</si>
  <si>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</si>
  <si>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</si>
  <si>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</si>
  <si>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</si>
  <si>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</si>
  <si>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</si>
  <si>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</si>
  <si>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天津库</t>
  </si>
  <si>
    <t>直发</t>
  </si>
  <si>
    <t>成品第三方合格报告</t>
  </si>
  <si>
    <t>验货数量</t>
  </si>
  <si>
    <t>中期检验报告</t>
  </si>
  <si>
    <t>入仓数量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</si>
  <si>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</si>
  <si>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</si>
  <si>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</si>
  <si>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</si>
  <si>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</si>
  <si>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</si>
  <si>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</si>
  <si>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</si>
  <si>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</si>
  <si>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</si>
  <si>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</si>
  <si>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</si>
  <si>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</si>
  <si>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</si>
  <si>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</si>
  <si>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</si>
  <si>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</si>
  <si>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</si>
  <si>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</si>
  <si>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</si>
  <si>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②检验明细：1#、2#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</si>
  <si>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</si>
  <si>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</si>
  <si>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</si>
  <si>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</si>
  <si>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</si>
  <si>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</si>
  <si>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</si>
  <si>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</si>
  <si>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</si>
  <si>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此订单14502件，此次出货俄罗斯S20件，按照AQL2.5的抽验要求，抽验10件，无不良，可以出货</t>
  </si>
  <si>
    <t>服装QC部门</t>
  </si>
  <si>
    <t>检验人</t>
  </si>
  <si>
    <t>2023.12.27</t>
  </si>
  <si>
    <t>+1.4</t>
  </si>
  <si>
    <t>+1.5</t>
  </si>
  <si>
    <t>+1.2</t>
  </si>
  <si>
    <t>+1.3</t>
  </si>
  <si>
    <t>0</t>
  </si>
  <si>
    <t>-1</t>
  </si>
  <si>
    <t>+0.5</t>
  </si>
  <si>
    <t>+1</t>
  </si>
  <si>
    <t>+0.2</t>
  </si>
  <si>
    <t>-0.2</t>
  </si>
  <si>
    <t>-0.5</t>
  </si>
  <si>
    <t>-0.3</t>
  </si>
  <si>
    <t>+0.4</t>
  </si>
  <si>
    <t>-0.4</t>
  </si>
  <si>
    <t>验货时间：2023.12.27</t>
  </si>
  <si>
    <t>CGDD23101000083</t>
  </si>
  <si>
    <t>②检验明细：黑色：195#、176#、189#、182#、5#、</t>
  </si>
  <si>
    <t>暮紫色：118#、58#、105#、79#、74#、</t>
  </si>
  <si>
    <t>深卡其：92#、36#、100#、42#、29#、</t>
  </si>
  <si>
    <t>岩草绿：234#、229#、231#、226#、235#</t>
  </si>
  <si>
    <t>共抽20箱，每箱10件，合计：200件</t>
  </si>
  <si>
    <t>1.少量线毛脏污</t>
  </si>
  <si>
    <t>2.侧兜口起皱2件</t>
  </si>
  <si>
    <t>3.侧缝脚口处合缝不直2件</t>
  </si>
  <si>
    <t>4.抻橡筋线打套1件</t>
  </si>
  <si>
    <t>5.拉袢穿反2件</t>
  </si>
  <si>
    <t>6.合侧缝起皱2件</t>
  </si>
  <si>
    <t>此订单14502件，此次出货天津NDC8791件，按照AQL2.5的抽验要求，抽验200件，不良数量9件，在允许范围内，可以出货</t>
  </si>
  <si>
    <t>2024.2.2</t>
  </si>
  <si>
    <t>验货时间：2024.2.2</t>
  </si>
  <si>
    <t>2024.2.20</t>
  </si>
  <si>
    <t>CGDD23101000084</t>
  </si>
  <si>
    <t>②检验明细：黑色：258#、303#、368#、270#、350#</t>
  </si>
  <si>
    <t>暮紫色：311#、330#、281#、286#、277#、</t>
  </si>
  <si>
    <t>深卡其：346#、339#、317#、309#、335#</t>
  </si>
  <si>
    <t>共抽15箱，每箱15件，合计：225件</t>
  </si>
  <si>
    <t>2.侧兜口起皱1件</t>
  </si>
  <si>
    <t>3.侧缝脚口处合缝不直1件</t>
  </si>
  <si>
    <t>4.脚口打斜绺1件</t>
  </si>
  <si>
    <t>5.合下档起皱2件</t>
  </si>
  <si>
    <t>6.绊带落净1件</t>
  </si>
  <si>
    <t>此订单14502件，此次出货天津NDC5644件，按照AQL2.5的抽验要求，抽验225件，不良数量6件，在允许范围内，可以出货</t>
  </si>
  <si>
    <t>2024.2.22</t>
  </si>
  <si>
    <t>验货时间：2024.2.22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</si>
  <si>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</si>
  <si>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</si>
  <si>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</si>
  <si>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</si>
  <si>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</si>
  <si>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</si>
  <si>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</si>
  <si>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</si>
  <si>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</si>
  <si>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</si>
  <si>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</si>
  <si>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</si>
  <si>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</si>
  <si>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</si>
  <si>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</si>
  <si>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</si>
  <si>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</si>
  <si>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5042-150</t>
  </si>
  <si>
    <t>FW08491</t>
  </si>
  <si>
    <t>81760/82749/81748/82234</t>
  </si>
  <si>
    <t>赢合</t>
  </si>
  <si>
    <t>5019-168</t>
  </si>
  <si>
    <t>5041-180</t>
  </si>
  <si>
    <t>5047-175</t>
  </si>
  <si>
    <t>5045-167</t>
  </si>
  <si>
    <t>5372-190</t>
  </si>
  <si>
    <t>云母灰</t>
  </si>
  <si>
    <t>5043-173</t>
  </si>
  <si>
    <t>5043-179</t>
  </si>
  <si>
    <t>5053-179</t>
  </si>
  <si>
    <t>蓝岩黑</t>
  </si>
  <si>
    <t>5367-183</t>
  </si>
  <si>
    <t>可卡棕</t>
  </si>
  <si>
    <t>制表时间：10-13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</si>
  <si>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</si>
  <si>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</si>
  <si>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</si>
  <si>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</si>
  <si>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</si>
  <si>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</si>
  <si>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</si>
  <si>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</si>
  <si>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</si>
  <si>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</si>
  <si>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</si>
  <si>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</si>
  <si>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</si>
  <si>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</si>
  <si>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</si>
  <si>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</si>
  <si>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</si>
  <si>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</si>
  <si>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</si>
  <si>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</si>
  <si>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</si>
  <si>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</si>
  <si>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</si>
  <si>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</si>
  <si>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</si>
  <si>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</si>
  <si>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</si>
  <si>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</si>
  <si>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</si>
  <si>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</si>
  <si>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</si>
  <si>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</si>
  <si>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</si>
  <si>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</si>
  <si>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</si>
  <si>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</si>
  <si>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</si>
  <si>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</si>
  <si>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</si>
  <si>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</si>
  <si>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</si>
  <si>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</si>
  <si>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</si>
  <si>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</si>
  <si>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C-17-20-79.5</t>
  </si>
  <si>
    <t>灰色</t>
  </si>
  <si>
    <t>左前片</t>
  </si>
  <si>
    <t xml:space="preserve">OK </t>
  </si>
  <si>
    <t>D-13-8-79</t>
  </si>
  <si>
    <t>右后翘</t>
  </si>
  <si>
    <t>E-23-8-79.5</t>
  </si>
  <si>
    <t>E-23-15-88.5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</si>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</sst>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32" fillId="0" borderId="0" applyFon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4" fillId="26" borderId="88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18" borderId="85" applyNumberFormat="0" applyFon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83" applyNumberFormat="0" applyFill="0" applyAlignment="0" applyProtection="0">
      <alignment vertical="center"/>
    </xf>
    <xf numFmtId="0" fontId="30" fillId="0" borderId="83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0" borderId="87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17" borderId="84" applyNumberFormat="0" applyAlignment="0" applyProtection="0">
      <alignment vertical="center"/>
    </xf>
    <xf numFmtId="0" fontId="45" fillId="17" borderId="88" applyNumberFormat="0" applyAlignment="0" applyProtection="0">
      <alignment vertical="center"/>
    </xf>
    <xf numFmtId="0" fontId="29" fillId="9" borderId="82" applyNumberFormat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6" fillId="0" borderId="89" applyNumberFormat="0" applyFill="0" applyAlignment="0" applyProtection="0">
      <alignment vertical="center"/>
    </xf>
    <xf numFmtId="0" fontId="40" fillId="0" borderId="86" applyNumberFormat="0" applyFill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/>
    <xf numFmtId="0" fontId="0" fillId="0" borderId="11" xfId="0" applyBorder="1" applyAlignment="1"/>
    <xf numFmtId="0" fontId="0" fillId="0" borderId="5" xfId="0" applyBorder="1"/>
    <xf numFmtId="0" fontId="0" fillId="0" borderId="10" xfId="0" applyBorder="1" applyAlignment="1"/>
    <xf numFmtId="0" fontId="0" fillId="0" borderId="7" xfId="0" applyBorder="1"/>
    <xf numFmtId="0" fontId="0" fillId="0" borderId="6" xfId="0" applyBorder="1"/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12" xfId="50" applyFont="1" applyFill="1" applyBorder="1" applyAlignment="1">
      <alignment horizontal="left" vertical="center"/>
    </xf>
    <xf numFmtId="0" fontId="9" fillId="3" borderId="13" xfId="50" applyFont="1" applyFill="1" applyBorder="1" applyAlignment="1">
      <alignment horizontal="center" vertical="center"/>
    </xf>
    <xf numFmtId="0" fontId="10" fillId="3" borderId="13" xfId="50" applyFont="1" applyFill="1" applyBorder="1" applyAlignment="1">
      <alignment vertical="center"/>
    </xf>
    <xf numFmtId="0" fontId="9" fillId="3" borderId="13" xfId="51" applyFont="1" applyFill="1" applyBorder="1" applyAlignment="1">
      <alignment horizontal="center"/>
    </xf>
    <xf numFmtId="0" fontId="10" fillId="3" borderId="14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Fill="1" applyBorder="1" applyAlignment="1">
      <alignment horizontal="center"/>
    </xf>
    <xf numFmtId="0" fontId="11" fillId="0" borderId="2" xfId="53" applyFont="1" applyFill="1" applyBorder="1" applyAlignment="1">
      <alignment horizontal="center"/>
    </xf>
    <xf numFmtId="0" fontId="12" fillId="0" borderId="2" xfId="53" applyFont="1" applyFill="1" applyBorder="1" applyAlignment="1">
      <alignment horizontal="center"/>
    </xf>
    <xf numFmtId="0" fontId="11" fillId="0" borderId="15" xfId="53" applyFont="1" applyBorder="1" applyAlignment="1">
      <alignment horizontal="center"/>
    </xf>
    <xf numFmtId="176" fontId="13" fillId="0" borderId="2" xfId="53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49" fontId="12" fillId="4" borderId="2" xfId="54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9" fillId="3" borderId="16" xfId="51" applyFont="1" applyFill="1" applyBorder="1" applyAlignment="1"/>
    <xf numFmtId="49" fontId="9" fillId="3" borderId="17" xfId="52" applyNumberFormat="1" applyFont="1" applyFill="1" applyBorder="1" applyAlignment="1">
      <alignment horizontal="center" vertical="center"/>
    </xf>
    <xf numFmtId="49" fontId="9" fillId="3" borderId="17" xfId="52" applyNumberFormat="1" applyFont="1" applyFill="1" applyBorder="1" applyAlignment="1">
      <alignment horizontal="right" vertical="center"/>
    </xf>
    <xf numFmtId="49" fontId="9" fillId="3" borderId="18" xfId="52" applyNumberFormat="1" applyFont="1" applyFill="1" applyBorder="1" applyAlignment="1">
      <alignment horizontal="center" vertical="center"/>
    </xf>
    <xf numFmtId="0" fontId="9" fillId="3" borderId="19" xfId="51" applyFont="1" applyFill="1" applyBorder="1" applyAlignment="1"/>
    <xf numFmtId="49" fontId="9" fillId="3" borderId="20" xfId="51" applyNumberFormat="1" applyFont="1" applyFill="1" applyBorder="1" applyAlignment="1">
      <alignment horizontal="center"/>
    </xf>
    <xf numFmtId="49" fontId="9" fillId="3" borderId="20" xfId="51" applyNumberFormat="1" applyFont="1" applyFill="1" applyBorder="1" applyAlignment="1">
      <alignment horizontal="right"/>
    </xf>
    <xf numFmtId="49" fontId="9" fillId="3" borderId="20" xfId="51" applyNumberFormat="1" applyFont="1" applyFill="1" applyBorder="1" applyAlignment="1">
      <alignment horizontal="right" vertical="center"/>
    </xf>
    <xf numFmtId="49" fontId="9" fillId="3" borderId="21" xfId="51" applyNumberFormat="1" applyFont="1" applyFill="1" applyBorder="1" applyAlignment="1">
      <alignment horizontal="center"/>
    </xf>
    <xf numFmtId="0" fontId="9" fillId="3" borderId="22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3" xfId="50" applyFont="1" applyFill="1" applyBorder="1" applyAlignment="1">
      <alignment horizontal="left" vertical="center"/>
    </xf>
    <xf numFmtId="0" fontId="9" fillId="3" borderId="23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4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5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2" applyNumberFormat="1" applyFont="1" applyFill="1" applyBorder="1" applyAlignment="1">
      <alignment horizontal="center" vertical="center"/>
    </xf>
    <xf numFmtId="49" fontId="10" fillId="3" borderId="28" xfId="52" applyNumberFormat="1" applyFont="1" applyFill="1" applyBorder="1" applyAlignment="1">
      <alignment horizontal="center" vertical="center"/>
    </xf>
    <xf numFmtId="49" fontId="9" fillId="3" borderId="29" xfId="51" applyNumberFormat="1" applyFont="1" applyFill="1" applyBorder="1" applyAlignment="1">
      <alignment horizontal="center"/>
    </xf>
    <xf numFmtId="49" fontId="9" fillId="3" borderId="30" xfId="51" applyNumberFormat="1" applyFont="1" applyFill="1" applyBorder="1" applyAlignment="1">
      <alignment horizontal="center"/>
    </xf>
    <xf numFmtId="49" fontId="9" fillId="3" borderId="30" xfId="52" applyNumberFormat="1" applyFont="1" applyFill="1" applyBorder="1" applyAlignment="1">
      <alignment horizontal="center" vertical="center"/>
    </xf>
    <xf numFmtId="49" fontId="9" fillId="3" borderId="31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32" xfId="50" applyFont="1" applyFill="1" applyBorder="1" applyAlignment="1">
      <alignment horizontal="center" vertical="top"/>
    </xf>
    <xf numFmtId="0" fontId="16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vertical="center"/>
    </xf>
    <xf numFmtId="0" fontId="16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vertical="center"/>
    </xf>
    <xf numFmtId="0" fontId="17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vertical="center"/>
    </xf>
    <xf numFmtId="58" fontId="18" fillId="0" borderId="17" xfId="50" applyNumberFormat="1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right" vertical="center"/>
    </xf>
    <xf numFmtId="0" fontId="16" fillId="0" borderId="1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vertical="center"/>
    </xf>
    <xf numFmtId="0" fontId="17" fillId="0" borderId="37" xfId="50" applyFont="1" applyFill="1" applyBorder="1" applyAlignment="1">
      <alignment horizontal="right" vertical="center"/>
    </xf>
    <xf numFmtId="0" fontId="16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7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center" vertical="center"/>
    </xf>
    <xf numFmtId="0" fontId="18" fillId="0" borderId="0" xfId="50" applyFont="1" applyFill="1" applyBorder="1" applyAlignment="1">
      <alignment horizontal="center" vertical="center"/>
    </xf>
    <xf numFmtId="0" fontId="18" fillId="0" borderId="0" xfId="50" applyFont="1" applyFill="1" applyAlignment="1">
      <alignment horizontal="left" vertical="center"/>
    </xf>
    <xf numFmtId="0" fontId="16" fillId="0" borderId="33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vertical="center"/>
    </xf>
    <xf numFmtId="0" fontId="18" fillId="0" borderId="4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 wrapText="1"/>
    </xf>
    <xf numFmtId="0" fontId="18" fillId="0" borderId="17" xfId="50" applyFont="1" applyFill="1" applyBorder="1" applyAlignment="1">
      <alignment horizontal="left" vertical="center" wrapText="1"/>
    </xf>
    <xf numFmtId="0" fontId="16" fillId="0" borderId="36" xfId="50" applyFont="1" applyFill="1" applyBorder="1" applyAlignment="1">
      <alignment horizontal="left" vertical="center"/>
    </xf>
    <xf numFmtId="0" fontId="14" fillId="0" borderId="37" xfId="50" applyFill="1" applyBorder="1" applyAlignment="1">
      <alignment horizontal="center" vertical="center"/>
    </xf>
    <xf numFmtId="0" fontId="16" fillId="0" borderId="43" xfId="50" applyFont="1" applyFill="1" applyBorder="1" applyAlignment="1">
      <alignment horizontal="center" vertical="center"/>
    </xf>
    <xf numFmtId="0" fontId="16" fillId="0" borderId="44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58" fontId="18" fillId="0" borderId="37" xfId="50" applyNumberFormat="1" applyFont="1" applyFill="1" applyBorder="1" applyAlignment="1">
      <alignment vertical="center"/>
    </xf>
    <xf numFmtId="0" fontId="16" fillId="0" borderId="37" xfId="50" applyFont="1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center" vertical="center"/>
    </xf>
    <xf numFmtId="0" fontId="16" fillId="0" borderId="49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center" vertical="center"/>
    </xf>
    <xf numFmtId="0" fontId="18" fillId="0" borderId="52" xfId="50" applyFont="1" applyFill="1" applyBorder="1" applyAlignment="1">
      <alignment horizontal="center" vertical="center"/>
    </xf>
    <xf numFmtId="0" fontId="19" fillId="0" borderId="52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 wrapText="1"/>
    </xf>
    <xf numFmtId="0" fontId="14" fillId="0" borderId="50" xfId="50" applyFill="1" applyBorder="1" applyAlignment="1">
      <alignment horizontal="center" vertical="center"/>
    </xf>
    <xf numFmtId="0" fontId="16" fillId="0" borderId="51" xfId="50" applyFont="1" applyFill="1" applyBorder="1" applyAlignment="1">
      <alignment horizontal="left" vertical="center"/>
    </xf>
    <xf numFmtId="0" fontId="14" fillId="0" borderId="52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center" vertical="center"/>
    </xf>
    <xf numFmtId="0" fontId="11" fillId="0" borderId="2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4" fillId="0" borderId="0" xfId="50" applyFont="1" applyAlignment="1">
      <alignment horizontal="left" vertical="center"/>
    </xf>
    <xf numFmtId="0" fontId="21" fillId="0" borderId="32" xfId="50" applyFont="1" applyBorder="1" applyAlignment="1">
      <alignment horizontal="center" vertical="top"/>
    </xf>
    <xf numFmtId="0" fontId="20" fillId="0" borderId="54" xfId="50" applyFont="1" applyBorder="1" applyAlignment="1">
      <alignment horizontal="left" vertical="center"/>
    </xf>
    <xf numFmtId="0" fontId="17" fillId="0" borderId="55" xfId="50" applyFont="1" applyBorder="1" applyAlignment="1">
      <alignment horizontal="center" vertical="center"/>
    </xf>
    <xf numFmtId="0" fontId="20" fillId="0" borderId="55" xfId="50" applyFont="1" applyBorder="1" applyAlignment="1">
      <alignment horizontal="center" vertical="center"/>
    </xf>
    <xf numFmtId="0" fontId="19" fillId="0" borderId="55" xfId="50" applyFont="1" applyBorder="1" applyAlignment="1">
      <alignment horizontal="left" vertical="center"/>
    </xf>
    <xf numFmtId="0" fontId="19" fillId="0" borderId="33" xfId="50" applyFont="1" applyBorder="1" applyAlignment="1">
      <alignment horizontal="center" vertical="center"/>
    </xf>
    <xf numFmtId="0" fontId="19" fillId="0" borderId="34" xfId="50" applyFont="1" applyBorder="1" applyAlignment="1">
      <alignment horizontal="center" vertical="center"/>
    </xf>
    <xf numFmtId="0" fontId="19" fillId="0" borderId="48" xfId="50" applyFont="1" applyBorder="1" applyAlignment="1">
      <alignment horizontal="center" vertical="center"/>
    </xf>
    <xf numFmtId="0" fontId="20" fillId="0" borderId="33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0" fillId="0" borderId="48" xfId="50" applyFont="1" applyBorder="1" applyAlignment="1">
      <alignment horizontal="center" vertical="center"/>
    </xf>
    <xf numFmtId="0" fontId="19" fillId="0" borderId="35" xfId="50" applyFont="1" applyBorder="1" applyAlignment="1">
      <alignment horizontal="left" vertical="center"/>
    </xf>
    <xf numFmtId="0" fontId="17" fillId="0" borderId="17" xfId="50" applyFont="1" applyBorder="1" applyAlignment="1">
      <alignment horizontal="center" vertical="center"/>
    </xf>
    <xf numFmtId="0" fontId="17" fillId="0" borderId="49" xfId="50" applyFont="1" applyBorder="1" applyAlignment="1">
      <alignment horizontal="center" vertical="center"/>
    </xf>
    <xf numFmtId="0" fontId="19" fillId="0" borderId="17" xfId="50" applyFont="1" applyBorder="1" applyAlignment="1">
      <alignment horizontal="left" vertical="center"/>
    </xf>
    <xf numFmtId="14" fontId="17" fillId="0" borderId="17" xfId="50" applyNumberFormat="1" applyFont="1" applyBorder="1" applyAlignment="1">
      <alignment horizontal="center" vertical="center"/>
    </xf>
    <xf numFmtId="14" fontId="17" fillId="0" borderId="49" xfId="50" applyNumberFormat="1" applyFont="1" applyBorder="1" applyAlignment="1">
      <alignment horizontal="center" vertical="center"/>
    </xf>
    <xf numFmtId="0" fontId="19" fillId="0" borderId="35" xfId="50" applyFont="1" applyBorder="1" applyAlignment="1">
      <alignment vertical="center"/>
    </xf>
    <xf numFmtId="0" fontId="18" fillId="0" borderId="17" xfId="50" applyFont="1" applyBorder="1" applyAlignment="1">
      <alignment horizontal="center" vertical="center"/>
    </xf>
    <xf numFmtId="0" fontId="18" fillId="0" borderId="49" xfId="50" applyFont="1" applyBorder="1" applyAlignment="1">
      <alignment horizontal="center" vertical="center"/>
    </xf>
    <xf numFmtId="0" fontId="17" fillId="0" borderId="17" xfId="50" applyFont="1" applyBorder="1" applyAlignment="1">
      <alignment vertical="center"/>
    </xf>
    <xf numFmtId="0" fontId="17" fillId="0" borderId="49" xfId="50" applyFont="1" applyBorder="1" applyAlignment="1">
      <alignment vertical="center"/>
    </xf>
    <xf numFmtId="0" fontId="19" fillId="0" borderId="35" xfId="50" applyFont="1" applyBorder="1" applyAlignment="1">
      <alignment horizontal="center" vertical="center"/>
    </xf>
    <xf numFmtId="0" fontId="17" fillId="0" borderId="35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7" fillId="0" borderId="37" xfId="50" applyFont="1" applyBorder="1" applyAlignment="1">
      <alignment horizontal="center" vertical="center"/>
    </xf>
    <xf numFmtId="0" fontId="17" fillId="0" borderId="50" xfId="50" applyFont="1" applyBorder="1" applyAlignment="1">
      <alignment horizontal="center" vertical="center"/>
    </xf>
    <xf numFmtId="0" fontId="19" fillId="0" borderId="37" xfId="50" applyFont="1" applyBorder="1" applyAlignment="1">
      <alignment horizontal="left" vertical="center"/>
    </xf>
    <xf numFmtId="14" fontId="17" fillId="0" borderId="37" xfId="50" applyNumberFormat="1" applyFont="1" applyBorder="1" applyAlignment="1">
      <alignment horizontal="center" vertical="center"/>
    </xf>
    <xf numFmtId="14" fontId="17" fillId="0" borderId="50" xfId="50" applyNumberFormat="1" applyFont="1" applyBorder="1" applyAlignment="1">
      <alignment horizontal="center" vertical="center"/>
    </xf>
    <xf numFmtId="0" fontId="17" fillId="0" borderId="36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33" xfId="50" applyFont="1" applyBorder="1" applyAlignment="1">
      <alignment vertical="center"/>
    </xf>
    <xf numFmtId="0" fontId="14" fillId="0" borderId="34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4" fillId="0" borderId="34" xfId="50" applyFont="1" applyBorder="1" applyAlignment="1">
      <alignment vertical="center"/>
    </xf>
    <xf numFmtId="0" fontId="19" fillId="0" borderId="34" xfId="50" applyFont="1" applyBorder="1" applyAlignment="1">
      <alignment vertical="center"/>
    </xf>
    <xf numFmtId="0" fontId="14" fillId="0" borderId="17" xfId="50" applyFont="1" applyBorder="1" applyAlignment="1">
      <alignment horizontal="left" vertical="center"/>
    </xf>
    <xf numFmtId="0" fontId="17" fillId="0" borderId="17" xfId="50" applyFont="1" applyBorder="1" applyAlignment="1">
      <alignment horizontal="left" vertical="center"/>
    </xf>
    <xf numFmtId="0" fontId="14" fillId="0" borderId="17" xfId="50" applyFont="1" applyBorder="1" applyAlignment="1">
      <alignment vertical="center"/>
    </xf>
    <xf numFmtId="0" fontId="19" fillId="0" borderId="17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47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9" fillId="0" borderId="36" xfId="50" applyFont="1" applyBorder="1" applyAlignment="1">
      <alignment horizontal="center" vertical="center"/>
    </xf>
    <xf numFmtId="0" fontId="19" fillId="0" borderId="37" xfId="50" applyFont="1" applyBorder="1" applyAlignment="1">
      <alignment horizontal="center" vertical="center"/>
    </xf>
    <xf numFmtId="0" fontId="19" fillId="0" borderId="17" xfId="50" applyFont="1" applyBorder="1" applyAlignment="1">
      <alignment horizontal="center" vertical="center"/>
    </xf>
    <xf numFmtId="0" fontId="16" fillId="0" borderId="17" xfId="50" applyFont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20" fillId="0" borderId="56" xfId="50" applyFont="1" applyBorder="1" applyAlignment="1">
      <alignment vertical="center"/>
    </xf>
    <xf numFmtId="0" fontId="17" fillId="0" borderId="57" xfId="50" applyFont="1" applyBorder="1" applyAlignment="1">
      <alignment horizontal="center" vertical="center"/>
    </xf>
    <xf numFmtId="0" fontId="20" fillId="0" borderId="57" xfId="50" applyFont="1" applyBorder="1" applyAlignment="1">
      <alignment vertical="center"/>
    </xf>
    <xf numFmtId="0" fontId="17" fillId="0" borderId="57" xfId="50" applyFont="1" applyBorder="1" applyAlignment="1">
      <alignment vertical="center"/>
    </xf>
    <xf numFmtId="58" fontId="14" fillId="0" borderId="57" xfId="50" applyNumberFormat="1" applyFont="1" applyBorder="1" applyAlignment="1">
      <alignment vertical="center"/>
    </xf>
    <xf numFmtId="0" fontId="20" fillId="0" borderId="57" xfId="50" applyFont="1" applyBorder="1" applyAlignment="1">
      <alignment horizontal="center" vertical="center"/>
    </xf>
    <xf numFmtId="0" fontId="20" fillId="0" borderId="58" xfId="50" applyFont="1" applyFill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59" xfId="50" applyFont="1" applyFill="1" applyBorder="1" applyAlignment="1">
      <alignment horizontal="center" vertical="center"/>
    </xf>
    <xf numFmtId="0" fontId="20" fillId="0" borderId="60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4" fillId="0" borderId="61" xfId="50" applyFont="1" applyBorder="1" applyAlignment="1">
      <alignment horizontal="center" vertical="center"/>
    </xf>
    <xf numFmtId="0" fontId="17" fillId="0" borderId="49" xfId="50" applyFont="1" applyBorder="1" applyAlignment="1">
      <alignment horizontal="left" vertical="center"/>
    </xf>
    <xf numFmtId="0" fontId="19" fillId="0" borderId="49" xfId="50" applyFont="1" applyBorder="1" applyAlignment="1">
      <alignment horizontal="center" vertical="center"/>
    </xf>
    <xf numFmtId="0" fontId="17" fillId="0" borderId="50" xfId="50" applyFont="1" applyBorder="1" applyAlignment="1">
      <alignment horizontal="left" vertical="center"/>
    </xf>
    <xf numFmtId="0" fontId="17" fillId="0" borderId="48" xfId="50" applyFont="1" applyBorder="1" applyAlignment="1">
      <alignment horizontal="left" vertical="center"/>
    </xf>
    <xf numFmtId="0" fontId="19" fillId="0" borderId="50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6" fillId="0" borderId="48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6" fillId="0" borderId="41" xfId="50" applyFont="1" applyBorder="1" applyAlignment="1">
      <alignment horizontal="left" vertical="center"/>
    </xf>
    <xf numFmtId="0" fontId="16" fillId="0" borderId="52" xfId="50" applyFont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9" fillId="0" borderId="50" xfId="50" applyFont="1" applyBorder="1" applyAlignment="1">
      <alignment horizontal="center" vertical="center"/>
    </xf>
    <xf numFmtId="0" fontId="16" fillId="0" borderId="49" xfId="50" applyFont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17" fillId="0" borderId="62" xfId="50" applyFont="1" applyBorder="1" applyAlignment="1">
      <alignment horizontal="center"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64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4" fillId="0" borderId="62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32" xfId="50" applyFont="1" applyBorder="1" applyAlignment="1">
      <alignment horizontal="center" vertical="top"/>
    </xf>
    <xf numFmtId="0" fontId="17" fillId="0" borderId="40" xfId="50" applyFont="1" applyBorder="1" applyAlignment="1">
      <alignment horizontal="left" vertical="center"/>
    </xf>
    <xf numFmtId="0" fontId="17" fillId="0" borderId="52" xfId="50" applyFont="1" applyBorder="1" applyAlignment="1">
      <alignment horizontal="left" vertical="center"/>
    </xf>
    <xf numFmtId="0" fontId="19" fillId="0" borderId="36" xfId="50" applyFont="1" applyBorder="1" applyAlignment="1">
      <alignment vertical="center"/>
    </xf>
    <xf numFmtId="0" fontId="19" fillId="0" borderId="65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20" fillId="0" borderId="58" xfId="50" applyFont="1" applyBorder="1" applyAlignment="1">
      <alignment horizontal="left" vertical="center"/>
    </xf>
    <xf numFmtId="0" fontId="20" fillId="0" borderId="57" xfId="50" applyFont="1" applyBorder="1" applyAlignment="1">
      <alignment horizontal="left" vertical="center"/>
    </xf>
    <xf numFmtId="0" fontId="19" fillId="0" borderId="59" xfId="50" applyFont="1" applyBorder="1" applyAlignment="1">
      <alignment vertical="center"/>
    </xf>
    <xf numFmtId="0" fontId="14" fillId="0" borderId="60" xfId="50" applyFont="1" applyBorder="1" applyAlignment="1">
      <alignment horizontal="left" vertical="center"/>
    </xf>
    <xf numFmtId="0" fontId="17" fillId="0" borderId="60" xfId="50" applyFont="1" applyBorder="1" applyAlignment="1">
      <alignment horizontal="left" vertical="center"/>
    </xf>
    <xf numFmtId="0" fontId="14" fillId="0" borderId="60" xfId="50" applyFont="1" applyBorder="1" applyAlignment="1">
      <alignment vertical="center"/>
    </xf>
    <xf numFmtId="0" fontId="19" fillId="0" borderId="60" xfId="50" applyFont="1" applyBorder="1" applyAlignment="1">
      <alignment vertical="center"/>
    </xf>
    <xf numFmtId="0" fontId="19" fillId="0" borderId="59" xfId="50" applyFont="1" applyBorder="1" applyAlignment="1">
      <alignment horizontal="center" vertical="center"/>
    </xf>
    <xf numFmtId="0" fontId="17" fillId="0" borderId="60" xfId="50" applyFont="1" applyBorder="1" applyAlignment="1">
      <alignment horizontal="center" vertical="center"/>
    </xf>
    <xf numFmtId="0" fontId="19" fillId="0" borderId="60" xfId="50" applyFont="1" applyBorder="1" applyAlignment="1">
      <alignment horizontal="center" vertical="center"/>
    </xf>
    <xf numFmtId="0" fontId="14" fillId="0" borderId="60" xfId="50" applyFont="1" applyBorder="1" applyAlignment="1">
      <alignment horizontal="center" vertical="center"/>
    </xf>
    <xf numFmtId="0" fontId="14" fillId="0" borderId="17" xfId="50" applyFont="1" applyBorder="1" applyAlignment="1">
      <alignment horizontal="center" vertical="center"/>
    </xf>
    <xf numFmtId="0" fontId="19" fillId="0" borderId="45" xfId="50" applyFont="1" applyBorder="1" applyAlignment="1">
      <alignment horizontal="left" vertical="center" wrapText="1"/>
    </xf>
    <xf numFmtId="0" fontId="19" fillId="0" borderId="46" xfId="50" applyFont="1" applyBorder="1" applyAlignment="1">
      <alignment horizontal="left" vertical="center" wrapText="1"/>
    </xf>
    <xf numFmtId="0" fontId="19" fillId="0" borderId="59" xfId="50" applyFont="1" applyBorder="1" applyAlignment="1">
      <alignment horizontal="left" vertical="center"/>
    </xf>
    <xf numFmtId="0" fontId="19" fillId="0" borderId="60" xfId="50" applyFont="1" applyBorder="1" applyAlignment="1">
      <alignment horizontal="left" vertical="center"/>
    </xf>
    <xf numFmtId="0" fontId="23" fillId="0" borderId="66" xfId="50" applyFont="1" applyBorder="1" applyAlignment="1">
      <alignment horizontal="left" vertical="center" wrapText="1"/>
    </xf>
    <xf numFmtId="9" fontId="17" fillId="0" borderId="17" xfId="50" applyNumberFormat="1" applyFont="1" applyBorder="1" applyAlignment="1">
      <alignment horizontal="center" vertical="center"/>
    </xf>
    <xf numFmtId="0" fontId="20" fillId="0" borderId="58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9" fontId="17" fillId="0" borderId="44" xfId="50" applyNumberFormat="1" applyFont="1" applyBorder="1" applyAlignment="1">
      <alignment horizontal="left" vertical="center"/>
    </xf>
    <xf numFmtId="9" fontId="17" fillId="0" borderId="39" xfId="50" applyNumberFormat="1" applyFont="1" applyBorder="1" applyAlignment="1">
      <alignment horizontal="left" vertical="center"/>
    </xf>
    <xf numFmtId="9" fontId="17" fillId="0" borderId="45" xfId="50" applyNumberFormat="1" applyFont="1" applyBorder="1" applyAlignment="1">
      <alignment horizontal="left" vertical="center"/>
    </xf>
    <xf numFmtId="9" fontId="17" fillId="0" borderId="46" xfId="50" applyNumberFormat="1" applyFont="1" applyBorder="1" applyAlignment="1">
      <alignment horizontal="left" vertical="center"/>
    </xf>
    <xf numFmtId="0" fontId="16" fillId="0" borderId="59" xfId="50" applyFont="1" applyFill="1" applyBorder="1" applyAlignment="1">
      <alignment horizontal="left" vertical="center"/>
    </xf>
    <xf numFmtId="0" fontId="16" fillId="0" borderId="60" xfId="50" applyFont="1" applyFill="1" applyBorder="1" applyAlignment="1">
      <alignment horizontal="left" vertical="center"/>
    </xf>
    <xf numFmtId="0" fontId="16" fillId="0" borderId="67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17" fillId="0" borderId="68" xfId="50" applyFont="1" applyFill="1" applyBorder="1" applyAlignment="1">
      <alignment horizontal="left" vertical="center"/>
    </xf>
    <xf numFmtId="0" fontId="17" fillId="0" borderId="69" xfId="50" applyFont="1" applyFill="1" applyBorder="1" applyAlignment="1">
      <alignment horizontal="left" vertical="center"/>
    </xf>
    <xf numFmtId="0" fontId="20" fillId="0" borderId="54" xfId="50" applyFont="1" applyBorder="1" applyAlignment="1">
      <alignment vertical="center"/>
    </xf>
    <xf numFmtId="0" fontId="24" fillId="0" borderId="57" xfId="50" applyFont="1" applyBorder="1" applyAlignment="1">
      <alignment horizontal="center" vertical="center"/>
    </xf>
    <xf numFmtId="0" fontId="20" fillId="0" borderId="55" xfId="50" applyFont="1" applyBorder="1" applyAlignment="1">
      <alignment vertical="center"/>
    </xf>
    <xf numFmtId="0" fontId="17" fillId="0" borderId="70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58" fontId="14" fillId="0" borderId="55" xfId="50" applyNumberFormat="1" applyFont="1" applyBorder="1" applyAlignment="1">
      <alignment vertical="center"/>
    </xf>
    <xf numFmtId="0" fontId="20" fillId="0" borderId="43" xfId="50" applyFont="1" applyBorder="1" applyAlignment="1">
      <alignment horizontal="center" vertical="center"/>
    </xf>
    <xf numFmtId="0" fontId="17" fillId="0" borderId="65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4" fillId="0" borderId="70" xfId="50" applyFont="1" applyBorder="1" applyAlignment="1">
      <alignment vertical="center"/>
    </xf>
    <xf numFmtId="0" fontId="19" fillId="0" borderId="71" xfId="50" applyFont="1" applyBorder="1" applyAlignment="1">
      <alignment horizontal="left" vertical="center"/>
    </xf>
    <xf numFmtId="0" fontId="20" fillId="0" borderId="63" xfId="50" applyFont="1" applyBorder="1" applyAlignment="1">
      <alignment horizontal="left" vertical="center"/>
    </xf>
    <xf numFmtId="0" fontId="17" fillId="0" borderId="64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3" xfId="50" applyFont="1" applyBorder="1" applyAlignment="1">
      <alignment horizontal="left" vertical="center" wrapText="1"/>
    </xf>
    <xf numFmtId="0" fontId="19" fillId="0" borderId="64" xfId="50" applyFont="1" applyBorder="1" applyAlignment="1">
      <alignment horizontal="left" vertical="center"/>
    </xf>
    <xf numFmtId="0" fontId="25" fillId="0" borderId="49" xfId="50" applyFont="1" applyBorder="1" applyAlignment="1">
      <alignment horizontal="left" vertical="center" wrapText="1"/>
    </xf>
    <xf numFmtId="0" fontId="25" fillId="0" borderId="49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9" fontId="17" fillId="0" borderId="51" xfId="50" applyNumberFormat="1" applyFont="1" applyBorder="1" applyAlignment="1">
      <alignment horizontal="left" vertical="center"/>
    </xf>
    <xf numFmtId="9" fontId="17" fillId="0" borderId="53" xfId="50" applyNumberFormat="1" applyFont="1" applyBorder="1" applyAlignment="1">
      <alignment horizontal="left" vertical="center"/>
    </xf>
    <xf numFmtId="0" fontId="16" fillId="0" borderId="64" xfId="50" applyFont="1" applyFill="1" applyBorder="1" applyAlignment="1">
      <alignment horizontal="left" vertical="center"/>
    </xf>
    <xf numFmtId="0" fontId="16" fillId="0" borderId="53" xfId="50" applyFont="1" applyFill="1" applyBorder="1" applyAlignment="1">
      <alignment horizontal="left" vertical="center"/>
    </xf>
    <xf numFmtId="0" fontId="17" fillId="0" borderId="72" xfId="50" applyFont="1" applyFill="1" applyBorder="1" applyAlignment="1">
      <alignment horizontal="left" vertical="center"/>
    </xf>
    <xf numFmtId="0" fontId="20" fillId="0" borderId="73" xfId="50" applyFont="1" applyBorder="1" applyAlignment="1">
      <alignment horizontal="center" vertical="center"/>
    </xf>
    <xf numFmtId="0" fontId="17" fillId="0" borderId="70" xfId="50" applyFont="1" applyBorder="1" applyAlignment="1">
      <alignment horizontal="center" vertical="center"/>
    </xf>
    <xf numFmtId="0" fontId="17" fillId="0" borderId="71" xfId="50" applyFont="1" applyBorder="1" applyAlignment="1">
      <alignment horizontal="center" vertical="center"/>
    </xf>
    <xf numFmtId="0" fontId="17" fillId="0" borderId="71" xfId="50" applyFont="1" applyFill="1" applyBorder="1" applyAlignment="1">
      <alignment horizontal="left" vertical="center"/>
    </xf>
    <xf numFmtId="0" fontId="26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7" fillId="0" borderId="1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76" xfId="0" applyBorder="1"/>
    <xf numFmtId="0" fontId="0" fillId="0" borderId="77" xfId="0" applyBorder="1"/>
    <xf numFmtId="0" fontId="0" fillId="5" borderId="77" xfId="0" applyFill="1" applyBorder="1"/>
    <xf numFmtId="0" fontId="0" fillId="6" borderId="0" xfId="0" applyFill="1"/>
    <xf numFmtId="0" fontId="26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/>
    <xf numFmtId="0" fontId="0" fillId="0" borderId="80" xfId="0" applyBorder="1"/>
    <xf numFmtId="0" fontId="0" fillId="0" borderId="81" xfId="0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checked="Checked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000250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7106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191125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20967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51535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0002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7106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4196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19112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4005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20967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81050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50582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82955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238250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238250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0193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028825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39102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371975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5191125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5191125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83907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5344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83907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5344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88670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88670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88670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87717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85812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50582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51535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53440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53440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53440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0002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2096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4196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51911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73417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238250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2382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0288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028825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4481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438650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51625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51625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8390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5344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8295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5344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7341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7341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29565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295650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51535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81050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73417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73417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7341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028825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819400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12877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12877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16280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92480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18185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2480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8185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2009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9629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2294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97242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21042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97242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18172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181725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18172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577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245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152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672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2445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2445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672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2445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6290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6290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0961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6290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246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247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247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100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09612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09612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247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246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246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386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5772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2457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515225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2672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12445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12445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2672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12445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96290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96290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0961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96290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9246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7247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7247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100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09612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09612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7247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9246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9246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2386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36</xdr:row>
          <xdr:rowOff>0</xdr:rowOff>
        </xdr:from>
        <xdr:to>
          <xdr:col>2</xdr:col>
          <xdr:colOff>95250</xdr:colOff>
          <xdr:row>37</xdr:row>
          <xdr:rowOff>0</xdr:rowOff>
        </xdr:to>
        <xdr:sp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1400175" y="723138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36</xdr:row>
          <xdr:rowOff>0</xdr:rowOff>
        </xdr:from>
        <xdr:to>
          <xdr:col>6</xdr:col>
          <xdr:colOff>552450</xdr:colOff>
          <xdr:row>37</xdr:row>
          <xdr:rowOff>0</xdr:rowOff>
        </xdr:to>
        <xdr:sp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4657725" y="72313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36</xdr:row>
          <xdr:rowOff>0</xdr:rowOff>
        </xdr:from>
        <xdr:to>
          <xdr:col>8</xdr:col>
          <xdr:colOff>600075</xdr:colOff>
          <xdr:row>37</xdr:row>
          <xdr:rowOff>0</xdr:rowOff>
        </xdr:to>
        <xdr:sp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6124575" y="72313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36</xdr:row>
          <xdr:rowOff>9525</xdr:rowOff>
        </xdr:from>
        <xdr:to>
          <xdr:col>10</xdr:col>
          <xdr:colOff>571500</xdr:colOff>
          <xdr:row>37</xdr:row>
          <xdr:rowOff>0</xdr:rowOff>
        </xdr:to>
        <xdr:sp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7515225" y="724090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42672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512445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512445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42672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512445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796290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796290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70961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796290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69246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77247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77247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44100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709612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709612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77247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69246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69246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42386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4.xml"/><Relationship Id="rId8" Type="http://schemas.openxmlformats.org/officeDocument/2006/relationships/ctrlProp" Target="../ctrlProps/ctrlProp183.xml"/><Relationship Id="rId7" Type="http://schemas.openxmlformats.org/officeDocument/2006/relationships/ctrlProp" Target="../ctrlProps/ctrlProp182.xml"/><Relationship Id="rId6" Type="http://schemas.openxmlformats.org/officeDocument/2006/relationships/ctrlProp" Target="../ctrlProps/ctrlProp181.xml"/><Relationship Id="rId5" Type="http://schemas.openxmlformats.org/officeDocument/2006/relationships/ctrlProp" Target="../ctrlProps/ctrlProp180.xml"/><Relationship Id="rId40" Type="http://schemas.openxmlformats.org/officeDocument/2006/relationships/ctrlProp" Target="../ctrlProps/ctrlProp215.xml"/><Relationship Id="rId4" Type="http://schemas.openxmlformats.org/officeDocument/2006/relationships/ctrlProp" Target="../ctrlProps/ctrlProp179.xml"/><Relationship Id="rId39" Type="http://schemas.openxmlformats.org/officeDocument/2006/relationships/ctrlProp" Target="../ctrlProps/ctrlProp214.xml"/><Relationship Id="rId38" Type="http://schemas.openxmlformats.org/officeDocument/2006/relationships/ctrlProp" Target="../ctrlProps/ctrlProp213.xml"/><Relationship Id="rId37" Type="http://schemas.openxmlformats.org/officeDocument/2006/relationships/ctrlProp" Target="../ctrlProps/ctrlProp212.xml"/><Relationship Id="rId36" Type="http://schemas.openxmlformats.org/officeDocument/2006/relationships/ctrlProp" Target="../ctrlProps/ctrlProp211.xml"/><Relationship Id="rId35" Type="http://schemas.openxmlformats.org/officeDocument/2006/relationships/ctrlProp" Target="../ctrlProps/ctrlProp210.xml"/><Relationship Id="rId34" Type="http://schemas.openxmlformats.org/officeDocument/2006/relationships/ctrlProp" Target="../ctrlProps/ctrlProp209.xml"/><Relationship Id="rId33" Type="http://schemas.openxmlformats.org/officeDocument/2006/relationships/ctrlProp" Target="../ctrlProps/ctrlProp208.xml"/><Relationship Id="rId32" Type="http://schemas.openxmlformats.org/officeDocument/2006/relationships/ctrlProp" Target="../ctrlProps/ctrlProp207.xml"/><Relationship Id="rId31" Type="http://schemas.openxmlformats.org/officeDocument/2006/relationships/ctrlProp" Target="../ctrlProps/ctrlProp206.xml"/><Relationship Id="rId30" Type="http://schemas.openxmlformats.org/officeDocument/2006/relationships/ctrlProp" Target="../ctrlProps/ctrlProp205.xml"/><Relationship Id="rId3" Type="http://schemas.openxmlformats.org/officeDocument/2006/relationships/ctrlProp" Target="../ctrlProps/ctrlProp178.xml"/><Relationship Id="rId29" Type="http://schemas.openxmlformats.org/officeDocument/2006/relationships/ctrlProp" Target="../ctrlProps/ctrlProp204.xml"/><Relationship Id="rId28" Type="http://schemas.openxmlformats.org/officeDocument/2006/relationships/ctrlProp" Target="../ctrlProps/ctrlProp203.xml"/><Relationship Id="rId27" Type="http://schemas.openxmlformats.org/officeDocument/2006/relationships/ctrlProp" Target="../ctrlProps/ctrlProp202.xml"/><Relationship Id="rId26" Type="http://schemas.openxmlformats.org/officeDocument/2006/relationships/ctrlProp" Target="../ctrlProps/ctrlProp201.xml"/><Relationship Id="rId25" Type="http://schemas.openxmlformats.org/officeDocument/2006/relationships/ctrlProp" Target="../ctrlProps/ctrlProp200.xml"/><Relationship Id="rId24" Type="http://schemas.openxmlformats.org/officeDocument/2006/relationships/ctrlProp" Target="../ctrlProps/ctrlProp199.xml"/><Relationship Id="rId23" Type="http://schemas.openxmlformats.org/officeDocument/2006/relationships/ctrlProp" Target="../ctrlProps/ctrlProp198.xml"/><Relationship Id="rId22" Type="http://schemas.openxmlformats.org/officeDocument/2006/relationships/ctrlProp" Target="../ctrlProps/ctrlProp197.xml"/><Relationship Id="rId21" Type="http://schemas.openxmlformats.org/officeDocument/2006/relationships/ctrlProp" Target="../ctrlProps/ctrlProp196.xml"/><Relationship Id="rId20" Type="http://schemas.openxmlformats.org/officeDocument/2006/relationships/ctrlProp" Target="../ctrlProps/ctrlProp19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4.xml"/><Relationship Id="rId18" Type="http://schemas.openxmlformats.org/officeDocument/2006/relationships/ctrlProp" Target="../ctrlProps/ctrlProp193.xml"/><Relationship Id="rId17" Type="http://schemas.openxmlformats.org/officeDocument/2006/relationships/ctrlProp" Target="../ctrlProps/ctrlProp192.xml"/><Relationship Id="rId16" Type="http://schemas.openxmlformats.org/officeDocument/2006/relationships/ctrlProp" Target="../ctrlProps/ctrlProp191.xml"/><Relationship Id="rId15" Type="http://schemas.openxmlformats.org/officeDocument/2006/relationships/ctrlProp" Target="../ctrlProps/ctrlProp190.xml"/><Relationship Id="rId14" Type="http://schemas.openxmlformats.org/officeDocument/2006/relationships/ctrlProp" Target="../ctrlProps/ctrlProp189.xml"/><Relationship Id="rId13" Type="http://schemas.openxmlformats.org/officeDocument/2006/relationships/ctrlProp" Target="../ctrlProps/ctrlProp188.xml"/><Relationship Id="rId12" Type="http://schemas.openxmlformats.org/officeDocument/2006/relationships/ctrlProp" Target="../ctrlProps/ctrlProp187.xml"/><Relationship Id="rId11" Type="http://schemas.openxmlformats.org/officeDocument/2006/relationships/ctrlProp" Target="../ctrlProps/ctrlProp186.xml"/><Relationship Id="rId10" Type="http://schemas.openxmlformats.org/officeDocument/2006/relationships/ctrlProp" Target="../ctrlProps/ctrlProp185.x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6.xml"/><Relationship Id="rId8" Type="http://schemas.openxmlformats.org/officeDocument/2006/relationships/ctrlProp" Target="../ctrlProps/ctrlProp145.xml"/><Relationship Id="rId7" Type="http://schemas.openxmlformats.org/officeDocument/2006/relationships/ctrlProp" Target="../ctrlProps/ctrlProp144.xml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0" Type="http://schemas.openxmlformats.org/officeDocument/2006/relationships/ctrlProp" Target="../ctrlProps/ctrlProp177.xml"/><Relationship Id="rId4" Type="http://schemas.openxmlformats.org/officeDocument/2006/relationships/ctrlProp" Target="../ctrlProps/ctrlProp141.xml"/><Relationship Id="rId39" Type="http://schemas.openxmlformats.org/officeDocument/2006/relationships/ctrlProp" Target="../ctrlProps/ctrlProp176.xml"/><Relationship Id="rId38" Type="http://schemas.openxmlformats.org/officeDocument/2006/relationships/ctrlProp" Target="../ctrlProps/ctrlProp175.xml"/><Relationship Id="rId37" Type="http://schemas.openxmlformats.org/officeDocument/2006/relationships/ctrlProp" Target="../ctrlProps/ctrlProp174.xml"/><Relationship Id="rId36" Type="http://schemas.openxmlformats.org/officeDocument/2006/relationships/ctrlProp" Target="../ctrlProps/ctrlProp173.xml"/><Relationship Id="rId35" Type="http://schemas.openxmlformats.org/officeDocument/2006/relationships/ctrlProp" Target="../ctrlProps/ctrlProp172.xml"/><Relationship Id="rId34" Type="http://schemas.openxmlformats.org/officeDocument/2006/relationships/ctrlProp" Target="../ctrlProps/ctrlProp171.xml"/><Relationship Id="rId33" Type="http://schemas.openxmlformats.org/officeDocument/2006/relationships/ctrlProp" Target="../ctrlProps/ctrlProp170.xml"/><Relationship Id="rId32" Type="http://schemas.openxmlformats.org/officeDocument/2006/relationships/ctrlProp" Target="../ctrlProps/ctrlProp169.xml"/><Relationship Id="rId31" Type="http://schemas.openxmlformats.org/officeDocument/2006/relationships/ctrlProp" Target="../ctrlProps/ctrlProp168.xml"/><Relationship Id="rId30" Type="http://schemas.openxmlformats.org/officeDocument/2006/relationships/ctrlProp" Target="../ctrlProps/ctrlProp167.xml"/><Relationship Id="rId3" Type="http://schemas.openxmlformats.org/officeDocument/2006/relationships/ctrlProp" Target="../ctrlProps/ctrlProp140.xml"/><Relationship Id="rId29" Type="http://schemas.openxmlformats.org/officeDocument/2006/relationships/ctrlProp" Target="../ctrlProps/ctrlProp166.xml"/><Relationship Id="rId28" Type="http://schemas.openxmlformats.org/officeDocument/2006/relationships/ctrlProp" Target="../ctrlProps/ctrlProp165.xml"/><Relationship Id="rId27" Type="http://schemas.openxmlformats.org/officeDocument/2006/relationships/ctrlProp" Target="../ctrlProps/ctrlProp164.xml"/><Relationship Id="rId26" Type="http://schemas.openxmlformats.org/officeDocument/2006/relationships/ctrlProp" Target="../ctrlProps/ctrlProp163.xml"/><Relationship Id="rId25" Type="http://schemas.openxmlformats.org/officeDocument/2006/relationships/ctrlProp" Target="../ctrlProps/ctrlProp162.xml"/><Relationship Id="rId24" Type="http://schemas.openxmlformats.org/officeDocument/2006/relationships/ctrlProp" Target="../ctrlProps/ctrlProp161.xml"/><Relationship Id="rId23" Type="http://schemas.openxmlformats.org/officeDocument/2006/relationships/ctrlProp" Target="../ctrlProps/ctrlProp160.xml"/><Relationship Id="rId22" Type="http://schemas.openxmlformats.org/officeDocument/2006/relationships/ctrlProp" Target="../ctrlProps/ctrlProp159.xml"/><Relationship Id="rId21" Type="http://schemas.openxmlformats.org/officeDocument/2006/relationships/ctrlProp" Target="../ctrlProps/ctrlProp158.xml"/><Relationship Id="rId20" Type="http://schemas.openxmlformats.org/officeDocument/2006/relationships/ctrlProp" Target="../ctrlProps/ctrlProp15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6.xml"/><Relationship Id="rId18" Type="http://schemas.openxmlformats.org/officeDocument/2006/relationships/ctrlProp" Target="../ctrlProps/ctrlProp155.xml"/><Relationship Id="rId17" Type="http://schemas.openxmlformats.org/officeDocument/2006/relationships/ctrlProp" Target="../ctrlProps/ctrlProp154.xml"/><Relationship Id="rId16" Type="http://schemas.openxmlformats.org/officeDocument/2006/relationships/ctrlProp" Target="../ctrlProps/ctrlProp153.xml"/><Relationship Id="rId15" Type="http://schemas.openxmlformats.org/officeDocument/2006/relationships/ctrlProp" Target="../ctrlProps/ctrlProp152.xml"/><Relationship Id="rId14" Type="http://schemas.openxmlformats.org/officeDocument/2006/relationships/ctrlProp" Target="../ctrlProps/ctrlProp151.xml"/><Relationship Id="rId13" Type="http://schemas.openxmlformats.org/officeDocument/2006/relationships/ctrlProp" Target="../ctrlProps/ctrlProp150.xml"/><Relationship Id="rId12" Type="http://schemas.openxmlformats.org/officeDocument/2006/relationships/ctrlProp" Target="../ctrlProps/ctrlProp149.xml"/><Relationship Id="rId11" Type="http://schemas.openxmlformats.org/officeDocument/2006/relationships/ctrlProp" Target="../ctrlProps/ctrlProp148.xml"/><Relationship Id="rId10" Type="http://schemas.openxmlformats.org/officeDocument/2006/relationships/ctrlProp" Target="../ctrlProps/ctrlProp14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4" t="s">
        <v>0</v>
      </c>
      <c r="C2" s="355"/>
      <c r="D2" s="355"/>
      <c r="E2" s="355"/>
      <c r="F2" s="355"/>
      <c r="G2" s="355"/>
      <c r="H2" s="355"/>
      <c r="I2" s="369"/>
    </row>
    <row r="3" ht="27.95" customHeight="1" spans="2:9">
      <c r="B3" s="356"/>
      <c r="C3" s="357"/>
      <c r="D3" s="358" t="s">
        <v>1</v>
      </c>
      <c r="E3" s="359"/>
      <c r="F3" s="360" t="s">
        <v>2</v>
      </c>
      <c r="G3" s="361"/>
      <c r="H3" s="358" t="s">
        <v>3</v>
      </c>
      <c r="I3" s="370"/>
    </row>
    <row r="4" ht="27.95" customHeight="1" spans="2:9">
      <c r="B4" s="356" t="s">
        <v>4</v>
      </c>
      <c r="C4" s="357" t="s">
        <v>5</v>
      </c>
      <c r="D4" s="357" t="s">
        <v>6</v>
      </c>
      <c r="E4" s="357" t="s">
        <v>7</v>
      </c>
      <c r="F4" s="362" t="s">
        <v>6</v>
      </c>
      <c r="G4" s="362" t="s">
        <v>7</v>
      </c>
      <c r="H4" s="357" t="s">
        <v>6</v>
      </c>
      <c r="I4" s="371" t="s">
        <v>7</v>
      </c>
    </row>
    <row r="5" ht="27.95" customHeight="1" spans="2:9">
      <c r="B5" s="363" t="s">
        <v>8</v>
      </c>
      <c r="C5" s="9">
        <v>13</v>
      </c>
      <c r="D5" s="9">
        <v>0</v>
      </c>
      <c r="E5" s="9">
        <v>1</v>
      </c>
      <c r="F5" s="364">
        <v>0</v>
      </c>
      <c r="G5" s="364">
        <v>1</v>
      </c>
      <c r="H5" s="9">
        <v>1</v>
      </c>
      <c r="I5" s="372">
        <v>2</v>
      </c>
    </row>
    <row r="6" ht="27.95" customHeight="1" spans="2:9">
      <c r="B6" s="363" t="s">
        <v>9</v>
      </c>
      <c r="C6" s="9">
        <v>20</v>
      </c>
      <c r="D6" s="9">
        <v>0</v>
      </c>
      <c r="E6" s="9">
        <v>1</v>
      </c>
      <c r="F6" s="364">
        <v>1</v>
      </c>
      <c r="G6" s="364">
        <v>2</v>
      </c>
      <c r="H6" s="9">
        <v>2</v>
      </c>
      <c r="I6" s="372">
        <v>3</v>
      </c>
    </row>
    <row r="7" ht="27.95" customHeight="1" spans="2:9">
      <c r="B7" s="363" t="s">
        <v>10</v>
      </c>
      <c r="C7" s="9">
        <v>32</v>
      </c>
      <c r="D7" s="9">
        <v>0</v>
      </c>
      <c r="E7" s="9">
        <v>1</v>
      </c>
      <c r="F7" s="364">
        <v>2</v>
      </c>
      <c r="G7" s="364">
        <v>3</v>
      </c>
      <c r="H7" s="9">
        <v>3</v>
      </c>
      <c r="I7" s="372">
        <v>4</v>
      </c>
    </row>
    <row r="8" ht="27.95" customHeight="1" spans="2:9">
      <c r="B8" s="363" t="s">
        <v>11</v>
      </c>
      <c r="C8" s="9">
        <v>50</v>
      </c>
      <c r="D8" s="9">
        <v>1</v>
      </c>
      <c r="E8" s="9">
        <v>2</v>
      </c>
      <c r="F8" s="364">
        <v>3</v>
      </c>
      <c r="G8" s="364">
        <v>4</v>
      </c>
      <c r="H8" s="9">
        <v>5</v>
      </c>
      <c r="I8" s="372">
        <v>6</v>
      </c>
    </row>
    <row r="9" ht="27.95" customHeight="1" spans="2:9">
      <c r="B9" s="363" t="s">
        <v>12</v>
      </c>
      <c r="C9" s="9">
        <v>80</v>
      </c>
      <c r="D9" s="9">
        <v>2</v>
      </c>
      <c r="E9" s="9">
        <v>3</v>
      </c>
      <c r="F9" s="364">
        <v>5</v>
      </c>
      <c r="G9" s="364">
        <v>6</v>
      </c>
      <c r="H9" s="9">
        <v>7</v>
      </c>
      <c r="I9" s="372">
        <v>8</v>
      </c>
    </row>
    <row r="10" ht="27.95" customHeight="1" spans="2:9">
      <c r="B10" s="363" t="s">
        <v>13</v>
      </c>
      <c r="C10" s="9">
        <v>125</v>
      </c>
      <c r="D10" s="9">
        <v>3</v>
      </c>
      <c r="E10" s="9">
        <v>4</v>
      </c>
      <c r="F10" s="364">
        <v>7</v>
      </c>
      <c r="G10" s="364">
        <v>8</v>
      </c>
      <c r="H10" s="9">
        <v>10</v>
      </c>
      <c r="I10" s="372">
        <v>11</v>
      </c>
    </row>
    <row r="11" ht="27.95" customHeight="1" spans="2:9">
      <c r="B11" s="363" t="s">
        <v>14</v>
      </c>
      <c r="C11" s="9">
        <v>200</v>
      </c>
      <c r="D11" s="9">
        <v>5</v>
      </c>
      <c r="E11" s="9">
        <v>6</v>
      </c>
      <c r="F11" s="364">
        <v>10</v>
      </c>
      <c r="G11" s="364">
        <v>11</v>
      </c>
      <c r="H11" s="9">
        <v>14</v>
      </c>
      <c r="I11" s="372">
        <v>15</v>
      </c>
    </row>
    <row r="12" ht="27.95" customHeight="1" spans="2:9">
      <c r="B12" s="365" t="s">
        <v>15</v>
      </c>
      <c r="C12" s="366">
        <v>315</v>
      </c>
      <c r="D12" s="366">
        <v>7</v>
      </c>
      <c r="E12" s="366">
        <v>8</v>
      </c>
      <c r="F12" s="367">
        <v>14</v>
      </c>
      <c r="G12" s="367">
        <v>15</v>
      </c>
      <c r="H12" s="366">
        <v>21</v>
      </c>
      <c r="I12" s="373">
        <v>22</v>
      </c>
    </row>
    <row r="14" customFormat="1" spans="2:4">
      <c r="B14" s="368" t="s">
        <v>16</v>
      </c>
      <c r="C14" s="368"/>
      <c r="D14" s="36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topLeftCell="A16" workbookViewId="0">
      <selection activeCell="A31" sqref="A31:K31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0.625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s="99" customFormat="1" ht="26.25" spans="1:11">
      <c r="A1" s="102" t="s">
        <v>214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99" customFormat="1" spans="1:11">
      <c r="A2" s="103" t="s">
        <v>18</v>
      </c>
      <c r="B2" s="104" t="s">
        <v>19</v>
      </c>
      <c r="C2" s="104"/>
      <c r="D2" s="105" t="s">
        <v>27</v>
      </c>
      <c r="E2" s="106" t="s">
        <v>28</v>
      </c>
      <c r="F2" s="107" t="s">
        <v>215</v>
      </c>
      <c r="G2" s="108" t="s">
        <v>35</v>
      </c>
      <c r="H2" s="108"/>
      <c r="I2" s="140" t="s">
        <v>22</v>
      </c>
      <c r="J2" s="108" t="s">
        <v>159</v>
      </c>
      <c r="K2" s="162"/>
    </row>
    <row r="3" s="99" customFormat="1" spans="1:11">
      <c r="A3" s="109" t="s">
        <v>43</v>
      </c>
      <c r="B3" s="110">
        <v>14502</v>
      </c>
      <c r="C3" s="110"/>
      <c r="D3" s="111" t="s">
        <v>216</v>
      </c>
      <c r="E3" s="112" t="s">
        <v>293</v>
      </c>
      <c r="F3" s="113"/>
      <c r="G3" s="113"/>
      <c r="H3" s="114" t="s">
        <v>217</v>
      </c>
      <c r="I3" s="114"/>
      <c r="J3" s="114"/>
      <c r="K3" s="163"/>
    </row>
    <row r="4" s="99" customFormat="1" spans="1:11">
      <c r="A4" s="115" t="s">
        <v>39</v>
      </c>
      <c r="B4" s="116">
        <v>4</v>
      </c>
      <c r="C4" s="116">
        <v>6</v>
      </c>
      <c r="D4" s="117" t="s">
        <v>218</v>
      </c>
      <c r="E4" s="113"/>
      <c r="F4" s="113"/>
      <c r="G4" s="113"/>
      <c r="H4" s="117" t="s">
        <v>219</v>
      </c>
      <c r="I4" s="117"/>
      <c r="J4" s="131" t="s">
        <v>32</v>
      </c>
      <c r="K4" s="164" t="s">
        <v>33</v>
      </c>
    </row>
    <row r="5" s="99" customFormat="1" spans="1:11">
      <c r="A5" s="115" t="s">
        <v>220</v>
      </c>
      <c r="B5" s="110">
        <v>3</v>
      </c>
      <c r="C5" s="110"/>
      <c r="D5" s="111" t="s">
        <v>221</v>
      </c>
      <c r="E5" s="111" t="s">
        <v>222</v>
      </c>
      <c r="F5" s="111" t="s">
        <v>223</v>
      </c>
      <c r="G5" s="111" t="s">
        <v>224</v>
      </c>
      <c r="H5" s="117" t="s">
        <v>225</v>
      </c>
      <c r="I5" s="117"/>
      <c r="J5" s="131" t="s">
        <v>32</v>
      </c>
      <c r="K5" s="164" t="s">
        <v>33</v>
      </c>
    </row>
    <row r="6" s="99" customFormat="1" ht="15" spans="1:11">
      <c r="A6" s="118" t="s">
        <v>226</v>
      </c>
      <c r="B6" s="119">
        <v>225</v>
      </c>
      <c r="C6" s="119"/>
      <c r="D6" s="120"/>
      <c r="E6" s="121"/>
      <c r="F6" s="122"/>
      <c r="G6" s="120"/>
      <c r="H6" s="123" t="s">
        <v>227</v>
      </c>
      <c r="I6" s="123"/>
      <c r="J6" s="122" t="s">
        <v>32</v>
      </c>
      <c r="K6" s="165" t="s">
        <v>33</v>
      </c>
    </row>
    <row r="7" s="99" customFormat="1" ht="15" spans="1:11">
      <c r="A7" s="124" t="s">
        <v>47</v>
      </c>
      <c r="B7" s="125" t="s">
        <v>294</v>
      </c>
      <c r="C7" s="125"/>
      <c r="D7" s="120" t="s">
        <v>228</v>
      </c>
      <c r="E7" s="126"/>
      <c r="F7" s="127">
        <v>5644</v>
      </c>
      <c r="G7" s="124"/>
      <c r="H7" s="127"/>
      <c r="I7" s="139"/>
      <c r="J7" s="139"/>
      <c r="K7" s="139"/>
    </row>
    <row r="8" s="99" customFormat="1" spans="1:11">
      <c r="A8" s="128" t="s">
        <v>229</v>
      </c>
      <c r="B8" s="107" t="s">
        <v>230</v>
      </c>
      <c r="C8" s="107" t="s">
        <v>231</v>
      </c>
      <c r="D8" s="107" t="s">
        <v>232</v>
      </c>
      <c r="E8" s="107" t="s">
        <v>233</v>
      </c>
      <c r="F8" s="107" t="s">
        <v>234</v>
      </c>
      <c r="G8" s="129"/>
      <c r="H8" s="130"/>
      <c r="I8" s="130"/>
      <c r="J8" s="130"/>
      <c r="K8" s="166"/>
    </row>
    <row r="9" s="99" customFormat="1" spans="1:11">
      <c r="A9" s="115" t="s">
        <v>235</v>
      </c>
      <c r="B9" s="117"/>
      <c r="C9" s="131" t="s">
        <v>32</v>
      </c>
      <c r="D9" s="131" t="s">
        <v>33</v>
      </c>
      <c r="E9" s="111" t="s">
        <v>236</v>
      </c>
      <c r="F9" s="132" t="s">
        <v>237</v>
      </c>
      <c r="G9" s="133"/>
      <c r="H9" s="134"/>
      <c r="I9" s="134"/>
      <c r="J9" s="134"/>
      <c r="K9" s="167"/>
    </row>
    <row r="10" s="99" customFormat="1" spans="1:11">
      <c r="A10" s="115" t="s">
        <v>238</v>
      </c>
      <c r="B10" s="117"/>
      <c r="C10" s="131" t="s">
        <v>32</v>
      </c>
      <c r="D10" s="131" t="s">
        <v>33</v>
      </c>
      <c r="E10" s="111" t="s">
        <v>239</v>
      </c>
      <c r="F10" s="132" t="s">
        <v>240</v>
      </c>
      <c r="G10" s="133" t="s">
        <v>241</v>
      </c>
      <c r="H10" s="134"/>
      <c r="I10" s="134"/>
      <c r="J10" s="134"/>
      <c r="K10" s="167"/>
    </row>
    <row r="11" s="99" customFormat="1" spans="1:11">
      <c r="A11" s="135" t="s">
        <v>168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68"/>
    </row>
    <row r="12" s="99" customFormat="1" spans="1:11">
      <c r="A12" s="109" t="s">
        <v>59</v>
      </c>
      <c r="B12" s="131" t="s">
        <v>55</v>
      </c>
      <c r="C12" s="131" t="s">
        <v>56</v>
      </c>
      <c r="D12" s="132"/>
      <c r="E12" s="111" t="s">
        <v>57</v>
      </c>
      <c r="F12" s="131" t="s">
        <v>55</v>
      </c>
      <c r="G12" s="131" t="s">
        <v>56</v>
      </c>
      <c r="H12" s="131"/>
      <c r="I12" s="111" t="s">
        <v>242</v>
      </c>
      <c r="J12" s="131" t="s">
        <v>55</v>
      </c>
      <c r="K12" s="164" t="s">
        <v>56</v>
      </c>
    </row>
    <row r="13" s="99" customFormat="1" spans="1:11">
      <c r="A13" s="109" t="s">
        <v>62</v>
      </c>
      <c r="B13" s="131" t="s">
        <v>55</v>
      </c>
      <c r="C13" s="131" t="s">
        <v>56</v>
      </c>
      <c r="D13" s="132"/>
      <c r="E13" s="111" t="s">
        <v>67</v>
      </c>
      <c r="F13" s="131" t="s">
        <v>55</v>
      </c>
      <c r="G13" s="131" t="s">
        <v>56</v>
      </c>
      <c r="H13" s="131"/>
      <c r="I13" s="111" t="s">
        <v>243</v>
      </c>
      <c r="J13" s="131" t="s">
        <v>55</v>
      </c>
      <c r="K13" s="164" t="s">
        <v>56</v>
      </c>
    </row>
    <row r="14" s="99" customFormat="1" ht="15" spans="1:11">
      <c r="A14" s="118" t="s">
        <v>244</v>
      </c>
      <c r="B14" s="122" t="s">
        <v>55</v>
      </c>
      <c r="C14" s="122" t="s">
        <v>56</v>
      </c>
      <c r="D14" s="137"/>
      <c r="E14" s="120" t="s">
        <v>245</v>
      </c>
      <c r="F14" s="122" t="s">
        <v>55</v>
      </c>
      <c r="G14" s="122" t="s">
        <v>56</v>
      </c>
      <c r="H14" s="122"/>
      <c r="I14" s="120" t="s">
        <v>246</v>
      </c>
      <c r="J14" s="122" t="s">
        <v>55</v>
      </c>
      <c r="K14" s="165" t="s">
        <v>56</v>
      </c>
    </row>
    <row r="15" s="99" customFormat="1" ht="15" spans="1:11">
      <c r="A15" s="124"/>
      <c r="B15" s="138"/>
      <c r="C15" s="138"/>
      <c r="D15" s="139"/>
      <c r="E15" s="124"/>
      <c r="F15" s="138"/>
      <c r="G15" s="138"/>
      <c r="H15" s="138"/>
      <c r="I15" s="124"/>
      <c r="J15" s="138"/>
      <c r="K15" s="138"/>
    </row>
    <row r="16" s="100" customFormat="1" spans="1:11">
      <c r="A16" s="103" t="s">
        <v>247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69"/>
    </row>
    <row r="17" s="99" customFormat="1" spans="1:11">
      <c r="A17" s="115" t="s">
        <v>248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70"/>
    </row>
    <row r="18" s="99" customFormat="1" spans="1:11">
      <c r="A18" s="115" t="s">
        <v>295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70"/>
    </row>
    <row r="19" s="99" customFormat="1" spans="1:11">
      <c r="A19" s="141" t="s">
        <v>296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4"/>
    </row>
    <row r="20" s="99" customFormat="1" spans="1:11">
      <c r="A20" s="142" t="s">
        <v>297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1"/>
    </row>
    <row r="21" s="99" customFormat="1" spans="1:11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71"/>
    </row>
    <row r="22" s="99" customFormat="1" spans="1:11">
      <c r="A22" s="142" t="s">
        <v>298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1"/>
    </row>
    <row r="23" s="99" customFormat="1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2"/>
    </row>
    <row r="24" s="99" customFormat="1" spans="1:11">
      <c r="A24" s="115" t="s">
        <v>99</v>
      </c>
      <c r="B24" s="117"/>
      <c r="C24" s="131" t="s">
        <v>32</v>
      </c>
      <c r="D24" s="131" t="s">
        <v>33</v>
      </c>
      <c r="E24" s="114"/>
      <c r="F24" s="114"/>
      <c r="G24" s="114"/>
      <c r="H24" s="114"/>
      <c r="I24" s="114"/>
      <c r="J24" s="114"/>
      <c r="K24" s="163"/>
    </row>
    <row r="25" s="99" customFormat="1" ht="15" spans="1:11">
      <c r="A25" s="146" t="s">
        <v>250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3"/>
    </row>
    <row r="26" s="99" customFormat="1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="99" customFormat="1" spans="1:11">
      <c r="A27" s="149" t="s">
        <v>251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74"/>
    </row>
    <row r="28" s="99" customFormat="1" spans="1:11">
      <c r="A28" s="151" t="s">
        <v>284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75"/>
    </row>
    <row r="29" s="99" customFormat="1" spans="1:11">
      <c r="A29" s="151" t="s">
        <v>299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75"/>
    </row>
    <row r="30" s="99" customFormat="1" spans="1:11">
      <c r="A30" s="151" t="s">
        <v>300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75"/>
    </row>
    <row r="31" s="99" customFormat="1" spans="1:11">
      <c r="A31" s="151" t="s">
        <v>301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75"/>
    </row>
    <row r="32" s="99" customFormat="1" ht="23.1" customHeight="1" spans="1:11">
      <c r="A32" s="151" t="s">
        <v>302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75"/>
    </row>
    <row r="33" s="99" customFormat="1" ht="23.1" customHeight="1" spans="1:11">
      <c r="A33" s="142" t="s">
        <v>303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71"/>
    </row>
    <row r="34" s="99" customFormat="1" ht="23.1" customHeight="1" spans="1:11">
      <c r="A34" s="153"/>
      <c r="B34" s="143"/>
      <c r="C34" s="143"/>
      <c r="D34" s="143"/>
      <c r="E34" s="143"/>
      <c r="F34" s="143"/>
      <c r="G34" s="143"/>
      <c r="H34" s="143"/>
      <c r="I34" s="143"/>
      <c r="J34" s="143"/>
      <c r="K34" s="171"/>
    </row>
    <row r="35" s="99" customFormat="1" ht="23.1" customHeight="1" spans="1:11">
      <c r="A35" s="154"/>
      <c r="B35" s="155"/>
      <c r="C35" s="155"/>
      <c r="D35" s="155"/>
      <c r="E35" s="155"/>
      <c r="F35" s="155"/>
      <c r="G35" s="155"/>
      <c r="H35" s="155"/>
      <c r="I35" s="155"/>
      <c r="J35" s="155"/>
      <c r="K35" s="176"/>
    </row>
    <row r="36" s="99" customFormat="1" ht="18.75" customHeight="1" spans="1:11">
      <c r="A36" s="156" t="s">
        <v>252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77"/>
    </row>
    <row r="37" s="101" customFormat="1" ht="18.75" customHeight="1" spans="1:11">
      <c r="A37" s="115" t="s">
        <v>253</v>
      </c>
      <c r="B37" s="117"/>
      <c r="C37" s="117"/>
      <c r="D37" s="114" t="s">
        <v>254</v>
      </c>
      <c r="E37" s="114"/>
      <c r="F37" s="158" t="s">
        <v>255</v>
      </c>
      <c r="G37" s="159"/>
      <c r="H37" s="117" t="s">
        <v>256</v>
      </c>
      <c r="I37" s="117"/>
      <c r="J37" s="117" t="s">
        <v>257</v>
      </c>
      <c r="K37" s="170"/>
    </row>
    <row r="38" s="99" customFormat="1" ht="18.75" customHeight="1" spans="1:13">
      <c r="A38" s="115" t="s">
        <v>100</v>
      </c>
      <c r="B38" s="117" t="s">
        <v>258</v>
      </c>
      <c r="C38" s="117"/>
      <c r="D38" s="117"/>
      <c r="E38" s="117"/>
      <c r="F38" s="117"/>
      <c r="G38" s="117"/>
      <c r="H38" s="117"/>
      <c r="I38" s="117"/>
      <c r="J38" s="117"/>
      <c r="K38" s="170"/>
      <c r="M38" s="101"/>
    </row>
    <row r="39" s="99" customFormat="1" ht="30.95" customHeight="1" spans="1:11">
      <c r="A39" s="115" t="s">
        <v>304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70"/>
    </row>
    <row r="40" s="99" customFormat="1" ht="18.75" customHeight="1" spans="1:11">
      <c r="A40" s="115"/>
      <c r="B40" s="117"/>
      <c r="C40" s="117"/>
      <c r="D40" s="117"/>
      <c r="E40" s="117"/>
      <c r="F40" s="117"/>
      <c r="G40" s="117"/>
      <c r="H40" s="117"/>
      <c r="I40" s="117"/>
      <c r="J40" s="117"/>
      <c r="K40" s="170"/>
    </row>
    <row r="41" s="99" customFormat="1" ht="32.1" customHeight="1" spans="1:11">
      <c r="A41" s="118" t="s">
        <v>110</v>
      </c>
      <c r="B41" s="121" t="s">
        <v>260</v>
      </c>
      <c r="C41" s="121"/>
      <c r="D41" s="120" t="s">
        <v>261</v>
      </c>
      <c r="E41" s="137" t="s">
        <v>116</v>
      </c>
      <c r="F41" s="120" t="s">
        <v>113</v>
      </c>
      <c r="G41" s="160" t="s">
        <v>305</v>
      </c>
      <c r="H41" s="161" t="s">
        <v>114</v>
      </c>
      <c r="I41" s="161"/>
      <c r="J41" s="121" t="s">
        <v>118</v>
      </c>
      <c r="K41" s="178"/>
    </row>
    <row r="42" s="99" customFormat="1" ht="16.5" customHeight="1"/>
    <row r="43" s="99" customFormat="1" ht="16.5" customHeight="1"/>
    <row r="44" s="9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name="Check Box 2" r:id="rId4">
              <controlPr defaultSize="0">
                <anchor moveWithCells="1">
                  <from>
                    <xdr:col>1</xdr:col>
                    <xdr:colOff>666750</xdr:colOff>
                    <xdr:row>36</xdr:row>
                    <xdr:rowOff>0</xdr:rowOff>
                  </from>
                  <to>
                    <xdr:col>2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name="Check Box 4" r:id="rId6">
              <controlPr defaultSize="0">
                <anchor moveWithCells="1">
                  <from>
                    <xdr:col>6</xdr:col>
                    <xdr:colOff>57150</xdr:colOff>
                    <xdr:row>36</xdr:row>
                    <xdr:rowOff>0</xdr:rowOff>
                  </from>
                  <to>
                    <xdr:col>6</xdr:col>
                    <xdr:colOff>552450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name="Check Box 5" r:id="rId7">
              <controlPr defaultSize="0">
                <anchor moveWithCells="1">
                  <from>
                    <xdr:col>8</xdr:col>
                    <xdr:colOff>104775</xdr:colOff>
                    <xdr:row>36</xdr:row>
                    <xdr:rowOff>0</xdr:rowOff>
                  </from>
                  <to>
                    <xdr:col>8</xdr:col>
                    <xdr:colOff>600075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name="Check Box 6" r:id="rId8">
              <controlPr defaultSize="0">
                <anchor moveWithCells="1">
                  <from>
                    <xdr:col>10</xdr:col>
                    <xdr:colOff>76200</xdr:colOff>
                    <xdr:row>36</xdr:row>
                    <xdr:rowOff>9525</xdr:rowOff>
                  </from>
                  <to>
                    <xdr:col>10</xdr:col>
                    <xdr:colOff>571500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N10" sqref="N10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 t="s">
        <v>28</v>
      </c>
      <c r="C2" s="55"/>
      <c r="D2" s="56" t="s">
        <v>34</v>
      </c>
      <c r="E2" s="55" t="s">
        <v>35</v>
      </c>
      <c r="F2" s="55"/>
      <c r="G2" s="55"/>
      <c r="H2" s="57"/>
      <c r="I2" s="82" t="s">
        <v>22</v>
      </c>
      <c r="J2" s="55" t="s">
        <v>159</v>
      </c>
      <c r="K2" s="55"/>
      <c r="L2" s="55"/>
      <c r="M2" s="55"/>
      <c r="N2" s="83"/>
    </row>
    <row r="3" s="51" customFormat="1" ht="29.1" customHeight="1" spans="1:14">
      <c r="A3" s="58" t="s">
        <v>119</v>
      </c>
      <c r="B3" s="59" t="s">
        <v>120</v>
      </c>
      <c r="C3" s="59"/>
      <c r="D3" s="59"/>
      <c r="E3" s="59"/>
      <c r="F3" s="59"/>
      <c r="G3" s="59"/>
      <c r="H3" s="60"/>
      <c r="I3" s="84" t="s">
        <v>121</v>
      </c>
      <c r="J3" s="84"/>
      <c r="K3" s="84"/>
      <c r="L3" s="84"/>
      <c r="M3" s="84"/>
      <c r="N3" s="85"/>
    </row>
    <row r="4" s="51" customFormat="1" ht="29.1" customHeight="1" spans="1:14">
      <c r="A4" s="58"/>
      <c r="B4" s="61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0"/>
      <c r="I4" s="62" t="s">
        <v>82</v>
      </c>
      <c r="J4" s="63" t="s">
        <v>83</v>
      </c>
      <c r="K4" s="62" t="s">
        <v>84</v>
      </c>
      <c r="L4" s="62" t="s">
        <v>85</v>
      </c>
      <c r="M4" s="62" t="s">
        <v>86</v>
      </c>
      <c r="N4" s="62"/>
    </row>
    <row r="5" s="51" customFormat="1" ht="29.1" customHeight="1" spans="1:14">
      <c r="A5" s="58"/>
      <c r="B5" s="61" t="s">
        <v>182</v>
      </c>
      <c r="C5" s="62" t="s">
        <v>124</v>
      </c>
      <c r="D5" s="63" t="s">
        <v>125</v>
      </c>
      <c r="E5" s="62" t="s">
        <v>126</v>
      </c>
      <c r="F5" s="62" t="s">
        <v>127</v>
      </c>
      <c r="G5" s="62" t="s">
        <v>128</v>
      </c>
      <c r="H5" s="60"/>
      <c r="I5" s="86" t="s">
        <v>90</v>
      </c>
      <c r="J5" s="86" t="s">
        <v>94</v>
      </c>
      <c r="K5" s="86" t="s">
        <v>93</v>
      </c>
      <c r="L5" s="86" t="s">
        <v>94</v>
      </c>
      <c r="M5" s="86" t="s">
        <v>90</v>
      </c>
      <c r="N5" s="87"/>
    </row>
    <row r="6" s="51" customFormat="1" ht="29.1" customHeight="1" spans="1:14">
      <c r="A6" s="64" t="s">
        <v>131</v>
      </c>
      <c r="B6" s="65">
        <f>C6-1.9</f>
        <v>84.2</v>
      </c>
      <c r="C6" s="65">
        <f>D6-1.9</f>
        <v>86.1</v>
      </c>
      <c r="D6" s="66">
        <v>88</v>
      </c>
      <c r="E6" s="65">
        <f t="shared" ref="E6:G6" si="0">D6+1.9</f>
        <v>89.9</v>
      </c>
      <c r="F6" s="65">
        <f t="shared" si="0"/>
        <v>91.8</v>
      </c>
      <c r="G6" s="65">
        <f t="shared" si="0"/>
        <v>93.7</v>
      </c>
      <c r="H6" s="60"/>
      <c r="I6" s="88" t="s">
        <v>183</v>
      </c>
      <c r="J6" s="88" t="s">
        <v>184</v>
      </c>
      <c r="K6" s="88" t="s">
        <v>183</v>
      </c>
      <c r="L6" s="88" t="s">
        <v>185</v>
      </c>
      <c r="M6" s="88" t="s">
        <v>186</v>
      </c>
      <c r="N6" s="89"/>
    </row>
    <row r="7" s="51" customFormat="1" ht="29.1" customHeight="1" spans="1:14">
      <c r="A7" s="64" t="s">
        <v>134</v>
      </c>
      <c r="B7" s="65">
        <f>C7-4</f>
        <v>66</v>
      </c>
      <c r="C7" s="65">
        <f>D7-4</f>
        <v>70</v>
      </c>
      <c r="D7" s="67" t="s">
        <v>135</v>
      </c>
      <c r="E7" s="65">
        <f>D7+4</f>
        <v>78</v>
      </c>
      <c r="F7" s="65">
        <f>E7+5</f>
        <v>83</v>
      </c>
      <c r="G7" s="65">
        <f>F7+6</f>
        <v>89</v>
      </c>
      <c r="H7" s="60"/>
      <c r="I7" s="90" t="s">
        <v>188</v>
      </c>
      <c r="J7" s="90" t="s">
        <v>189</v>
      </c>
      <c r="K7" s="90" t="s">
        <v>190</v>
      </c>
      <c r="L7" s="90" t="s">
        <v>191</v>
      </c>
      <c r="M7" s="90" t="s">
        <v>192</v>
      </c>
      <c r="N7" s="91"/>
    </row>
    <row r="8" s="51" customFormat="1" ht="29.1" customHeight="1" spans="1:14">
      <c r="A8" s="64" t="s">
        <v>138</v>
      </c>
      <c r="B8" s="65">
        <f>C8-3.6</f>
        <v>89.8</v>
      </c>
      <c r="C8" s="65">
        <f>D8-3.6</f>
        <v>93.4</v>
      </c>
      <c r="D8" s="67" t="s">
        <v>139</v>
      </c>
      <c r="E8" s="65">
        <f t="shared" ref="E8:G8" si="1">D8+4</f>
        <v>101</v>
      </c>
      <c r="F8" s="65">
        <f t="shared" si="1"/>
        <v>105</v>
      </c>
      <c r="G8" s="65">
        <f t="shared" si="1"/>
        <v>109</v>
      </c>
      <c r="H8" s="60"/>
      <c r="I8" s="90" t="s">
        <v>193</v>
      </c>
      <c r="J8" s="90" t="s">
        <v>194</v>
      </c>
      <c r="K8" s="90" t="s">
        <v>195</v>
      </c>
      <c r="L8" s="90" t="s">
        <v>196</v>
      </c>
      <c r="M8" s="90" t="s">
        <v>197</v>
      </c>
      <c r="N8" s="92"/>
    </row>
    <row r="9" s="51" customFormat="1" ht="29.1" customHeight="1" spans="1:14">
      <c r="A9" s="64" t="s">
        <v>142</v>
      </c>
      <c r="B9" s="68">
        <f>C9-2.3/2</f>
        <v>27.4</v>
      </c>
      <c r="C9" s="68">
        <f>D9-2.3/2</f>
        <v>28.55</v>
      </c>
      <c r="D9" s="69">
        <v>29.7</v>
      </c>
      <c r="E9" s="68">
        <f t="shared" ref="E9:G9" si="2">D9+2.6/2</f>
        <v>31</v>
      </c>
      <c r="F9" s="68">
        <f t="shared" si="2"/>
        <v>32.3</v>
      </c>
      <c r="G9" s="68">
        <f t="shared" si="2"/>
        <v>33.6</v>
      </c>
      <c r="H9" s="60"/>
      <c r="I9" s="88" t="s">
        <v>199</v>
      </c>
      <c r="J9" s="88" t="s">
        <v>200</v>
      </c>
      <c r="K9" s="88" t="s">
        <v>201</v>
      </c>
      <c r="L9" s="88" t="s">
        <v>201</v>
      </c>
      <c r="M9" s="88" t="s">
        <v>202</v>
      </c>
      <c r="N9" s="93"/>
    </row>
    <row r="10" s="51" customFormat="1" ht="29.1" customHeight="1" spans="1:14">
      <c r="A10" s="64" t="s">
        <v>145</v>
      </c>
      <c r="B10" s="65">
        <f>C10-0.5</f>
        <v>17.5</v>
      </c>
      <c r="C10" s="65">
        <f>D10-0.5</f>
        <v>18</v>
      </c>
      <c r="D10" s="66">
        <v>18.5</v>
      </c>
      <c r="E10" s="65">
        <f>D10+0.5</f>
        <v>19</v>
      </c>
      <c r="F10" s="65">
        <f>E10+0.5</f>
        <v>19.5</v>
      </c>
      <c r="G10" s="65">
        <f>F10+0.7</f>
        <v>20.2</v>
      </c>
      <c r="H10" s="60"/>
      <c r="I10" s="90" t="s">
        <v>201</v>
      </c>
      <c r="J10" s="90" t="s">
        <v>200</v>
      </c>
      <c r="K10" s="90" t="s">
        <v>204</v>
      </c>
      <c r="L10" s="90" t="s">
        <v>205</v>
      </c>
      <c r="M10" s="90" t="s">
        <v>201</v>
      </c>
      <c r="N10" s="92"/>
    </row>
    <row r="11" s="51" customFormat="1" ht="29.1" customHeight="1" spans="1:14">
      <c r="A11" s="64" t="s">
        <v>148</v>
      </c>
      <c r="B11" s="65">
        <f>C11-0.7</f>
        <v>25.5</v>
      </c>
      <c r="C11" s="65">
        <f>D11-0.6</f>
        <v>26.2</v>
      </c>
      <c r="D11" s="66">
        <v>26.8</v>
      </c>
      <c r="E11" s="65">
        <f>D11+0.6</f>
        <v>27.4</v>
      </c>
      <c r="F11" s="65">
        <f>E11+0.7</f>
        <v>28.1</v>
      </c>
      <c r="G11" s="65">
        <f>F11+0.6</f>
        <v>28.7</v>
      </c>
      <c r="H11" s="60"/>
      <c r="I11" s="90" t="s">
        <v>207</v>
      </c>
      <c r="J11" s="90" t="s">
        <v>201</v>
      </c>
      <c r="K11" s="90" t="s">
        <v>201</v>
      </c>
      <c r="L11" s="90" t="s">
        <v>208</v>
      </c>
      <c r="M11" s="90" t="s">
        <v>201</v>
      </c>
      <c r="N11" s="92"/>
    </row>
    <row r="12" s="51" customFormat="1" ht="29.1" customHeight="1" spans="1:14">
      <c r="A12" s="64" t="s">
        <v>151</v>
      </c>
      <c r="B12" s="65">
        <f>C12-0.9</f>
        <v>36.4</v>
      </c>
      <c r="C12" s="65">
        <f>D12-0.9</f>
        <v>37.3</v>
      </c>
      <c r="D12" s="66">
        <v>38.2</v>
      </c>
      <c r="E12" s="65">
        <f t="shared" ref="E12:G12" si="3">D12+1.1</f>
        <v>39.3</v>
      </c>
      <c r="F12" s="65">
        <f t="shared" si="3"/>
        <v>40.4</v>
      </c>
      <c r="G12" s="65">
        <f t="shared" si="3"/>
        <v>41.5</v>
      </c>
      <c r="H12" s="60"/>
      <c r="I12" s="90" t="s">
        <v>201</v>
      </c>
      <c r="J12" s="90" t="s">
        <v>210</v>
      </c>
      <c r="K12" s="90" t="s">
        <v>211</v>
      </c>
      <c r="L12" s="90" t="s">
        <v>210</v>
      </c>
      <c r="M12" s="90" t="s">
        <v>212</v>
      </c>
      <c r="N12" s="92"/>
    </row>
    <row r="13" s="51" customFormat="1" ht="29.1" customHeight="1" spans="1:14">
      <c r="A13" s="70"/>
      <c r="B13" s="71"/>
      <c r="C13" s="72"/>
      <c r="D13" s="72"/>
      <c r="E13" s="72"/>
      <c r="F13" s="72"/>
      <c r="G13" s="73"/>
      <c r="H13" s="60"/>
      <c r="I13" s="90"/>
      <c r="J13" s="90"/>
      <c r="K13" s="90"/>
      <c r="L13" s="90"/>
      <c r="M13" s="90"/>
      <c r="N13" s="92"/>
    </row>
    <row r="14" s="51" customFormat="1" ht="29.1" customHeight="1" spans="1:14">
      <c r="A14" s="74"/>
      <c r="B14" s="75"/>
      <c r="C14" s="76"/>
      <c r="D14" s="76"/>
      <c r="E14" s="77"/>
      <c r="F14" s="77"/>
      <c r="G14" s="78"/>
      <c r="H14" s="79"/>
      <c r="I14" s="94"/>
      <c r="J14" s="95"/>
      <c r="K14" s="96"/>
      <c r="L14" s="95"/>
      <c r="M14" s="95"/>
      <c r="N14" s="97"/>
    </row>
    <row r="15" s="51" customFormat="1" ht="15" spans="1:14">
      <c r="A15" s="80" t="s">
        <v>100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</row>
    <row r="16" s="51" customFormat="1" ht="14.25" spans="1:14">
      <c r="A16" s="51" t="s">
        <v>154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1" customFormat="1" ht="14.25" spans="1:14">
      <c r="A17" s="81"/>
      <c r="B17" s="81"/>
      <c r="C17" s="81"/>
      <c r="D17" s="81"/>
      <c r="E17" s="81"/>
      <c r="F17" s="81"/>
      <c r="G17" s="81"/>
      <c r="H17" s="81"/>
      <c r="I17" s="80" t="s">
        <v>306</v>
      </c>
      <c r="J17" s="98"/>
      <c r="K17" s="80" t="s">
        <v>156</v>
      </c>
      <c r="L17" s="80"/>
      <c r="M17" s="80" t="s">
        <v>157</v>
      </c>
      <c r="N17" s="51" t="s">
        <v>118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K20" sqref="K20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308</v>
      </c>
      <c r="B2" s="5" t="s">
        <v>309</v>
      </c>
      <c r="C2" s="5" t="s">
        <v>310</v>
      </c>
      <c r="D2" s="5" t="s">
        <v>311</v>
      </c>
      <c r="E2" s="5" t="s">
        <v>312</v>
      </c>
      <c r="F2" s="5" t="s">
        <v>313</v>
      </c>
      <c r="G2" s="5" t="s">
        <v>314</v>
      </c>
      <c r="H2" s="5" t="s">
        <v>315</v>
      </c>
      <c r="I2" s="4" t="s">
        <v>316</v>
      </c>
      <c r="J2" s="4" t="s">
        <v>317</v>
      </c>
      <c r="K2" s="4" t="s">
        <v>318</v>
      </c>
      <c r="L2" s="4" t="s">
        <v>319</v>
      </c>
      <c r="M2" s="4" t="s">
        <v>320</v>
      </c>
      <c r="N2" s="5" t="s">
        <v>321</v>
      </c>
      <c r="O2" s="5" t="s">
        <v>322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323</v>
      </c>
      <c r="J3" s="4" t="s">
        <v>323</v>
      </c>
      <c r="K3" s="4" t="s">
        <v>323</v>
      </c>
      <c r="L3" s="4" t="s">
        <v>323</v>
      </c>
      <c r="M3" s="4" t="s">
        <v>323</v>
      </c>
      <c r="N3" s="7"/>
      <c r="O3" s="7"/>
    </row>
    <row r="4" spans="1:15">
      <c r="A4" s="9">
        <v>1</v>
      </c>
      <c r="B4" s="40" t="s">
        <v>324</v>
      </c>
      <c r="C4" s="10" t="s">
        <v>325</v>
      </c>
      <c r="D4" s="41" t="s">
        <v>90</v>
      </c>
      <c r="E4" s="42" t="s">
        <v>326</v>
      </c>
      <c r="F4" s="10" t="s">
        <v>327</v>
      </c>
      <c r="G4" s="43"/>
      <c r="H4" s="10"/>
      <c r="I4" s="10"/>
      <c r="J4" s="10">
        <v>3</v>
      </c>
      <c r="K4" s="10">
        <v>4</v>
      </c>
      <c r="L4" s="10"/>
      <c r="M4" s="10">
        <v>1</v>
      </c>
      <c r="N4" s="10"/>
      <c r="O4" s="10"/>
    </row>
    <row r="5" spans="1:15">
      <c r="A5" s="9">
        <v>2</v>
      </c>
      <c r="B5" s="40" t="s">
        <v>328</v>
      </c>
      <c r="C5" s="10"/>
      <c r="D5" s="44"/>
      <c r="E5" s="42"/>
      <c r="F5" s="10"/>
      <c r="G5" s="43"/>
      <c r="H5" s="10"/>
      <c r="I5" s="10"/>
      <c r="J5" s="10"/>
      <c r="K5" s="10"/>
      <c r="L5" s="10"/>
      <c r="M5" s="10"/>
      <c r="N5" s="10"/>
      <c r="O5" s="10"/>
    </row>
    <row r="6" spans="1:15">
      <c r="A6" s="9">
        <v>3</v>
      </c>
      <c r="B6" s="40" t="s">
        <v>329</v>
      </c>
      <c r="C6" s="10"/>
      <c r="D6" s="45" t="s">
        <v>92</v>
      </c>
      <c r="E6" s="42"/>
      <c r="F6" s="10"/>
      <c r="G6" s="43"/>
      <c r="H6" s="10"/>
      <c r="I6" s="10">
        <v>5</v>
      </c>
      <c r="J6" s="10"/>
      <c r="K6" s="10">
        <v>6</v>
      </c>
      <c r="L6" s="10"/>
      <c r="M6" s="10"/>
      <c r="N6" s="10"/>
      <c r="O6" s="10"/>
    </row>
    <row r="7" spans="1:15">
      <c r="A7" s="9">
        <v>4</v>
      </c>
      <c r="B7" s="40" t="s">
        <v>330</v>
      </c>
      <c r="C7" s="10"/>
      <c r="D7" s="46" t="s">
        <v>93</v>
      </c>
      <c r="E7" s="42"/>
      <c r="F7" s="10"/>
      <c r="G7" s="43"/>
      <c r="H7" s="10"/>
      <c r="I7" s="10"/>
      <c r="J7" s="10"/>
      <c r="K7" s="10">
        <v>7</v>
      </c>
      <c r="L7" s="10"/>
      <c r="M7" s="10"/>
      <c r="N7" s="10"/>
      <c r="O7" s="10"/>
    </row>
    <row r="8" spans="1:15">
      <c r="A8" s="9">
        <v>5</v>
      </c>
      <c r="B8" s="47" t="s">
        <v>331</v>
      </c>
      <c r="C8" s="10"/>
      <c r="D8" s="48" t="s">
        <v>93</v>
      </c>
      <c r="E8" s="42"/>
      <c r="F8" s="10"/>
      <c r="G8" s="49"/>
      <c r="H8" s="9"/>
      <c r="I8" s="10"/>
      <c r="J8" s="10"/>
      <c r="K8" s="10">
        <v>8</v>
      </c>
      <c r="L8" s="10"/>
      <c r="M8" s="10"/>
      <c r="N8" s="9"/>
      <c r="O8" s="9"/>
    </row>
    <row r="9" spans="1:15">
      <c r="A9" s="9">
        <v>6</v>
      </c>
      <c r="B9" s="47" t="s">
        <v>332</v>
      </c>
      <c r="C9" s="10"/>
      <c r="D9" s="49" t="s">
        <v>333</v>
      </c>
      <c r="E9" s="42"/>
      <c r="F9" s="10"/>
      <c r="G9" s="49"/>
      <c r="H9" s="9"/>
      <c r="I9" s="9">
        <v>1</v>
      </c>
      <c r="J9" s="9"/>
      <c r="K9" s="9">
        <v>6</v>
      </c>
      <c r="L9" s="9"/>
      <c r="M9" s="9"/>
      <c r="N9" s="9"/>
      <c r="O9" s="9"/>
    </row>
    <row r="10" spans="1:15">
      <c r="A10" s="9">
        <v>7</v>
      </c>
      <c r="B10" s="47" t="s">
        <v>334</v>
      </c>
      <c r="C10" s="10"/>
      <c r="D10" s="49" t="s">
        <v>94</v>
      </c>
      <c r="E10" s="42"/>
      <c r="F10" s="10"/>
      <c r="G10" s="49"/>
      <c r="H10" s="9"/>
      <c r="I10" s="9">
        <v>2</v>
      </c>
      <c r="J10" s="9"/>
      <c r="K10" s="9">
        <v>2</v>
      </c>
      <c r="L10" s="49"/>
      <c r="M10" s="9"/>
      <c r="N10" s="9"/>
      <c r="O10" s="9"/>
    </row>
    <row r="11" spans="1:15">
      <c r="A11" s="9">
        <v>8</v>
      </c>
      <c r="B11" s="47" t="s">
        <v>335</v>
      </c>
      <c r="C11" s="10"/>
      <c r="D11" s="49" t="s">
        <v>94</v>
      </c>
      <c r="E11" s="42"/>
      <c r="F11" s="10"/>
      <c r="G11" s="49"/>
      <c r="H11" s="9"/>
      <c r="I11" s="9">
        <v>1</v>
      </c>
      <c r="J11" s="9"/>
      <c r="K11" s="9">
        <v>3</v>
      </c>
      <c r="L11" s="49"/>
      <c r="M11" s="9"/>
      <c r="N11" s="9"/>
      <c r="O11" s="9"/>
    </row>
    <row r="12" spans="1:15">
      <c r="A12" s="9">
        <v>9</v>
      </c>
      <c r="B12" s="47" t="s">
        <v>336</v>
      </c>
      <c r="C12" s="10"/>
      <c r="D12" s="49" t="s">
        <v>337</v>
      </c>
      <c r="E12" s="42"/>
      <c r="F12" s="10"/>
      <c r="G12" s="49"/>
      <c r="H12" s="9"/>
      <c r="I12" s="9">
        <v>1</v>
      </c>
      <c r="J12" s="9"/>
      <c r="K12" s="9">
        <v>7</v>
      </c>
      <c r="L12" s="49"/>
      <c r="M12" s="9"/>
      <c r="N12" s="9"/>
      <c r="O12" s="9"/>
    </row>
    <row r="13" customFormat="1" spans="1:15">
      <c r="A13" s="9">
        <v>10</v>
      </c>
      <c r="B13" s="50" t="s">
        <v>338</v>
      </c>
      <c r="C13" s="10"/>
      <c r="D13" s="49" t="s">
        <v>339</v>
      </c>
      <c r="E13" s="42"/>
      <c r="F13" s="10"/>
      <c r="G13" s="50"/>
      <c r="H13" s="50"/>
      <c r="I13" s="49">
        <v>1</v>
      </c>
      <c r="J13" s="9"/>
      <c r="K13" s="9">
        <v>2</v>
      </c>
      <c r="L13" s="50"/>
      <c r="M13" s="49"/>
      <c r="N13" s="50"/>
      <c r="O13" s="49"/>
    </row>
    <row r="14" s="2" customFormat="1" ht="18.75" spans="1:15">
      <c r="A14" s="11" t="s">
        <v>340</v>
      </c>
      <c r="B14" s="12"/>
      <c r="C14" s="12"/>
      <c r="D14" s="13"/>
      <c r="E14" s="14"/>
      <c r="F14" s="25"/>
      <c r="G14" s="25"/>
      <c r="H14" s="25"/>
      <c r="I14" s="20"/>
      <c r="J14" s="11" t="s">
        <v>341</v>
      </c>
      <c r="K14" s="12"/>
      <c r="L14" s="12"/>
      <c r="M14" s="13"/>
      <c r="N14" s="12"/>
      <c r="O14" s="19"/>
    </row>
    <row r="15" ht="45" customHeight="1" spans="1:15">
      <c r="A15" s="15" t="s">
        <v>342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9">
    <mergeCell ref="A1:O1"/>
    <mergeCell ref="A14:D14"/>
    <mergeCell ref="E14:I14"/>
    <mergeCell ref="J14:M14"/>
    <mergeCell ref="A15:O15"/>
    <mergeCell ref="A2:A3"/>
    <mergeCell ref="B2:B3"/>
    <mergeCell ref="C2:C3"/>
    <mergeCell ref="C4:C13"/>
    <mergeCell ref="D2:D3"/>
    <mergeCell ref="D4:D5"/>
    <mergeCell ref="E2:E3"/>
    <mergeCell ref="E4:E13"/>
    <mergeCell ref="F2:F3"/>
    <mergeCell ref="F4:F13"/>
    <mergeCell ref="G2:G3"/>
    <mergeCell ref="H2:H3"/>
    <mergeCell ref="N2:N3"/>
    <mergeCell ref="O2:O3"/>
  </mergeCells>
  <dataValidations count="1">
    <dataValidation type="list" allowBlank="1" showInputMessage="1" showErrorMessage="1" sqref="O1 O11 O12 O13 O3:O10 O14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E29" sqref="E29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308</v>
      </c>
      <c r="B2" s="5" t="s">
        <v>313</v>
      </c>
      <c r="C2" s="5" t="s">
        <v>309</v>
      </c>
      <c r="D2" s="5" t="s">
        <v>310</v>
      </c>
      <c r="E2" s="5" t="s">
        <v>311</v>
      </c>
      <c r="F2" s="5" t="s">
        <v>312</v>
      </c>
      <c r="G2" s="4" t="s">
        <v>344</v>
      </c>
      <c r="H2" s="4"/>
      <c r="I2" s="4" t="s">
        <v>345</v>
      </c>
      <c r="J2" s="4"/>
      <c r="K2" s="6" t="s">
        <v>346</v>
      </c>
      <c r="L2" s="37" t="s">
        <v>347</v>
      </c>
      <c r="M2" s="17" t="s">
        <v>348</v>
      </c>
    </row>
    <row r="3" s="1" customFormat="1" ht="16.5" spans="1:13">
      <c r="A3" s="4"/>
      <c r="B3" s="7"/>
      <c r="C3" s="7"/>
      <c r="D3" s="7"/>
      <c r="E3" s="7"/>
      <c r="F3" s="7"/>
      <c r="G3" s="4" t="s">
        <v>349</v>
      </c>
      <c r="H3" s="4" t="s">
        <v>350</v>
      </c>
      <c r="I3" s="4" t="s">
        <v>349</v>
      </c>
      <c r="J3" s="4" t="s">
        <v>350</v>
      </c>
      <c r="K3" s="8"/>
      <c r="L3" s="38"/>
      <c r="M3" s="18"/>
    </row>
    <row r="4" spans="1:13">
      <c r="A4" s="9">
        <v>1</v>
      </c>
      <c r="B4" s="9" t="s">
        <v>327</v>
      </c>
      <c r="C4" s="10" t="s">
        <v>324</v>
      </c>
      <c r="D4" s="10" t="s">
        <v>325</v>
      </c>
      <c r="E4" s="10" t="s">
        <v>90</v>
      </c>
      <c r="F4" s="10">
        <v>82234</v>
      </c>
      <c r="G4" s="10">
        <v>0.5</v>
      </c>
      <c r="H4" s="10">
        <v>0</v>
      </c>
      <c r="I4" s="10"/>
      <c r="J4" s="10"/>
      <c r="K4" s="10"/>
      <c r="L4" s="10"/>
      <c r="M4" s="10"/>
    </row>
    <row r="5" spans="1:13">
      <c r="A5" s="9">
        <v>2</v>
      </c>
      <c r="B5" s="9" t="s">
        <v>327</v>
      </c>
      <c r="C5" s="10">
        <v>5366</v>
      </c>
      <c r="D5" s="10" t="s">
        <v>325</v>
      </c>
      <c r="E5" s="10" t="s">
        <v>92</v>
      </c>
      <c r="F5" s="10">
        <v>82234</v>
      </c>
      <c r="G5" s="10">
        <v>2.8</v>
      </c>
      <c r="H5" s="10">
        <v>1.6</v>
      </c>
      <c r="I5" s="10"/>
      <c r="J5" s="10"/>
      <c r="K5" s="10"/>
      <c r="L5" s="10"/>
      <c r="M5" s="10"/>
    </row>
    <row r="6" spans="1:13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10"/>
      <c r="D8" s="10"/>
      <c r="E8" s="10"/>
      <c r="F8" s="10"/>
      <c r="G8" s="10"/>
      <c r="H8" s="10"/>
      <c r="I8" s="10"/>
      <c r="J8" s="10"/>
      <c r="K8" s="9"/>
      <c r="L8" s="9"/>
      <c r="M8" s="9"/>
    </row>
    <row r="9" spans="1:13">
      <c r="A9" s="9"/>
      <c r="B9" s="9"/>
      <c r="C9" s="10"/>
      <c r="D9" s="10"/>
      <c r="E9" s="10"/>
      <c r="F9" s="10"/>
      <c r="G9" s="10"/>
      <c r="H9" s="10"/>
      <c r="I9" s="10"/>
      <c r="J9" s="10"/>
      <c r="K9" s="9"/>
      <c r="L9" s="9"/>
      <c r="M9" s="9"/>
    </row>
    <row r="10" s="2" customFormat="1" ht="18.75" hidden="1" spans="1:13">
      <c r="A10" s="9"/>
      <c r="B10" s="9"/>
      <c r="C10" s="12"/>
      <c r="D10" s="12"/>
      <c r="E10" s="13"/>
      <c r="F10" s="10"/>
      <c r="G10" s="20"/>
      <c r="H10" s="11"/>
      <c r="I10" s="12"/>
      <c r="J10" s="12"/>
      <c r="K10" s="13"/>
      <c r="L10" s="39"/>
      <c r="M10" s="19"/>
    </row>
    <row r="11" s="2" customFormat="1" ht="18" hidden="1" customHeight="1" spans="1:13">
      <c r="A11" s="9"/>
      <c r="B11" s="9"/>
      <c r="C11" s="12"/>
      <c r="D11" s="12"/>
      <c r="E11" s="13"/>
      <c r="F11" s="10"/>
      <c r="G11" s="20"/>
      <c r="H11" s="11"/>
      <c r="I11" s="12"/>
      <c r="J11" s="12"/>
      <c r="K11" s="13"/>
      <c r="L11" s="39"/>
      <c r="M11" s="19"/>
    </row>
    <row r="12" ht="113.25" hidden="1" customHeight="1" spans="1:13">
      <c r="A12" s="9"/>
      <c r="B12" s="9"/>
      <c r="C12" s="16"/>
      <c r="D12" s="16"/>
      <c r="E12" s="16"/>
      <c r="F12" s="10"/>
      <c r="G12" s="16"/>
      <c r="H12" s="16"/>
      <c r="I12" s="16"/>
      <c r="J12" s="16"/>
      <c r="K12" s="16"/>
      <c r="L12" s="16"/>
      <c r="M12" s="16"/>
    </row>
    <row r="13" customFormat="1" hidden="1" spans="1:6">
      <c r="A13" s="9"/>
      <c r="B13" s="9"/>
      <c r="F13" s="10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  <row r="16" spans="1:13">
      <c r="A16" s="9"/>
      <c r="B16" s="9"/>
      <c r="C16" s="9"/>
      <c r="D16" s="9"/>
      <c r="E16" s="9"/>
      <c r="F16" s="10"/>
      <c r="G16" s="10"/>
      <c r="H16" s="10"/>
      <c r="I16" s="10"/>
      <c r="J16" s="10"/>
      <c r="K16" s="9"/>
      <c r="L16" s="9"/>
      <c r="M16" s="9"/>
    </row>
  </sheetData>
  <mergeCells count="14">
    <mergeCell ref="A1:M1"/>
    <mergeCell ref="G2:H2"/>
    <mergeCell ref="I2:J2"/>
    <mergeCell ref="H11:K11"/>
    <mergeCell ref="L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0 M1:M9 M11:M16 M17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352</v>
      </c>
      <c r="B2" s="5" t="s">
        <v>313</v>
      </c>
      <c r="C2" s="5" t="s">
        <v>309</v>
      </c>
      <c r="D2" s="5" t="s">
        <v>310</v>
      </c>
      <c r="E2" s="5" t="s">
        <v>311</v>
      </c>
      <c r="F2" s="5" t="s">
        <v>312</v>
      </c>
      <c r="G2" s="26" t="s">
        <v>353</v>
      </c>
      <c r="H2" s="27"/>
      <c r="I2" s="35"/>
      <c r="J2" s="26" t="s">
        <v>354</v>
      </c>
      <c r="K2" s="27"/>
      <c r="L2" s="35"/>
      <c r="M2" s="26" t="s">
        <v>355</v>
      </c>
      <c r="N2" s="27"/>
      <c r="O2" s="35"/>
      <c r="P2" s="26" t="s">
        <v>356</v>
      </c>
      <c r="Q2" s="27"/>
      <c r="R2" s="35"/>
      <c r="S2" s="27" t="s">
        <v>357</v>
      </c>
      <c r="T2" s="27"/>
      <c r="U2" s="35"/>
      <c r="V2" s="22" t="s">
        <v>358</v>
      </c>
      <c r="W2" s="22" t="s">
        <v>322</v>
      </c>
    </row>
    <row r="3" s="1" customFormat="1" ht="16.5" spans="1:23">
      <c r="A3" s="7"/>
      <c r="B3" s="28"/>
      <c r="C3" s="28"/>
      <c r="D3" s="28"/>
      <c r="E3" s="28"/>
      <c r="F3" s="28"/>
      <c r="G3" s="4" t="s">
        <v>359</v>
      </c>
      <c r="H3" s="4" t="s">
        <v>34</v>
      </c>
      <c r="I3" s="4" t="s">
        <v>313</v>
      </c>
      <c r="J3" s="4" t="s">
        <v>359</v>
      </c>
      <c r="K3" s="4" t="s">
        <v>34</v>
      </c>
      <c r="L3" s="4" t="s">
        <v>313</v>
      </c>
      <c r="M3" s="4" t="s">
        <v>359</v>
      </c>
      <c r="N3" s="4" t="s">
        <v>34</v>
      </c>
      <c r="O3" s="4" t="s">
        <v>313</v>
      </c>
      <c r="P3" s="4" t="s">
        <v>359</v>
      </c>
      <c r="Q3" s="4" t="s">
        <v>34</v>
      </c>
      <c r="R3" s="4" t="s">
        <v>313</v>
      </c>
      <c r="S3" s="4" t="s">
        <v>359</v>
      </c>
      <c r="T3" s="4" t="s">
        <v>34</v>
      </c>
      <c r="U3" s="4" t="s">
        <v>313</v>
      </c>
      <c r="V3" s="36"/>
      <c r="W3" s="36"/>
    </row>
    <row r="4" spans="1:23">
      <c r="A4" s="29" t="s">
        <v>360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361</v>
      </c>
      <c r="H5" s="27"/>
      <c r="I5" s="35"/>
      <c r="J5" s="26" t="s">
        <v>362</v>
      </c>
      <c r="K5" s="27"/>
      <c r="L5" s="35"/>
      <c r="M5" s="26" t="s">
        <v>363</v>
      </c>
      <c r="N5" s="27"/>
      <c r="O5" s="35"/>
      <c r="P5" s="26" t="s">
        <v>364</v>
      </c>
      <c r="Q5" s="27"/>
      <c r="R5" s="35"/>
      <c r="S5" s="27" t="s">
        <v>365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359</v>
      </c>
      <c r="H6" s="4" t="s">
        <v>34</v>
      </c>
      <c r="I6" s="4" t="s">
        <v>313</v>
      </c>
      <c r="J6" s="4" t="s">
        <v>359</v>
      </c>
      <c r="K6" s="4" t="s">
        <v>34</v>
      </c>
      <c r="L6" s="4" t="s">
        <v>313</v>
      </c>
      <c r="M6" s="4" t="s">
        <v>359</v>
      </c>
      <c r="N6" s="4" t="s">
        <v>34</v>
      </c>
      <c r="O6" s="4" t="s">
        <v>313</v>
      </c>
      <c r="P6" s="4" t="s">
        <v>359</v>
      </c>
      <c r="Q6" s="4" t="s">
        <v>34</v>
      </c>
      <c r="R6" s="4" t="s">
        <v>313</v>
      </c>
      <c r="S6" s="4" t="s">
        <v>359</v>
      </c>
      <c r="T6" s="4" t="s">
        <v>34</v>
      </c>
      <c r="U6" s="4" t="s">
        <v>313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366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367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368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369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370</v>
      </c>
      <c r="B17" s="12"/>
      <c r="C17" s="12"/>
      <c r="D17" s="12"/>
      <c r="E17" s="13"/>
      <c r="F17" s="14"/>
      <c r="G17" s="20"/>
      <c r="H17" s="25"/>
      <c r="I17" s="25"/>
      <c r="J17" s="11" t="s">
        <v>341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371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373</v>
      </c>
      <c r="B2" s="22" t="s">
        <v>309</v>
      </c>
      <c r="C2" s="22" t="s">
        <v>310</v>
      </c>
      <c r="D2" s="22" t="s">
        <v>311</v>
      </c>
      <c r="E2" s="22" t="s">
        <v>312</v>
      </c>
      <c r="F2" s="22" t="s">
        <v>313</v>
      </c>
      <c r="G2" s="21" t="s">
        <v>374</v>
      </c>
      <c r="H2" s="21" t="s">
        <v>375</v>
      </c>
      <c r="I2" s="21" t="s">
        <v>376</v>
      </c>
      <c r="J2" s="21" t="s">
        <v>375</v>
      </c>
      <c r="K2" s="21" t="s">
        <v>377</v>
      </c>
      <c r="L2" s="21" t="s">
        <v>375</v>
      </c>
      <c r="M2" s="22" t="s">
        <v>358</v>
      </c>
      <c r="N2" s="22" t="s">
        <v>322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373</v>
      </c>
      <c r="B4" s="24" t="s">
        <v>378</v>
      </c>
      <c r="C4" s="24" t="s">
        <v>359</v>
      </c>
      <c r="D4" s="24" t="s">
        <v>311</v>
      </c>
      <c r="E4" s="22" t="s">
        <v>312</v>
      </c>
      <c r="F4" s="22" t="s">
        <v>313</v>
      </c>
      <c r="G4" s="21" t="s">
        <v>374</v>
      </c>
      <c r="H4" s="21" t="s">
        <v>375</v>
      </c>
      <c r="I4" s="21" t="s">
        <v>376</v>
      </c>
      <c r="J4" s="21" t="s">
        <v>375</v>
      </c>
      <c r="K4" s="21" t="s">
        <v>377</v>
      </c>
      <c r="L4" s="21" t="s">
        <v>375</v>
      </c>
      <c r="M4" s="22" t="s">
        <v>358</v>
      </c>
      <c r="N4" s="22" t="s">
        <v>322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370</v>
      </c>
      <c r="B11" s="12"/>
      <c r="C11" s="12"/>
      <c r="D11" s="13"/>
      <c r="E11" s="14"/>
      <c r="F11" s="25"/>
      <c r="G11" s="20"/>
      <c r="H11" s="25"/>
      <c r="I11" s="11" t="s">
        <v>341</v>
      </c>
      <c r="J11" s="12"/>
      <c r="K11" s="12"/>
      <c r="L11" s="12"/>
      <c r="M11" s="12"/>
      <c r="N11" s="19"/>
    </row>
    <row r="12" ht="71.25" customHeight="1" spans="1:14">
      <c r="A12" s="15" t="s">
        <v>379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6" sqref="I6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380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352</v>
      </c>
      <c r="B2" s="5" t="s">
        <v>313</v>
      </c>
      <c r="C2" s="5" t="s">
        <v>309</v>
      </c>
      <c r="D2" s="5" t="s">
        <v>310</v>
      </c>
      <c r="E2" s="5" t="s">
        <v>311</v>
      </c>
      <c r="F2" s="5" t="s">
        <v>312</v>
      </c>
      <c r="G2" s="4" t="s">
        <v>381</v>
      </c>
      <c r="H2" s="4" t="s">
        <v>382</v>
      </c>
      <c r="I2" s="4" t="s">
        <v>383</v>
      </c>
      <c r="J2" s="4" t="s">
        <v>384</v>
      </c>
      <c r="K2" s="5" t="s">
        <v>358</v>
      </c>
      <c r="L2" s="5" t="s">
        <v>322</v>
      </c>
    </row>
    <row r="3" spans="1:12">
      <c r="A3" s="9" t="s">
        <v>360</v>
      </c>
      <c r="B3" s="9"/>
      <c r="C3" s="9" t="s">
        <v>385</v>
      </c>
      <c r="D3" s="9"/>
      <c r="E3" s="9" t="s">
        <v>386</v>
      </c>
      <c r="F3" s="10">
        <v>91247</v>
      </c>
      <c r="G3" s="10" t="s">
        <v>387</v>
      </c>
      <c r="H3" s="10"/>
      <c r="I3" s="10"/>
      <c r="J3" s="10"/>
      <c r="K3" s="10" t="s">
        <v>388</v>
      </c>
      <c r="L3" s="10"/>
    </row>
    <row r="4" spans="1:12">
      <c r="A4" s="9" t="s">
        <v>366</v>
      </c>
      <c r="B4" s="9"/>
      <c r="C4" s="9" t="s">
        <v>389</v>
      </c>
      <c r="D4" s="9"/>
      <c r="E4" s="9" t="s">
        <v>386</v>
      </c>
      <c r="F4" s="10">
        <v>91305</v>
      </c>
      <c r="G4" s="10" t="s">
        <v>390</v>
      </c>
      <c r="H4" s="10"/>
      <c r="I4" s="10"/>
      <c r="J4" s="10"/>
      <c r="K4" s="10" t="s">
        <v>388</v>
      </c>
      <c r="L4" s="10"/>
    </row>
    <row r="5" spans="1:12">
      <c r="A5" s="9" t="s">
        <v>367</v>
      </c>
      <c r="B5" s="9"/>
      <c r="C5" s="9" t="s">
        <v>391</v>
      </c>
      <c r="D5" s="9"/>
      <c r="E5" s="9" t="s">
        <v>90</v>
      </c>
      <c r="F5" s="10">
        <v>91247</v>
      </c>
      <c r="G5" s="10" t="s">
        <v>387</v>
      </c>
      <c r="H5" s="10"/>
      <c r="I5" s="10"/>
      <c r="J5" s="10"/>
      <c r="K5" s="10" t="s">
        <v>388</v>
      </c>
      <c r="L5" s="10"/>
    </row>
    <row r="6" spans="1:12">
      <c r="A6" s="9" t="s">
        <v>368</v>
      </c>
      <c r="B6" s="9"/>
      <c r="C6" s="9" t="s">
        <v>392</v>
      </c>
      <c r="D6" s="9"/>
      <c r="E6" s="9" t="s">
        <v>90</v>
      </c>
      <c r="F6" s="10">
        <v>91305</v>
      </c>
      <c r="G6" s="10" t="s">
        <v>390</v>
      </c>
      <c r="H6" s="10"/>
      <c r="I6" s="10"/>
      <c r="J6" s="10"/>
      <c r="K6" s="10" t="s">
        <v>388</v>
      </c>
      <c r="L6" s="10"/>
    </row>
    <row r="7" spans="1:12">
      <c r="A7" s="9" t="s">
        <v>369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370</v>
      </c>
      <c r="B11" s="12"/>
      <c r="C11" s="12"/>
      <c r="D11" s="12"/>
      <c r="E11" s="13"/>
      <c r="F11" s="14"/>
      <c r="G11" s="20"/>
      <c r="H11" s="11" t="s">
        <v>341</v>
      </c>
      <c r="I11" s="12"/>
      <c r="J11" s="12"/>
      <c r="K11" s="12"/>
      <c r="L11" s="19"/>
    </row>
    <row r="12" ht="79.5" customHeight="1" spans="1:12">
      <c r="A12" s="15" t="s">
        <v>393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308</v>
      </c>
      <c r="B2" s="5" t="s">
        <v>313</v>
      </c>
      <c r="C2" s="5" t="s">
        <v>359</v>
      </c>
      <c r="D2" s="5" t="s">
        <v>311</v>
      </c>
      <c r="E2" s="5" t="s">
        <v>312</v>
      </c>
      <c r="F2" s="4" t="s">
        <v>395</v>
      </c>
      <c r="G2" s="4" t="s">
        <v>345</v>
      </c>
      <c r="H2" s="6" t="s">
        <v>346</v>
      </c>
      <c r="I2" s="17" t="s">
        <v>348</v>
      </c>
    </row>
    <row r="3" s="1" customFormat="1" ht="16.5" spans="1:9">
      <c r="A3" s="4"/>
      <c r="B3" s="7"/>
      <c r="C3" s="7"/>
      <c r="D3" s="7"/>
      <c r="E3" s="7"/>
      <c r="F3" s="4" t="s">
        <v>396</v>
      </c>
      <c r="G3" s="4" t="s">
        <v>349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370</v>
      </c>
      <c r="B12" s="12"/>
      <c r="C12" s="12"/>
      <c r="D12" s="13"/>
      <c r="E12" s="14"/>
      <c r="F12" s="11" t="s">
        <v>341</v>
      </c>
      <c r="G12" s="12"/>
      <c r="H12" s="13"/>
      <c r="I12" s="19"/>
    </row>
    <row r="13" ht="52.5" customHeight="1" spans="1:9">
      <c r="A13" s="15" t="s">
        <v>397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40" sqref="A40:K40"/>
    </sheetView>
  </sheetViews>
  <sheetFormatPr defaultColWidth="10.375" defaultRowHeight="16.5" customHeight="1"/>
  <cols>
    <col min="1" max="1" width="13" style="182" customWidth="1"/>
    <col min="2" max="6" width="10.375" style="182"/>
    <col min="7" max="7" width="14" style="182" customWidth="1"/>
    <col min="8" max="9" width="10.375" style="182"/>
    <col min="10" max="10" width="8.875" style="182" customWidth="1"/>
    <col min="11" max="11" width="12" style="182" customWidth="1"/>
    <col min="12" max="16384" width="10.375" style="182"/>
  </cols>
  <sheetData>
    <row r="1" s="182" customFormat="1" ht="21" spans="1:11">
      <c r="A1" s="288" t="s">
        <v>17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="182" customFormat="1" ht="15" spans="1:11">
      <c r="A2" s="184" t="s">
        <v>18</v>
      </c>
      <c r="B2" s="185" t="s">
        <v>19</v>
      </c>
      <c r="C2" s="185"/>
      <c r="D2" s="186" t="s">
        <v>20</v>
      </c>
      <c r="E2" s="186"/>
      <c r="F2" s="185" t="s">
        <v>21</v>
      </c>
      <c r="G2" s="185"/>
      <c r="H2" s="187" t="s">
        <v>22</v>
      </c>
      <c r="I2" s="260" t="s">
        <v>23</v>
      </c>
      <c r="J2" s="260"/>
      <c r="K2" s="261"/>
    </row>
    <row r="3" s="182" customFormat="1" ht="14.25" spans="1:11">
      <c r="A3" s="188" t="s">
        <v>24</v>
      </c>
      <c r="B3" s="189"/>
      <c r="C3" s="190"/>
      <c r="D3" s="191" t="s">
        <v>25</v>
      </c>
      <c r="E3" s="192"/>
      <c r="F3" s="192"/>
      <c r="G3" s="193"/>
      <c r="H3" s="191" t="s">
        <v>26</v>
      </c>
      <c r="I3" s="192"/>
      <c r="J3" s="192"/>
      <c r="K3" s="193"/>
    </row>
    <row r="4" s="182" customFormat="1" ht="14.25" spans="1:11">
      <c r="A4" s="194" t="s">
        <v>27</v>
      </c>
      <c r="B4" s="221" t="s">
        <v>28</v>
      </c>
      <c r="C4" s="262"/>
      <c r="D4" s="194" t="s">
        <v>29</v>
      </c>
      <c r="E4" s="197"/>
      <c r="F4" s="198" t="s">
        <v>30</v>
      </c>
      <c r="G4" s="199"/>
      <c r="H4" s="194" t="s">
        <v>31</v>
      </c>
      <c r="I4" s="197"/>
      <c r="J4" s="221" t="s">
        <v>32</v>
      </c>
      <c r="K4" s="262" t="s">
        <v>33</v>
      </c>
    </row>
    <row r="5" s="182" customFormat="1" ht="14.25" spans="1:11">
      <c r="A5" s="200" t="s">
        <v>34</v>
      </c>
      <c r="B5" s="221" t="s">
        <v>35</v>
      </c>
      <c r="C5" s="262"/>
      <c r="D5" s="194" t="s">
        <v>36</v>
      </c>
      <c r="E5" s="197"/>
      <c r="F5" s="198" t="s">
        <v>37</v>
      </c>
      <c r="G5" s="199"/>
      <c r="H5" s="194" t="s">
        <v>38</v>
      </c>
      <c r="I5" s="197"/>
      <c r="J5" s="221" t="s">
        <v>32</v>
      </c>
      <c r="K5" s="262" t="s">
        <v>33</v>
      </c>
    </row>
    <row r="6" s="182" customFormat="1" ht="14.25" spans="1:11">
      <c r="A6" s="194" t="s">
        <v>39</v>
      </c>
      <c r="B6" s="203">
        <v>4</v>
      </c>
      <c r="C6" s="204">
        <v>6</v>
      </c>
      <c r="D6" s="200" t="s">
        <v>40</v>
      </c>
      <c r="E6" s="223"/>
      <c r="F6" s="198" t="s">
        <v>41</v>
      </c>
      <c r="G6" s="199"/>
      <c r="H6" s="194" t="s">
        <v>42</v>
      </c>
      <c r="I6" s="197"/>
      <c r="J6" s="221" t="s">
        <v>32</v>
      </c>
      <c r="K6" s="262" t="s">
        <v>33</v>
      </c>
    </row>
    <row r="7" s="182" customFormat="1" ht="14.25" spans="1:11">
      <c r="A7" s="194" t="s">
        <v>43</v>
      </c>
      <c r="B7" s="289">
        <v>14502</v>
      </c>
      <c r="C7" s="290"/>
      <c r="D7" s="200" t="s">
        <v>44</v>
      </c>
      <c r="E7" s="222"/>
      <c r="F7" s="198" t="s">
        <v>45</v>
      </c>
      <c r="G7" s="199"/>
      <c r="H7" s="194" t="s">
        <v>46</v>
      </c>
      <c r="I7" s="197"/>
      <c r="J7" s="221" t="s">
        <v>32</v>
      </c>
      <c r="K7" s="262" t="s">
        <v>33</v>
      </c>
    </row>
    <row r="8" s="182" customFormat="1" ht="15" spans="1:11">
      <c r="A8" s="291" t="s">
        <v>47</v>
      </c>
      <c r="B8" s="208" t="s">
        <v>48</v>
      </c>
      <c r="C8" s="209"/>
      <c r="D8" s="207" t="s">
        <v>49</v>
      </c>
      <c r="E8" s="210"/>
      <c r="F8" s="211" t="s">
        <v>50</v>
      </c>
      <c r="G8" s="212"/>
      <c r="H8" s="207" t="s">
        <v>51</v>
      </c>
      <c r="I8" s="210"/>
      <c r="J8" s="231" t="s">
        <v>32</v>
      </c>
      <c r="K8" s="264" t="s">
        <v>33</v>
      </c>
    </row>
    <row r="9" s="182" customFormat="1" ht="15" spans="1:11">
      <c r="A9" s="292" t="s">
        <v>52</v>
      </c>
      <c r="B9" s="293"/>
      <c r="C9" s="293"/>
      <c r="D9" s="293"/>
      <c r="E9" s="293"/>
      <c r="F9" s="293"/>
      <c r="G9" s="293"/>
      <c r="H9" s="293"/>
      <c r="I9" s="293"/>
      <c r="J9" s="293"/>
      <c r="K9" s="335"/>
    </row>
    <row r="10" s="182" customFormat="1" ht="15" spans="1:11">
      <c r="A10" s="294" t="s">
        <v>53</v>
      </c>
      <c r="B10" s="295"/>
      <c r="C10" s="295"/>
      <c r="D10" s="295"/>
      <c r="E10" s="295"/>
      <c r="F10" s="295"/>
      <c r="G10" s="295"/>
      <c r="H10" s="295"/>
      <c r="I10" s="295"/>
      <c r="J10" s="295"/>
      <c r="K10" s="336"/>
    </row>
    <row r="11" s="182" customFormat="1" ht="14.25" spans="1:11">
      <c r="A11" s="296" t="s">
        <v>54</v>
      </c>
      <c r="B11" s="297" t="s">
        <v>55</v>
      </c>
      <c r="C11" s="298" t="s">
        <v>56</v>
      </c>
      <c r="D11" s="299"/>
      <c r="E11" s="300" t="s">
        <v>57</v>
      </c>
      <c r="F11" s="297" t="s">
        <v>55</v>
      </c>
      <c r="G11" s="298" t="s">
        <v>56</v>
      </c>
      <c r="H11" s="298" t="s">
        <v>58</v>
      </c>
      <c r="I11" s="300" t="s">
        <v>59</v>
      </c>
      <c r="J11" s="297" t="s">
        <v>55</v>
      </c>
      <c r="K11" s="337" t="s">
        <v>56</v>
      </c>
    </row>
    <row r="12" s="182" customFormat="1" ht="14.25" spans="1:11">
      <c r="A12" s="200" t="s">
        <v>60</v>
      </c>
      <c r="B12" s="220" t="s">
        <v>55</v>
      </c>
      <c r="C12" s="221" t="s">
        <v>56</v>
      </c>
      <c r="D12" s="222"/>
      <c r="E12" s="223" t="s">
        <v>61</v>
      </c>
      <c r="F12" s="220" t="s">
        <v>55</v>
      </c>
      <c r="G12" s="221" t="s">
        <v>56</v>
      </c>
      <c r="H12" s="221" t="s">
        <v>58</v>
      </c>
      <c r="I12" s="223" t="s">
        <v>62</v>
      </c>
      <c r="J12" s="220" t="s">
        <v>55</v>
      </c>
      <c r="K12" s="262" t="s">
        <v>56</v>
      </c>
    </row>
    <row r="13" s="182" customFormat="1" ht="14.25" spans="1:11">
      <c r="A13" s="200" t="s">
        <v>63</v>
      </c>
      <c r="B13" s="220" t="s">
        <v>55</v>
      </c>
      <c r="C13" s="221" t="s">
        <v>56</v>
      </c>
      <c r="D13" s="222"/>
      <c r="E13" s="223" t="s">
        <v>64</v>
      </c>
      <c r="F13" s="221" t="s">
        <v>65</v>
      </c>
      <c r="G13" s="221" t="s">
        <v>66</v>
      </c>
      <c r="H13" s="221" t="s">
        <v>58</v>
      </c>
      <c r="I13" s="223" t="s">
        <v>67</v>
      </c>
      <c r="J13" s="220" t="s">
        <v>55</v>
      </c>
      <c r="K13" s="262" t="s">
        <v>56</v>
      </c>
    </row>
    <row r="14" s="182" customFormat="1" ht="15" spans="1:11">
      <c r="A14" s="207" t="s">
        <v>68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66"/>
    </row>
    <row r="15" s="182" customFormat="1" ht="15" spans="1:11">
      <c r="A15" s="294" t="s">
        <v>69</v>
      </c>
      <c r="B15" s="295"/>
      <c r="C15" s="295"/>
      <c r="D15" s="295"/>
      <c r="E15" s="295"/>
      <c r="F15" s="295"/>
      <c r="G15" s="295"/>
      <c r="H15" s="295"/>
      <c r="I15" s="295"/>
      <c r="J15" s="295"/>
      <c r="K15" s="336"/>
    </row>
    <row r="16" s="182" customFormat="1" ht="14.25" spans="1:11">
      <c r="A16" s="301" t="s">
        <v>70</v>
      </c>
      <c r="B16" s="298" t="s">
        <v>65</v>
      </c>
      <c r="C16" s="298" t="s">
        <v>66</v>
      </c>
      <c r="D16" s="302"/>
      <c r="E16" s="303" t="s">
        <v>71</v>
      </c>
      <c r="F16" s="298" t="s">
        <v>65</v>
      </c>
      <c r="G16" s="298" t="s">
        <v>66</v>
      </c>
      <c r="H16" s="304"/>
      <c r="I16" s="303" t="s">
        <v>72</v>
      </c>
      <c r="J16" s="298" t="s">
        <v>65</v>
      </c>
      <c r="K16" s="337" t="s">
        <v>66</v>
      </c>
    </row>
    <row r="17" s="182" customFormat="1" customHeight="1" spans="1:22">
      <c r="A17" s="205" t="s">
        <v>73</v>
      </c>
      <c r="B17" s="221" t="s">
        <v>65</v>
      </c>
      <c r="C17" s="221" t="s">
        <v>66</v>
      </c>
      <c r="D17" s="195"/>
      <c r="E17" s="237" t="s">
        <v>74</v>
      </c>
      <c r="F17" s="221" t="s">
        <v>65</v>
      </c>
      <c r="G17" s="221" t="s">
        <v>66</v>
      </c>
      <c r="H17" s="305"/>
      <c r="I17" s="237" t="s">
        <v>75</v>
      </c>
      <c r="J17" s="221" t="s">
        <v>65</v>
      </c>
      <c r="K17" s="262" t="s">
        <v>66</v>
      </c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</row>
    <row r="18" s="182" customFormat="1" ht="18" customHeight="1" spans="1:11">
      <c r="A18" s="306" t="s">
        <v>76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39"/>
    </row>
    <row r="19" s="287" customFormat="1" ht="18" customHeight="1" spans="1:11">
      <c r="A19" s="294" t="s">
        <v>77</v>
      </c>
      <c r="B19" s="295"/>
      <c r="C19" s="295"/>
      <c r="D19" s="295"/>
      <c r="E19" s="295"/>
      <c r="F19" s="295"/>
      <c r="G19" s="295"/>
      <c r="H19" s="295"/>
      <c r="I19" s="295"/>
      <c r="J19" s="295"/>
      <c r="K19" s="336"/>
    </row>
    <row r="20" s="182" customFormat="1" customHeight="1" spans="1:11">
      <c r="A20" s="308" t="s">
        <v>78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40"/>
    </row>
    <row r="21" s="182" customFormat="1" ht="21.75" customHeight="1" spans="1:11">
      <c r="A21" s="310" t="s">
        <v>79</v>
      </c>
      <c r="B21" s="237" t="s">
        <v>80</v>
      </c>
      <c r="C21" s="237" t="s">
        <v>81</v>
      </c>
      <c r="D21" s="237" t="s">
        <v>82</v>
      </c>
      <c r="E21" s="237" t="s">
        <v>83</v>
      </c>
      <c r="F21" s="237" t="s">
        <v>84</v>
      </c>
      <c r="G21" s="237" t="s">
        <v>85</v>
      </c>
      <c r="H21" s="237" t="s">
        <v>86</v>
      </c>
      <c r="I21" s="237" t="s">
        <v>87</v>
      </c>
      <c r="J21" s="237" t="s">
        <v>88</v>
      </c>
      <c r="K21" s="274" t="s">
        <v>89</v>
      </c>
    </row>
    <row r="22" s="182" customFormat="1" customHeight="1" spans="1:11">
      <c r="A22" s="206" t="s">
        <v>90</v>
      </c>
      <c r="B22" s="311"/>
      <c r="C22" s="311"/>
      <c r="D22" s="311">
        <v>0.3</v>
      </c>
      <c r="E22" s="311">
        <v>0.3</v>
      </c>
      <c r="F22" s="311">
        <v>0.3</v>
      </c>
      <c r="G22" s="311">
        <v>0.3</v>
      </c>
      <c r="H22" s="311">
        <v>0.3</v>
      </c>
      <c r="I22" s="311">
        <v>0.3</v>
      </c>
      <c r="J22" s="311"/>
      <c r="K22" s="341" t="s">
        <v>91</v>
      </c>
    </row>
    <row r="23" s="182" customFormat="1" customHeight="1" spans="1:11">
      <c r="A23" s="206" t="s">
        <v>92</v>
      </c>
      <c r="B23" s="311"/>
      <c r="C23" s="311"/>
      <c r="D23" s="311">
        <v>0.3</v>
      </c>
      <c r="E23" s="311">
        <v>0.3</v>
      </c>
      <c r="F23" s="311">
        <v>0.3</v>
      </c>
      <c r="G23" s="311">
        <v>0.3</v>
      </c>
      <c r="H23" s="311">
        <v>0.3</v>
      </c>
      <c r="I23" s="311">
        <v>0.3</v>
      </c>
      <c r="J23" s="311"/>
      <c r="K23" s="342" t="s">
        <v>91</v>
      </c>
    </row>
    <row r="24" s="182" customFormat="1" customHeight="1" spans="1:11">
      <c r="A24" s="206" t="s">
        <v>93</v>
      </c>
      <c r="B24" s="311"/>
      <c r="C24" s="311"/>
      <c r="D24" s="311">
        <v>0</v>
      </c>
      <c r="E24" s="311">
        <v>0</v>
      </c>
      <c r="F24" s="311">
        <v>0</v>
      </c>
      <c r="G24" s="311">
        <v>0</v>
      </c>
      <c r="H24" s="311">
        <v>0</v>
      </c>
      <c r="I24" s="311">
        <v>0</v>
      </c>
      <c r="J24" s="311"/>
      <c r="K24" s="342" t="s">
        <v>91</v>
      </c>
    </row>
    <row r="25" s="182" customFormat="1" customHeight="1" spans="1:11">
      <c r="A25" s="206" t="s">
        <v>94</v>
      </c>
      <c r="B25" s="311"/>
      <c r="C25" s="311"/>
      <c r="D25" s="311">
        <v>0</v>
      </c>
      <c r="E25" s="311">
        <v>0</v>
      </c>
      <c r="F25" s="311">
        <v>0</v>
      </c>
      <c r="G25" s="311">
        <v>0</v>
      </c>
      <c r="H25" s="311">
        <v>0</v>
      </c>
      <c r="I25" s="311">
        <v>0</v>
      </c>
      <c r="J25" s="311"/>
      <c r="K25" s="342" t="s">
        <v>91</v>
      </c>
    </row>
    <row r="26" s="182" customFormat="1" customHeight="1" spans="1:11">
      <c r="A26" s="206"/>
      <c r="B26" s="311"/>
      <c r="C26" s="311"/>
      <c r="D26" s="311"/>
      <c r="E26" s="311"/>
      <c r="F26" s="311"/>
      <c r="G26" s="311"/>
      <c r="H26" s="311"/>
      <c r="I26" s="311"/>
      <c r="J26" s="311"/>
      <c r="K26" s="343"/>
    </row>
    <row r="27" s="182" customFormat="1" customHeight="1" spans="1:11">
      <c r="A27" s="206"/>
      <c r="B27" s="311"/>
      <c r="C27" s="311"/>
      <c r="D27" s="311"/>
      <c r="E27" s="311"/>
      <c r="F27" s="311"/>
      <c r="G27" s="311"/>
      <c r="H27" s="311"/>
      <c r="I27" s="311"/>
      <c r="J27" s="311"/>
      <c r="K27" s="343"/>
    </row>
    <row r="28" s="182" customFormat="1" customHeight="1" spans="1:11">
      <c r="A28" s="206"/>
      <c r="B28" s="311"/>
      <c r="C28" s="311"/>
      <c r="D28" s="311"/>
      <c r="E28" s="311"/>
      <c r="F28" s="311"/>
      <c r="G28" s="311"/>
      <c r="H28" s="311"/>
      <c r="I28" s="311"/>
      <c r="J28" s="311"/>
      <c r="K28" s="343"/>
    </row>
    <row r="29" s="182" customFormat="1" ht="18" customHeight="1" spans="1:11">
      <c r="A29" s="312" t="s">
        <v>95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44"/>
    </row>
    <row r="30" s="182" customFormat="1" ht="18.75" customHeight="1" spans="1:11">
      <c r="A30" s="314" t="s">
        <v>96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45"/>
    </row>
    <row r="31" s="182" customFormat="1" ht="18.75" customHeight="1" spans="1:11">
      <c r="A31" s="316"/>
      <c r="B31" s="317"/>
      <c r="C31" s="317"/>
      <c r="D31" s="317"/>
      <c r="E31" s="317"/>
      <c r="F31" s="317"/>
      <c r="G31" s="317"/>
      <c r="H31" s="317"/>
      <c r="I31" s="317"/>
      <c r="J31" s="317"/>
      <c r="K31" s="346"/>
    </row>
    <row r="32" s="182" customFormat="1" ht="18" customHeight="1" spans="1:11">
      <c r="A32" s="312" t="s">
        <v>97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44"/>
    </row>
    <row r="33" s="182" customFormat="1" ht="14.25" spans="1:11">
      <c r="A33" s="318" t="s">
        <v>98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47"/>
    </row>
    <row r="34" s="182" customFormat="1" ht="15" spans="1:11">
      <c r="A34" s="115" t="s">
        <v>99</v>
      </c>
      <c r="B34" s="117"/>
      <c r="C34" s="221" t="s">
        <v>32</v>
      </c>
      <c r="D34" s="221" t="s">
        <v>33</v>
      </c>
      <c r="E34" s="320" t="s">
        <v>100</v>
      </c>
      <c r="F34" s="321"/>
      <c r="G34" s="321"/>
      <c r="H34" s="321"/>
      <c r="I34" s="321"/>
      <c r="J34" s="321"/>
      <c r="K34" s="348"/>
    </row>
    <row r="35" s="182" customFormat="1" ht="15" spans="1:11">
      <c r="A35" s="322" t="s">
        <v>101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</row>
    <row r="36" s="182" customFormat="1" ht="14.25" spans="1:11">
      <c r="A36" s="323" t="s">
        <v>102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49"/>
    </row>
    <row r="37" s="182" customFormat="1" ht="14.25" spans="1:11">
      <c r="A37" s="244" t="s">
        <v>103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s="182" customFormat="1" ht="14.25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s="182" customFormat="1" ht="14.25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s="182" customFormat="1" ht="14.25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s="182" customFormat="1" ht="14.25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s="182" customFormat="1" ht="14.25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s="182" customFormat="1" ht="15" spans="1:11">
      <c r="A43" s="239" t="s">
        <v>104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s="182" customFormat="1" ht="15" spans="1:11">
      <c r="A44" s="294" t="s">
        <v>105</v>
      </c>
      <c r="B44" s="295"/>
      <c r="C44" s="295"/>
      <c r="D44" s="295"/>
      <c r="E44" s="295"/>
      <c r="F44" s="295"/>
      <c r="G44" s="295"/>
      <c r="H44" s="295"/>
      <c r="I44" s="295"/>
      <c r="J44" s="295"/>
      <c r="K44" s="336"/>
    </row>
    <row r="45" s="182" customFormat="1" ht="14.25" spans="1:11">
      <c r="A45" s="301" t="s">
        <v>106</v>
      </c>
      <c r="B45" s="298" t="s">
        <v>65</v>
      </c>
      <c r="C45" s="298" t="s">
        <v>66</v>
      </c>
      <c r="D45" s="298" t="s">
        <v>58</v>
      </c>
      <c r="E45" s="303" t="s">
        <v>107</v>
      </c>
      <c r="F45" s="298" t="s">
        <v>65</v>
      </c>
      <c r="G45" s="298" t="s">
        <v>66</v>
      </c>
      <c r="H45" s="298" t="s">
        <v>58</v>
      </c>
      <c r="I45" s="303" t="s">
        <v>108</v>
      </c>
      <c r="J45" s="298" t="s">
        <v>65</v>
      </c>
      <c r="K45" s="337" t="s">
        <v>66</v>
      </c>
    </row>
    <row r="46" s="182" customFormat="1" ht="14.25" spans="1:11">
      <c r="A46" s="205" t="s">
        <v>57</v>
      </c>
      <c r="B46" s="221" t="s">
        <v>65</v>
      </c>
      <c r="C46" s="221" t="s">
        <v>66</v>
      </c>
      <c r="D46" s="221" t="s">
        <v>58</v>
      </c>
      <c r="E46" s="237" t="s">
        <v>64</v>
      </c>
      <c r="F46" s="221" t="s">
        <v>65</v>
      </c>
      <c r="G46" s="221" t="s">
        <v>66</v>
      </c>
      <c r="H46" s="221" t="s">
        <v>58</v>
      </c>
      <c r="I46" s="237" t="s">
        <v>75</v>
      </c>
      <c r="J46" s="221" t="s">
        <v>65</v>
      </c>
      <c r="K46" s="262" t="s">
        <v>66</v>
      </c>
    </row>
    <row r="47" s="182" customFormat="1" ht="15" spans="1:11">
      <c r="A47" s="207" t="s">
        <v>68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66"/>
    </row>
    <row r="48" s="182" customFormat="1" ht="15" spans="1:11">
      <c r="A48" s="322" t="s">
        <v>109</v>
      </c>
      <c r="B48" s="322"/>
      <c r="C48" s="322"/>
      <c r="D48" s="322"/>
      <c r="E48" s="322"/>
      <c r="F48" s="322"/>
      <c r="G48" s="322"/>
      <c r="H48" s="322"/>
      <c r="I48" s="322"/>
      <c r="J48" s="322"/>
      <c r="K48" s="322"/>
    </row>
    <row r="49" s="182" customFormat="1" ht="15" spans="1:11">
      <c r="A49" s="323"/>
      <c r="B49" s="324"/>
      <c r="C49" s="324"/>
      <c r="D49" s="324"/>
      <c r="E49" s="324"/>
      <c r="F49" s="324"/>
      <c r="G49" s="324"/>
      <c r="H49" s="324"/>
      <c r="I49" s="324"/>
      <c r="J49" s="324"/>
      <c r="K49" s="349"/>
    </row>
    <row r="50" s="182" customFormat="1" ht="15" spans="1:11">
      <c r="A50" s="325" t="s">
        <v>110</v>
      </c>
      <c r="B50" s="326" t="s">
        <v>111</v>
      </c>
      <c r="C50" s="326"/>
      <c r="D50" s="327" t="s">
        <v>112</v>
      </c>
      <c r="E50" s="328"/>
      <c r="F50" s="329" t="s">
        <v>113</v>
      </c>
      <c r="G50" s="330"/>
      <c r="H50" s="331" t="s">
        <v>114</v>
      </c>
      <c r="I50" s="350"/>
      <c r="J50" s="351"/>
      <c r="K50" s="352"/>
    </row>
    <row r="51" s="182" customFormat="1" ht="15" spans="1:11">
      <c r="A51" s="322" t="s">
        <v>115</v>
      </c>
      <c r="B51" s="322"/>
      <c r="C51" s="322"/>
      <c r="D51" s="322"/>
      <c r="E51" s="322"/>
      <c r="F51" s="322"/>
      <c r="G51" s="322"/>
      <c r="H51" s="322"/>
      <c r="I51" s="322"/>
      <c r="J51" s="322"/>
      <c r="K51" s="322"/>
    </row>
    <row r="52" s="182" customFormat="1" ht="15" spans="1:11">
      <c r="A52" s="332"/>
      <c r="B52" s="333"/>
      <c r="C52" s="333"/>
      <c r="D52" s="333"/>
      <c r="E52" s="333"/>
      <c r="F52" s="333"/>
      <c r="G52" s="333"/>
      <c r="H52" s="333"/>
      <c r="I52" s="333"/>
      <c r="J52" s="333"/>
      <c r="K52" s="353"/>
    </row>
    <row r="53" s="182" customFormat="1" ht="15" spans="1:11">
      <c r="A53" s="325" t="s">
        <v>110</v>
      </c>
      <c r="B53" s="326" t="s">
        <v>111</v>
      </c>
      <c r="C53" s="326"/>
      <c r="D53" s="327" t="s">
        <v>112</v>
      </c>
      <c r="E53" s="334" t="s">
        <v>116</v>
      </c>
      <c r="F53" s="329" t="s">
        <v>117</v>
      </c>
      <c r="G53" s="330" t="s">
        <v>41</v>
      </c>
      <c r="H53" s="331" t="s">
        <v>114</v>
      </c>
      <c r="I53" s="350"/>
      <c r="J53" s="351" t="s">
        <v>118</v>
      </c>
      <c r="K53" s="3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18" sqref="N18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 t="s">
        <v>28</v>
      </c>
      <c r="C2" s="55"/>
      <c r="D2" s="56" t="s">
        <v>34</v>
      </c>
      <c r="E2" s="55" t="s">
        <v>35</v>
      </c>
      <c r="F2" s="55"/>
      <c r="G2" s="55"/>
      <c r="H2" s="57"/>
      <c r="I2" s="82" t="s">
        <v>22</v>
      </c>
      <c r="J2" s="55" t="s">
        <v>23</v>
      </c>
      <c r="K2" s="55"/>
      <c r="L2" s="55"/>
      <c r="M2" s="55"/>
      <c r="N2" s="83"/>
    </row>
    <row r="3" s="51" customFormat="1" ht="29.1" customHeight="1" spans="1:14">
      <c r="A3" s="58" t="s">
        <v>119</v>
      </c>
      <c r="B3" s="59" t="s">
        <v>120</v>
      </c>
      <c r="C3" s="59"/>
      <c r="D3" s="59"/>
      <c r="E3" s="59"/>
      <c r="F3" s="59"/>
      <c r="G3" s="59"/>
      <c r="H3" s="60"/>
      <c r="I3" s="84" t="s">
        <v>121</v>
      </c>
      <c r="J3" s="84"/>
      <c r="K3" s="84"/>
      <c r="L3" s="84"/>
      <c r="M3" s="84"/>
      <c r="N3" s="85"/>
    </row>
    <row r="4" s="51" customFormat="1" ht="29.1" customHeight="1" spans="1:14">
      <c r="A4" s="58"/>
      <c r="B4" s="179" t="s">
        <v>82</v>
      </c>
      <c r="C4" s="180" t="s">
        <v>83</v>
      </c>
      <c r="D4" s="179" t="s">
        <v>84</v>
      </c>
      <c r="E4" s="179" t="s">
        <v>85</v>
      </c>
      <c r="F4" s="179" t="s">
        <v>86</v>
      </c>
      <c r="G4" s="179" t="s">
        <v>87</v>
      </c>
      <c r="H4" s="60"/>
      <c r="I4" s="285" t="s">
        <v>122</v>
      </c>
      <c r="J4" s="285" t="s">
        <v>123</v>
      </c>
      <c r="K4" s="285"/>
      <c r="L4" s="285"/>
      <c r="M4" s="285"/>
      <c r="N4" s="286"/>
    </row>
    <row r="5" s="51" customFormat="1" ht="29.1" customHeight="1" spans="1:14">
      <c r="A5" s="58"/>
      <c r="B5" s="179" t="s">
        <v>124</v>
      </c>
      <c r="C5" s="180" t="s">
        <v>125</v>
      </c>
      <c r="D5" s="179" t="s">
        <v>126</v>
      </c>
      <c r="E5" s="179" t="s">
        <v>127</v>
      </c>
      <c r="F5" s="179" t="s">
        <v>128</v>
      </c>
      <c r="G5" s="179" t="s">
        <v>129</v>
      </c>
      <c r="H5" s="60"/>
      <c r="I5" s="86" t="s">
        <v>130</v>
      </c>
      <c r="J5" s="86" t="s">
        <v>130</v>
      </c>
      <c r="K5" s="86"/>
      <c r="L5" s="86"/>
      <c r="M5" s="86"/>
      <c r="N5" s="87"/>
    </row>
    <row r="6" s="51" customFormat="1" ht="29.1" customHeight="1" spans="1:14">
      <c r="A6" s="64" t="s">
        <v>131</v>
      </c>
      <c r="B6" s="181">
        <f>C6-1.9</f>
        <v>86.1</v>
      </c>
      <c r="C6" s="66">
        <v>88</v>
      </c>
      <c r="D6" s="181">
        <f t="shared" ref="D6:G6" si="0">C6+1.9</f>
        <v>89.9</v>
      </c>
      <c r="E6" s="181">
        <f t="shared" si="0"/>
        <v>91.8</v>
      </c>
      <c r="F6" s="181">
        <f t="shared" si="0"/>
        <v>93.7</v>
      </c>
      <c r="G6" s="181">
        <f t="shared" si="0"/>
        <v>95.6</v>
      </c>
      <c r="H6" s="60"/>
      <c r="I6" s="88" t="s">
        <v>132</v>
      </c>
      <c r="J6" s="88" t="s">
        <v>133</v>
      </c>
      <c r="K6" s="88"/>
      <c r="L6" s="88"/>
      <c r="M6" s="88"/>
      <c r="N6" s="89"/>
    </row>
    <row r="7" s="51" customFormat="1" ht="29.1" customHeight="1" spans="1:14">
      <c r="A7" s="64" t="s">
        <v>134</v>
      </c>
      <c r="B7" s="181">
        <f>C7-4</f>
        <v>70</v>
      </c>
      <c r="C7" s="67" t="s">
        <v>135</v>
      </c>
      <c r="D7" s="181">
        <f>C7+4</f>
        <v>78</v>
      </c>
      <c r="E7" s="181">
        <f>D7+5</f>
        <v>83</v>
      </c>
      <c r="F7" s="181">
        <f>E7+6</f>
        <v>89</v>
      </c>
      <c r="G7" s="181">
        <f>F7+6</f>
        <v>95</v>
      </c>
      <c r="H7" s="60"/>
      <c r="I7" s="90" t="s">
        <v>136</v>
      </c>
      <c r="J7" s="90" t="s">
        <v>137</v>
      </c>
      <c r="K7" s="90"/>
      <c r="L7" s="90"/>
      <c r="M7" s="90"/>
      <c r="N7" s="91"/>
    </row>
    <row r="8" s="51" customFormat="1" ht="29.1" customHeight="1" spans="1:14">
      <c r="A8" s="64" t="s">
        <v>138</v>
      </c>
      <c r="B8" s="181">
        <f>C8-3.6</f>
        <v>93.4</v>
      </c>
      <c r="C8" s="67" t="s">
        <v>139</v>
      </c>
      <c r="D8" s="181">
        <f t="shared" ref="D8:G8" si="1">C8+4</f>
        <v>101</v>
      </c>
      <c r="E8" s="181">
        <f t="shared" si="1"/>
        <v>105</v>
      </c>
      <c r="F8" s="181">
        <f t="shared" si="1"/>
        <v>109</v>
      </c>
      <c r="G8" s="181">
        <f t="shared" si="1"/>
        <v>113</v>
      </c>
      <c r="H8" s="60"/>
      <c r="I8" s="90" t="s">
        <v>140</v>
      </c>
      <c r="J8" s="90" t="s">
        <v>141</v>
      </c>
      <c r="K8" s="90"/>
      <c r="L8" s="90"/>
      <c r="M8" s="90"/>
      <c r="N8" s="92"/>
    </row>
    <row r="9" s="51" customFormat="1" ht="29.1" customHeight="1" spans="1:14">
      <c r="A9" s="64" t="s">
        <v>142</v>
      </c>
      <c r="B9" s="68">
        <f>C9-2.3/2</f>
        <v>28.55</v>
      </c>
      <c r="C9" s="69">
        <v>29.7</v>
      </c>
      <c r="D9" s="68">
        <f t="shared" ref="D9:G9" si="2">C9+2.6/2</f>
        <v>31</v>
      </c>
      <c r="E9" s="68">
        <f t="shared" si="2"/>
        <v>32.3</v>
      </c>
      <c r="F9" s="68">
        <f t="shared" si="2"/>
        <v>33.6</v>
      </c>
      <c r="G9" s="68">
        <f t="shared" si="2"/>
        <v>34.9</v>
      </c>
      <c r="H9" s="60"/>
      <c r="I9" s="88" t="s">
        <v>143</v>
      </c>
      <c r="J9" s="88" t="s">
        <v>140</v>
      </c>
      <c r="K9" s="88"/>
      <c r="L9" s="88"/>
      <c r="M9" s="88"/>
      <c r="N9" s="93"/>
    </row>
    <row r="10" s="51" customFormat="1" ht="29.1" customHeight="1" spans="1:14">
      <c r="A10" s="64" t="s">
        <v>144</v>
      </c>
      <c r="B10" s="68">
        <f>C10-0.7</f>
        <v>19.8</v>
      </c>
      <c r="C10" s="69">
        <v>20.5</v>
      </c>
      <c r="D10" s="68">
        <f>C10+0.7</f>
        <v>21.2</v>
      </c>
      <c r="E10" s="68">
        <f>D10+0.7</f>
        <v>21.9</v>
      </c>
      <c r="F10" s="68">
        <f>E10+0.9</f>
        <v>22.8</v>
      </c>
      <c r="G10" s="68">
        <f>F10+0.9</f>
        <v>23.7</v>
      </c>
      <c r="H10" s="60"/>
      <c r="I10" s="90" t="s">
        <v>140</v>
      </c>
      <c r="J10" s="90" t="s">
        <v>140</v>
      </c>
      <c r="K10" s="90"/>
      <c r="L10" s="90"/>
      <c r="M10" s="90"/>
      <c r="N10" s="92"/>
    </row>
    <row r="11" s="51" customFormat="1" ht="29.1" customHeight="1" spans="1:14">
      <c r="A11" s="64" t="s">
        <v>145</v>
      </c>
      <c r="B11" s="181">
        <f>C11-0.5</f>
        <v>18</v>
      </c>
      <c r="C11" s="66">
        <v>18.5</v>
      </c>
      <c r="D11" s="181">
        <f>C11+0.5</f>
        <v>19</v>
      </c>
      <c r="E11" s="181">
        <f>D11+0.5</f>
        <v>19.5</v>
      </c>
      <c r="F11" s="181">
        <f>E11+0.7</f>
        <v>20.2</v>
      </c>
      <c r="G11" s="181">
        <f>F11+0.7</f>
        <v>20.9</v>
      </c>
      <c r="H11" s="60"/>
      <c r="I11" s="90" t="s">
        <v>146</v>
      </c>
      <c r="J11" s="90" t="s">
        <v>147</v>
      </c>
      <c r="K11" s="90"/>
      <c r="L11" s="90"/>
      <c r="M11" s="90"/>
      <c r="N11" s="92"/>
    </row>
    <row r="12" s="51" customFormat="1" ht="29.1" customHeight="1" spans="1:14">
      <c r="A12" s="64" t="s">
        <v>148</v>
      </c>
      <c r="B12" s="181">
        <f>C12-0.6</f>
        <v>26.2</v>
      </c>
      <c r="C12" s="66">
        <v>26.8</v>
      </c>
      <c r="D12" s="181">
        <f>C12+0.6</f>
        <v>27.4</v>
      </c>
      <c r="E12" s="181">
        <f>D12+0.7</f>
        <v>28.1</v>
      </c>
      <c r="F12" s="181">
        <f>E12+0.6</f>
        <v>28.7</v>
      </c>
      <c r="G12" s="181">
        <f>F12+0.7</f>
        <v>29.4</v>
      </c>
      <c r="H12" s="60"/>
      <c r="I12" s="90" t="s">
        <v>149</v>
      </c>
      <c r="J12" s="90" t="s">
        <v>150</v>
      </c>
      <c r="K12" s="90"/>
      <c r="L12" s="90"/>
      <c r="M12" s="90"/>
      <c r="N12" s="92"/>
    </row>
    <row r="13" s="51" customFormat="1" ht="29.1" customHeight="1" spans="1:14">
      <c r="A13" s="64" t="s">
        <v>151</v>
      </c>
      <c r="B13" s="181">
        <f>C13-0.9</f>
        <v>37.3</v>
      </c>
      <c r="C13" s="66">
        <v>38.2</v>
      </c>
      <c r="D13" s="181">
        <f t="shared" ref="D13:G13" si="3">C13+1.1</f>
        <v>39.3</v>
      </c>
      <c r="E13" s="181">
        <f t="shared" si="3"/>
        <v>40.4</v>
      </c>
      <c r="F13" s="181">
        <f t="shared" si="3"/>
        <v>41.5</v>
      </c>
      <c r="G13" s="181">
        <f t="shared" si="3"/>
        <v>42.6</v>
      </c>
      <c r="H13" s="60"/>
      <c r="I13" s="90" t="s">
        <v>152</v>
      </c>
      <c r="J13" s="90" t="s">
        <v>153</v>
      </c>
      <c r="K13" s="90"/>
      <c r="L13" s="90"/>
      <c r="M13" s="90"/>
      <c r="N13" s="92"/>
    </row>
    <row r="14" s="51" customFormat="1" ht="29.1" customHeight="1" spans="1:14">
      <c r="A14" s="70"/>
      <c r="B14" s="71"/>
      <c r="C14" s="72"/>
      <c r="D14" s="72"/>
      <c r="E14" s="72"/>
      <c r="F14" s="72"/>
      <c r="G14" s="73"/>
      <c r="H14" s="60"/>
      <c r="I14" s="90"/>
      <c r="J14" s="90"/>
      <c r="K14" s="90"/>
      <c r="L14" s="90"/>
      <c r="M14" s="90"/>
      <c r="N14" s="92"/>
    </row>
    <row r="15" s="51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4"/>
      <c r="J15" s="95"/>
      <c r="K15" s="96"/>
      <c r="L15" s="95"/>
      <c r="M15" s="95"/>
      <c r="N15" s="97"/>
    </row>
    <row r="16" s="51" customFormat="1" ht="15" spans="1:14">
      <c r="A16" s="80" t="s">
        <v>100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1" customFormat="1" ht="14.25" spans="1:14">
      <c r="A17" s="51" t="s">
        <v>154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51" customFormat="1" ht="14.25" spans="1:14">
      <c r="A18" s="81"/>
      <c r="B18" s="81"/>
      <c r="C18" s="81"/>
      <c r="D18" s="81"/>
      <c r="E18" s="81"/>
      <c r="F18" s="81"/>
      <c r="G18" s="81"/>
      <c r="H18" s="81"/>
      <c r="I18" s="80" t="s">
        <v>155</v>
      </c>
      <c r="J18" s="98"/>
      <c r="K18" s="80" t="s">
        <v>156</v>
      </c>
      <c r="L18" s="80"/>
      <c r="M18" s="80" t="s">
        <v>157</v>
      </c>
      <c r="N18" s="51" t="s">
        <v>118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F7" sqref="F7:G7"/>
    </sheetView>
  </sheetViews>
  <sheetFormatPr defaultColWidth="10" defaultRowHeight="16.5" customHeight="1"/>
  <cols>
    <col min="1" max="6" width="10" style="182"/>
    <col min="7" max="7" width="11.375" style="182" customWidth="1"/>
    <col min="8" max="16384" width="10" style="182"/>
  </cols>
  <sheetData>
    <row r="1" s="182" customFormat="1" ht="22.5" customHeight="1" spans="1:11">
      <c r="A1" s="183" t="s">
        <v>158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2" customFormat="1" ht="17.25" customHeight="1" spans="1:11">
      <c r="A2" s="184" t="s">
        <v>18</v>
      </c>
      <c r="B2" s="185" t="s">
        <v>19</v>
      </c>
      <c r="C2" s="185"/>
      <c r="D2" s="186" t="s">
        <v>20</v>
      </c>
      <c r="E2" s="186"/>
      <c r="F2" s="185" t="s">
        <v>21</v>
      </c>
      <c r="G2" s="185"/>
      <c r="H2" s="187" t="s">
        <v>22</v>
      </c>
      <c r="I2" s="260" t="s">
        <v>159</v>
      </c>
      <c r="J2" s="260"/>
      <c r="K2" s="261"/>
    </row>
    <row r="3" s="182" customFormat="1" customHeight="1" spans="1:11">
      <c r="A3" s="188" t="s">
        <v>24</v>
      </c>
      <c r="B3" s="189"/>
      <c r="C3" s="190"/>
      <c r="D3" s="191" t="s">
        <v>25</v>
      </c>
      <c r="E3" s="192"/>
      <c r="F3" s="192"/>
      <c r="G3" s="193"/>
      <c r="H3" s="191" t="s">
        <v>26</v>
      </c>
      <c r="I3" s="192"/>
      <c r="J3" s="192"/>
      <c r="K3" s="193"/>
    </row>
    <row r="4" s="182" customFormat="1" customHeight="1" spans="1:11">
      <c r="A4" s="194" t="s">
        <v>27</v>
      </c>
      <c r="B4" s="195" t="s">
        <v>28</v>
      </c>
      <c r="C4" s="196"/>
      <c r="D4" s="194" t="s">
        <v>29</v>
      </c>
      <c r="E4" s="197"/>
      <c r="F4" s="198" t="s">
        <v>160</v>
      </c>
      <c r="G4" s="199"/>
      <c r="H4" s="194" t="s">
        <v>161</v>
      </c>
      <c r="I4" s="197"/>
      <c r="J4" s="221" t="s">
        <v>32</v>
      </c>
      <c r="K4" s="262" t="s">
        <v>33</v>
      </c>
    </row>
    <row r="5" s="182" customFormat="1" customHeight="1" spans="1:11">
      <c r="A5" s="200" t="s">
        <v>34</v>
      </c>
      <c r="B5" s="201" t="s">
        <v>35</v>
      </c>
      <c r="C5" s="202"/>
      <c r="D5" s="194" t="s">
        <v>162</v>
      </c>
      <c r="E5" s="197"/>
      <c r="F5" s="195">
        <v>14502</v>
      </c>
      <c r="G5" s="196"/>
      <c r="H5" s="194" t="s">
        <v>163</v>
      </c>
      <c r="I5" s="197"/>
      <c r="J5" s="221" t="s">
        <v>32</v>
      </c>
      <c r="K5" s="262" t="s">
        <v>33</v>
      </c>
    </row>
    <row r="6" s="182" customFormat="1" customHeight="1" spans="1:11">
      <c r="A6" s="194" t="s">
        <v>39</v>
      </c>
      <c r="B6" s="203">
        <v>4</v>
      </c>
      <c r="C6" s="204">
        <v>6</v>
      </c>
      <c r="D6" s="194" t="s">
        <v>164</v>
      </c>
      <c r="E6" s="197"/>
      <c r="F6" s="195">
        <v>5000</v>
      </c>
      <c r="G6" s="196"/>
      <c r="H6" s="205" t="s">
        <v>165</v>
      </c>
      <c r="I6" s="237"/>
      <c r="J6" s="237"/>
      <c r="K6" s="263"/>
    </row>
    <row r="7" s="182" customFormat="1" customHeight="1" spans="1:11">
      <c r="A7" s="194" t="s">
        <v>43</v>
      </c>
      <c r="B7" s="195">
        <v>14502</v>
      </c>
      <c r="C7" s="196"/>
      <c r="D7" s="194" t="s">
        <v>166</v>
      </c>
      <c r="E7" s="197"/>
      <c r="F7" s="195">
        <v>2000</v>
      </c>
      <c r="G7" s="196"/>
      <c r="H7" s="206"/>
      <c r="I7" s="221"/>
      <c r="J7" s="221"/>
      <c r="K7" s="262"/>
    </row>
    <row r="8" s="182" customFormat="1" customHeight="1" spans="1:11">
      <c r="A8" s="207"/>
      <c r="B8" s="208"/>
      <c r="C8" s="209"/>
      <c r="D8" s="207" t="s">
        <v>49</v>
      </c>
      <c r="E8" s="210"/>
      <c r="F8" s="211" t="s">
        <v>167</v>
      </c>
      <c r="G8" s="212"/>
      <c r="H8" s="213"/>
      <c r="I8" s="231"/>
      <c r="J8" s="231"/>
      <c r="K8" s="264"/>
    </row>
    <row r="9" s="182" customFormat="1" customHeight="1" spans="1:11">
      <c r="A9" s="214" t="s">
        <v>168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</row>
    <row r="10" s="182" customFormat="1" customHeight="1" spans="1:11">
      <c r="A10" s="215" t="s">
        <v>54</v>
      </c>
      <c r="B10" s="216" t="s">
        <v>55</v>
      </c>
      <c r="C10" s="217" t="s">
        <v>56</v>
      </c>
      <c r="D10" s="218"/>
      <c r="E10" s="219" t="s">
        <v>59</v>
      </c>
      <c r="F10" s="216" t="s">
        <v>55</v>
      </c>
      <c r="G10" s="217" t="s">
        <v>56</v>
      </c>
      <c r="H10" s="216"/>
      <c r="I10" s="219" t="s">
        <v>57</v>
      </c>
      <c r="J10" s="216" t="s">
        <v>55</v>
      </c>
      <c r="K10" s="265" t="s">
        <v>56</v>
      </c>
    </row>
    <row r="11" s="182" customFormat="1" customHeight="1" spans="1:11">
      <c r="A11" s="200" t="s">
        <v>60</v>
      </c>
      <c r="B11" s="220" t="s">
        <v>55</v>
      </c>
      <c r="C11" s="221" t="s">
        <v>56</v>
      </c>
      <c r="D11" s="222"/>
      <c r="E11" s="223" t="s">
        <v>62</v>
      </c>
      <c r="F11" s="220" t="s">
        <v>55</v>
      </c>
      <c r="G11" s="221" t="s">
        <v>56</v>
      </c>
      <c r="H11" s="220"/>
      <c r="I11" s="223" t="s">
        <v>67</v>
      </c>
      <c r="J11" s="220" t="s">
        <v>55</v>
      </c>
      <c r="K11" s="262" t="s">
        <v>56</v>
      </c>
    </row>
    <row r="12" s="182" customFormat="1" customHeight="1" spans="1:11">
      <c r="A12" s="207" t="s">
        <v>100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66"/>
    </row>
    <row r="13" s="182" customFormat="1" customHeight="1" spans="1:11">
      <c r="A13" s="224" t="s">
        <v>169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</row>
    <row r="14" s="182" customFormat="1" customHeight="1" spans="1:11">
      <c r="A14" s="225" t="s">
        <v>170</v>
      </c>
      <c r="B14" s="226"/>
      <c r="C14" s="226"/>
      <c r="D14" s="226"/>
      <c r="E14" s="226"/>
      <c r="F14" s="226"/>
      <c r="G14" s="226"/>
      <c r="H14" s="226"/>
      <c r="I14" s="267"/>
      <c r="J14" s="267"/>
      <c r="K14" s="268"/>
    </row>
    <row r="15" s="182" customFormat="1" customHeight="1" spans="1:11">
      <c r="A15" s="227" t="s">
        <v>171</v>
      </c>
      <c r="B15" s="228"/>
      <c r="C15" s="228"/>
      <c r="D15" s="229"/>
      <c r="E15" s="230"/>
      <c r="F15" s="228"/>
      <c r="G15" s="228"/>
      <c r="H15" s="229"/>
      <c r="I15" s="269"/>
      <c r="J15" s="270"/>
      <c r="K15" s="271"/>
    </row>
    <row r="16" s="182" customFormat="1" customHeight="1" spans="1:11">
      <c r="A16" s="213"/>
      <c r="B16" s="231"/>
      <c r="C16" s="231"/>
      <c r="D16" s="231"/>
      <c r="E16" s="231"/>
      <c r="F16" s="231"/>
      <c r="G16" s="231"/>
      <c r="H16" s="231"/>
      <c r="I16" s="231"/>
      <c r="J16" s="231"/>
      <c r="K16" s="264"/>
    </row>
    <row r="17" s="182" customFormat="1" customHeight="1" spans="1:11">
      <c r="A17" s="224" t="s">
        <v>172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="182" customFormat="1" customHeight="1" spans="1:11">
      <c r="A18" s="225"/>
      <c r="B18" s="226"/>
      <c r="C18" s="226"/>
      <c r="D18" s="226"/>
      <c r="E18" s="226"/>
      <c r="F18" s="226"/>
      <c r="G18" s="226"/>
      <c r="H18" s="226"/>
      <c r="I18" s="267"/>
      <c r="J18" s="267"/>
      <c r="K18" s="268"/>
    </row>
    <row r="19" s="182" customFormat="1" customHeight="1" spans="1:11">
      <c r="A19" s="227"/>
      <c r="B19" s="228"/>
      <c r="C19" s="228"/>
      <c r="D19" s="229"/>
      <c r="E19" s="230"/>
      <c r="F19" s="228"/>
      <c r="G19" s="228"/>
      <c r="H19" s="229"/>
      <c r="I19" s="269"/>
      <c r="J19" s="270"/>
      <c r="K19" s="271"/>
    </row>
    <row r="20" s="182" customFormat="1" customHeight="1" spans="1:11">
      <c r="A20" s="213"/>
      <c r="B20" s="231"/>
      <c r="C20" s="231"/>
      <c r="D20" s="231"/>
      <c r="E20" s="231"/>
      <c r="F20" s="231"/>
      <c r="G20" s="231"/>
      <c r="H20" s="231"/>
      <c r="I20" s="231"/>
      <c r="J20" s="231"/>
      <c r="K20" s="264"/>
    </row>
    <row r="21" s="182" customFormat="1" customHeight="1" spans="1:11">
      <c r="A21" s="232" t="s">
        <v>97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s="182" customFormat="1" customHeight="1" spans="1:11">
      <c r="A22" s="103" t="s">
        <v>98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69"/>
    </row>
    <row r="23" s="182" customFormat="1" customHeight="1" spans="1:11">
      <c r="A23" s="115" t="s">
        <v>99</v>
      </c>
      <c r="B23" s="117"/>
      <c r="C23" s="221" t="s">
        <v>32</v>
      </c>
      <c r="D23" s="221" t="s">
        <v>33</v>
      </c>
      <c r="E23" s="114"/>
      <c r="F23" s="114"/>
      <c r="G23" s="114"/>
      <c r="H23" s="114"/>
      <c r="I23" s="114"/>
      <c r="J23" s="114"/>
      <c r="K23" s="163"/>
    </row>
    <row r="24" s="182" customFormat="1" customHeight="1" spans="1:11">
      <c r="A24" s="233" t="s">
        <v>173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72"/>
    </row>
    <row r="25" s="182" customFormat="1" customHeight="1" spans="1:11">
      <c r="A25" s="235"/>
      <c r="B25" s="236"/>
      <c r="C25" s="236"/>
      <c r="D25" s="236"/>
      <c r="E25" s="236"/>
      <c r="F25" s="236"/>
      <c r="G25" s="236"/>
      <c r="H25" s="236"/>
      <c r="I25" s="236"/>
      <c r="J25" s="236"/>
      <c r="K25" s="273"/>
    </row>
    <row r="26" s="182" customFormat="1" customHeight="1" spans="1:11">
      <c r="A26" s="214" t="s">
        <v>105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s="182" customFormat="1" customHeight="1" spans="1:11">
      <c r="A27" s="188" t="s">
        <v>106</v>
      </c>
      <c r="B27" s="217" t="s">
        <v>65</v>
      </c>
      <c r="C27" s="217" t="s">
        <v>66</v>
      </c>
      <c r="D27" s="217" t="s">
        <v>58</v>
      </c>
      <c r="E27" s="189" t="s">
        <v>107</v>
      </c>
      <c r="F27" s="217" t="s">
        <v>65</v>
      </c>
      <c r="G27" s="217" t="s">
        <v>66</v>
      </c>
      <c r="H27" s="217" t="s">
        <v>58</v>
      </c>
      <c r="I27" s="189" t="s">
        <v>108</v>
      </c>
      <c r="J27" s="217" t="s">
        <v>65</v>
      </c>
      <c r="K27" s="265" t="s">
        <v>66</v>
      </c>
    </row>
    <row r="28" s="182" customFormat="1" customHeight="1" spans="1:11">
      <c r="A28" s="205" t="s">
        <v>57</v>
      </c>
      <c r="B28" s="221" t="s">
        <v>65</v>
      </c>
      <c r="C28" s="221" t="s">
        <v>66</v>
      </c>
      <c r="D28" s="221" t="s">
        <v>58</v>
      </c>
      <c r="E28" s="237" t="s">
        <v>64</v>
      </c>
      <c r="F28" s="221" t="s">
        <v>65</v>
      </c>
      <c r="G28" s="221" t="s">
        <v>66</v>
      </c>
      <c r="H28" s="221" t="s">
        <v>58</v>
      </c>
      <c r="I28" s="237" t="s">
        <v>75</v>
      </c>
      <c r="J28" s="221" t="s">
        <v>65</v>
      </c>
      <c r="K28" s="262" t="s">
        <v>66</v>
      </c>
    </row>
    <row r="29" s="182" customFormat="1" customHeight="1" spans="1:11">
      <c r="A29" s="194" t="s">
        <v>68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74"/>
    </row>
    <row r="30" s="182" customFormat="1" customHeigh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75"/>
    </row>
    <row r="31" s="182" customFormat="1" customHeight="1" spans="1:11">
      <c r="A31" s="241" t="s">
        <v>174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s="182" customFormat="1" ht="17.25" customHeight="1" spans="1:11">
      <c r="A32" s="242" t="s">
        <v>175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76"/>
    </row>
    <row r="33" s="182" customFormat="1" ht="17.25" customHeight="1" spans="1:11">
      <c r="A33" s="244" t="s">
        <v>176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77"/>
    </row>
    <row r="34" s="182" customFormat="1" ht="17.25" customHeight="1" spans="1:11">
      <c r="A34" s="244" t="s">
        <v>177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77"/>
    </row>
    <row r="35" s="182" customFormat="1" ht="17.25" customHeight="1" spans="1:11">
      <c r="A35" s="244" t="s">
        <v>178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77"/>
    </row>
    <row r="36" s="182" customFormat="1" ht="17.25" customHeight="1" spans="1:1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77"/>
    </row>
    <row r="37" s="182" customFormat="1" ht="17.25" customHeight="1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s="182" customFormat="1" ht="17.25" customHeight="1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s="182" customFormat="1" ht="17.25" customHeight="1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s="182" customFormat="1" ht="17.25" customHeight="1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s="182" customFormat="1" ht="17.25" customHeight="1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s="182" customFormat="1" ht="17.25" customHeight="1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s="182" customFormat="1" ht="17.25" customHeight="1" spans="1:11">
      <c r="A43" s="239" t="s">
        <v>104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s="182" customFormat="1" customHeight="1" spans="1:11">
      <c r="A44" s="241" t="s">
        <v>179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</row>
    <row r="45" s="182" customFormat="1" ht="18" customHeight="1" spans="1:11">
      <c r="A45" s="246" t="s">
        <v>100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78"/>
    </row>
    <row r="46" s="182" customFormat="1" ht="18" customHeight="1" spans="1:11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78"/>
    </row>
    <row r="47" s="182" customFormat="1" ht="18" customHeight="1" spans="1:11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73"/>
    </row>
    <row r="48" s="182" customFormat="1" ht="21" customHeight="1" spans="1:11">
      <c r="A48" s="248" t="s">
        <v>110</v>
      </c>
      <c r="B48" s="249" t="s">
        <v>111</v>
      </c>
      <c r="C48" s="249"/>
      <c r="D48" s="250" t="s">
        <v>112</v>
      </c>
      <c r="E48" s="251"/>
      <c r="F48" s="250" t="s">
        <v>113</v>
      </c>
      <c r="G48" s="252"/>
      <c r="H48" s="253" t="s">
        <v>114</v>
      </c>
      <c r="I48" s="253"/>
      <c r="J48" s="249"/>
      <c r="K48" s="279"/>
    </row>
    <row r="49" s="182" customFormat="1" customHeight="1" spans="1:11">
      <c r="A49" s="254" t="s">
        <v>115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80"/>
    </row>
    <row r="50" s="182" customFormat="1" customHeight="1" spans="1:11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81"/>
    </row>
    <row r="51" s="182" customFormat="1" customHeight="1" spans="1:11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82"/>
    </row>
    <row r="52" s="182" customFormat="1" ht="21" customHeight="1" spans="1:11">
      <c r="A52" s="248" t="s">
        <v>110</v>
      </c>
      <c r="B52" s="249" t="s">
        <v>111</v>
      </c>
      <c r="C52" s="249"/>
      <c r="D52" s="250" t="s">
        <v>112</v>
      </c>
      <c r="E52" s="250" t="s">
        <v>180</v>
      </c>
      <c r="F52" s="250" t="s">
        <v>113</v>
      </c>
      <c r="G52" s="250" t="s">
        <v>181</v>
      </c>
      <c r="H52" s="253" t="s">
        <v>114</v>
      </c>
      <c r="I52" s="253"/>
      <c r="J52" s="283" t="s">
        <v>118</v>
      </c>
      <c r="K52" s="28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 t="s">
        <v>28</v>
      </c>
      <c r="C2" s="55"/>
      <c r="D2" s="56" t="s">
        <v>34</v>
      </c>
      <c r="E2" s="55" t="s">
        <v>35</v>
      </c>
      <c r="F2" s="55"/>
      <c r="G2" s="55"/>
      <c r="H2" s="57"/>
      <c r="I2" s="82" t="s">
        <v>22</v>
      </c>
      <c r="J2" s="55" t="s">
        <v>159</v>
      </c>
      <c r="K2" s="55"/>
      <c r="L2" s="55"/>
      <c r="M2" s="55"/>
      <c r="N2" s="83"/>
    </row>
    <row r="3" s="51" customFormat="1" ht="29.1" customHeight="1" spans="1:14">
      <c r="A3" s="58" t="s">
        <v>119</v>
      </c>
      <c r="B3" s="59" t="s">
        <v>120</v>
      </c>
      <c r="C3" s="59"/>
      <c r="D3" s="59"/>
      <c r="E3" s="59"/>
      <c r="F3" s="59"/>
      <c r="G3" s="59"/>
      <c r="H3" s="60"/>
      <c r="I3" s="84" t="s">
        <v>121</v>
      </c>
      <c r="J3" s="84"/>
      <c r="K3" s="84"/>
      <c r="L3" s="84"/>
      <c r="M3" s="84"/>
      <c r="N3" s="85"/>
    </row>
    <row r="4" s="51" customFormat="1" ht="29.1" customHeight="1" spans="1:14">
      <c r="A4" s="58"/>
      <c r="B4" s="61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0"/>
      <c r="I4" s="61" t="s">
        <v>81</v>
      </c>
      <c r="J4" s="62" t="s">
        <v>82</v>
      </c>
      <c r="K4" s="63" t="s">
        <v>83</v>
      </c>
      <c r="L4" s="62" t="s">
        <v>84</v>
      </c>
      <c r="M4" s="62" t="s">
        <v>85</v>
      </c>
      <c r="N4" s="62" t="s">
        <v>86</v>
      </c>
    </row>
    <row r="5" s="51" customFormat="1" ht="29.1" customHeight="1" spans="1:14">
      <c r="A5" s="58"/>
      <c r="B5" s="61" t="s">
        <v>182</v>
      </c>
      <c r="C5" s="62" t="s">
        <v>124</v>
      </c>
      <c r="D5" s="63" t="s">
        <v>125</v>
      </c>
      <c r="E5" s="62" t="s">
        <v>126</v>
      </c>
      <c r="F5" s="62" t="s">
        <v>127</v>
      </c>
      <c r="G5" s="62" t="s">
        <v>128</v>
      </c>
      <c r="H5" s="60"/>
      <c r="I5" s="86" t="s">
        <v>90</v>
      </c>
      <c r="J5" s="86" t="s">
        <v>94</v>
      </c>
      <c r="K5" s="86" t="s">
        <v>93</v>
      </c>
      <c r="L5" s="86" t="s">
        <v>94</v>
      </c>
      <c r="M5" s="86" t="s">
        <v>90</v>
      </c>
      <c r="N5" s="87" t="s">
        <v>92</v>
      </c>
    </row>
    <row r="6" s="51" customFormat="1" ht="29.1" customHeight="1" spans="1:14">
      <c r="A6" s="64" t="s">
        <v>131</v>
      </c>
      <c r="B6" s="65">
        <f>C6-1.9</f>
        <v>84.2</v>
      </c>
      <c r="C6" s="65">
        <f>D6-1.9</f>
        <v>86.1</v>
      </c>
      <c r="D6" s="66">
        <v>88</v>
      </c>
      <c r="E6" s="65">
        <f t="shared" ref="E6:G6" si="0">D6+1.9</f>
        <v>89.9</v>
      </c>
      <c r="F6" s="65">
        <f t="shared" si="0"/>
        <v>91.8</v>
      </c>
      <c r="G6" s="65">
        <f t="shared" si="0"/>
        <v>93.7</v>
      </c>
      <c r="H6" s="60"/>
      <c r="I6" s="88" t="s">
        <v>183</v>
      </c>
      <c r="J6" s="88" t="s">
        <v>184</v>
      </c>
      <c r="K6" s="88" t="s">
        <v>183</v>
      </c>
      <c r="L6" s="88" t="s">
        <v>185</v>
      </c>
      <c r="M6" s="88" t="s">
        <v>186</v>
      </c>
      <c r="N6" s="89" t="s">
        <v>187</v>
      </c>
    </row>
    <row r="7" s="51" customFormat="1" ht="29.1" customHeight="1" spans="1:14">
      <c r="A7" s="64" t="s">
        <v>134</v>
      </c>
      <c r="B7" s="65">
        <f>C7-4</f>
        <v>66</v>
      </c>
      <c r="C7" s="65">
        <f>D7-4</f>
        <v>70</v>
      </c>
      <c r="D7" s="67" t="s">
        <v>135</v>
      </c>
      <c r="E7" s="65">
        <f>D7+4</f>
        <v>78</v>
      </c>
      <c r="F7" s="65">
        <f>E7+5</f>
        <v>83</v>
      </c>
      <c r="G7" s="65">
        <f>F7+6</f>
        <v>89</v>
      </c>
      <c r="H7" s="60"/>
      <c r="I7" s="90" t="s">
        <v>188</v>
      </c>
      <c r="J7" s="90" t="s">
        <v>189</v>
      </c>
      <c r="K7" s="90" t="s">
        <v>190</v>
      </c>
      <c r="L7" s="90" t="s">
        <v>191</v>
      </c>
      <c r="M7" s="90" t="s">
        <v>192</v>
      </c>
      <c r="N7" s="91" t="s">
        <v>188</v>
      </c>
    </row>
    <row r="8" s="51" customFormat="1" ht="29.1" customHeight="1" spans="1:14">
      <c r="A8" s="64" t="s">
        <v>138</v>
      </c>
      <c r="B8" s="65">
        <f>C8-3.6</f>
        <v>89.8</v>
      </c>
      <c r="C8" s="65">
        <f>D8-3.6</f>
        <v>93.4</v>
      </c>
      <c r="D8" s="67" t="s">
        <v>139</v>
      </c>
      <c r="E8" s="65">
        <f t="shared" ref="E8:G8" si="1">D8+4</f>
        <v>101</v>
      </c>
      <c r="F8" s="65">
        <f t="shared" si="1"/>
        <v>105</v>
      </c>
      <c r="G8" s="65">
        <f t="shared" si="1"/>
        <v>109</v>
      </c>
      <c r="H8" s="60"/>
      <c r="I8" s="90" t="s">
        <v>193</v>
      </c>
      <c r="J8" s="90" t="s">
        <v>194</v>
      </c>
      <c r="K8" s="90" t="s">
        <v>195</v>
      </c>
      <c r="L8" s="90" t="s">
        <v>196</v>
      </c>
      <c r="M8" s="90" t="s">
        <v>197</v>
      </c>
      <c r="N8" s="92" t="s">
        <v>198</v>
      </c>
    </row>
    <row r="9" s="51" customFormat="1" ht="29.1" customHeight="1" spans="1:14">
      <c r="A9" s="64" t="s">
        <v>142</v>
      </c>
      <c r="B9" s="68">
        <f>C9-2.3/2</f>
        <v>27.4</v>
      </c>
      <c r="C9" s="68">
        <f>D9-2.3/2</f>
        <v>28.55</v>
      </c>
      <c r="D9" s="69">
        <v>29.7</v>
      </c>
      <c r="E9" s="68">
        <f t="shared" ref="E9:G9" si="2">D9+2.6/2</f>
        <v>31</v>
      </c>
      <c r="F9" s="68">
        <f t="shared" si="2"/>
        <v>32.3</v>
      </c>
      <c r="G9" s="68">
        <f t="shared" si="2"/>
        <v>33.6</v>
      </c>
      <c r="H9" s="60"/>
      <c r="I9" s="88" t="s">
        <v>199</v>
      </c>
      <c r="J9" s="88" t="s">
        <v>200</v>
      </c>
      <c r="K9" s="88" t="s">
        <v>201</v>
      </c>
      <c r="L9" s="88" t="s">
        <v>201</v>
      </c>
      <c r="M9" s="88" t="s">
        <v>202</v>
      </c>
      <c r="N9" s="93" t="s">
        <v>203</v>
      </c>
    </row>
    <row r="10" s="51" customFormat="1" ht="29.1" customHeight="1" spans="1:14">
      <c r="A10" s="64" t="s">
        <v>145</v>
      </c>
      <c r="B10" s="65">
        <f>C10-0.5</f>
        <v>17.5</v>
      </c>
      <c r="C10" s="65">
        <f>D10-0.5</f>
        <v>18</v>
      </c>
      <c r="D10" s="66">
        <v>18.5</v>
      </c>
      <c r="E10" s="65">
        <f>D10+0.5</f>
        <v>19</v>
      </c>
      <c r="F10" s="65">
        <f>E10+0.5</f>
        <v>19.5</v>
      </c>
      <c r="G10" s="65">
        <f>F10+0.7</f>
        <v>20.2</v>
      </c>
      <c r="H10" s="60"/>
      <c r="I10" s="90" t="s">
        <v>201</v>
      </c>
      <c r="J10" s="90" t="s">
        <v>200</v>
      </c>
      <c r="K10" s="90" t="s">
        <v>204</v>
      </c>
      <c r="L10" s="90" t="s">
        <v>205</v>
      </c>
      <c r="M10" s="90" t="s">
        <v>201</v>
      </c>
      <c r="N10" s="92" t="s">
        <v>206</v>
      </c>
    </row>
    <row r="11" s="51" customFormat="1" ht="29.1" customHeight="1" spans="1:14">
      <c r="A11" s="64" t="s">
        <v>148</v>
      </c>
      <c r="B11" s="65">
        <f>C11-0.7</f>
        <v>25.5</v>
      </c>
      <c r="C11" s="65">
        <f>D11-0.6</f>
        <v>26.2</v>
      </c>
      <c r="D11" s="66">
        <v>26.8</v>
      </c>
      <c r="E11" s="65">
        <f>D11+0.6</f>
        <v>27.4</v>
      </c>
      <c r="F11" s="65">
        <f>E11+0.7</f>
        <v>28.1</v>
      </c>
      <c r="G11" s="65">
        <f>F11+0.6</f>
        <v>28.7</v>
      </c>
      <c r="H11" s="60"/>
      <c r="I11" s="90" t="s">
        <v>207</v>
      </c>
      <c r="J11" s="90" t="s">
        <v>201</v>
      </c>
      <c r="K11" s="90" t="s">
        <v>201</v>
      </c>
      <c r="L11" s="90" t="s">
        <v>208</v>
      </c>
      <c r="M11" s="90" t="s">
        <v>201</v>
      </c>
      <c r="N11" s="92" t="s">
        <v>209</v>
      </c>
    </row>
    <row r="12" s="51" customFormat="1" ht="29.1" customHeight="1" spans="1:14">
      <c r="A12" s="64" t="s">
        <v>151</v>
      </c>
      <c r="B12" s="65">
        <f>C12-0.9</f>
        <v>36.4</v>
      </c>
      <c r="C12" s="65">
        <f>D12-0.9</f>
        <v>37.3</v>
      </c>
      <c r="D12" s="66">
        <v>38.2</v>
      </c>
      <c r="E12" s="65">
        <f t="shared" ref="E12:G12" si="3">D12+1.1</f>
        <v>39.3</v>
      </c>
      <c r="F12" s="65">
        <f t="shared" si="3"/>
        <v>40.4</v>
      </c>
      <c r="G12" s="65">
        <f t="shared" si="3"/>
        <v>41.5</v>
      </c>
      <c r="H12" s="60"/>
      <c r="I12" s="90" t="s">
        <v>201</v>
      </c>
      <c r="J12" s="90" t="s">
        <v>210</v>
      </c>
      <c r="K12" s="90" t="s">
        <v>211</v>
      </c>
      <c r="L12" s="90" t="s">
        <v>210</v>
      </c>
      <c r="M12" s="90" t="s">
        <v>212</v>
      </c>
      <c r="N12" s="92" t="s">
        <v>206</v>
      </c>
    </row>
    <row r="13" s="51" customFormat="1" ht="29.1" customHeight="1" spans="1:14">
      <c r="A13" s="70"/>
      <c r="B13" s="71"/>
      <c r="C13" s="72"/>
      <c r="D13" s="72"/>
      <c r="E13" s="72"/>
      <c r="F13" s="72"/>
      <c r="G13" s="73"/>
      <c r="H13" s="60"/>
      <c r="I13" s="90"/>
      <c r="J13" s="90"/>
      <c r="K13" s="90"/>
      <c r="L13" s="90"/>
      <c r="M13" s="90"/>
      <c r="N13" s="92"/>
    </row>
    <row r="14" s="51" customFormat="1" ht="29.1" customHeight="1" spans="1:14">
      <c r="A14" s="74"/>
      <c r="B14" s="75"/>
      <c r="C14" s="76"/>
      <c r="D14" s="76"/>
      <c r="E14" s="77"/>
      <c r="F14" s="77"/>
      <c r="G14" s="78"/>
      <c r="H14" s="79"/>
      <c r="I14" s="94"/>
      <c r="J14" s="95"/>
      <c r="K14" s="96"/>
      <c r="L14" s="95"/>
      <c r="M14" s="95"/>
      <c r="N14" s="97"/>
    </row>
    <row r="15" s="51" customFormat="1" ht="15" spans="1:14">
      <c r="A15" s="80" t="s">
        <v>100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</row>
    <row r="16" s="51" customFormat="1" ht="14.25" spans="1:14">
      <c r="A16" s="51" t="s">
        <v>154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1" customFormat="1" ht="14.25" spans="1:14">
      <c r="A17" s="81"/>
      <c r="B17" s="81"/>
      <c r="C17" s="81"/>
      <c r="D17" s="81"/>
      <c r="E17" s="81"/>
      <c r="F17" s="81"/>
      <c r="G17" s="81"/>
      <c r="H17" s="81"/>
      <c r="I17" s="80" t="s">
        <v>213</v>
      </c>
      <c r="J17" s="98"/>
      <c r="K17" s="80" t="s">
        <v>156</v>
      </c>
      <c r="L17" s="80"/>
      <c r="M17" s="80" t="s">
        <v>157</v>
      </c>
      <c r="N17" s="51" t="s">
        <v>118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workbookViewId="0">
      <selection activeCell="A1" sqref="$A1:$XFD1048576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0.625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s="99" customFormat="1" ht="26.25" spans="1:11">
      <c r="A1" s="102" t="s">
        <v>214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99" customFormat="1" spans="1:11">
      <c r="A2" s="103" t="s">
        <v>18</v>
      </c>
      <c r="B2" s="104" t="s">
        <v>19</v>
      </c>
      <c r="C2" s="104"/>
      <c r="D2" s="105" t="s">
        <v>27</v>
      </c>
      <c r="E2" s="106" t="s">
        <v>28</v>
      </c>
      <c r="F2" s="107" t="s">
        <v>215</v>
      </c>
      <c r="G2" s="108" t="s">
        <v>35</v>
      </c>
      <c r="H2" s="108"/>
      <c r="I2" s="140" t="s">
        <v>22</v>
      </c>
      <c r="J2" s="108" t="s">
        <v>23</v>
      </c>
      <c r="K2" s="162"/>
    </row>
    <row r="3" s="99" customFormat="1" spans="1:11">
      <c r="A3" s="109" t="s">
        <v>43</v>
      </c>
      <c r="B3" s="110">
        <v>14502</v>
      </c>
      <c r="C3" s="110"/>
      <c r="D3" s="111" t="s">
        <v>216</v>
      </c>
      <c r="E3" s="112" t="s">
        <v>30</v>
      </c>
      <c r="F3" s="113"/>
      <c r="G3" s="113"/>
      <c r="H3" s="114" t="s">
        <v>217</v>
      </c>
      <c r="I3" s="114"/>
      <c r="J3" s="114"/>
      <c r="K3" s="163"/>
    </row>
    <row r="4" s="99" customFormat="1" spans="1:11">
      <c r="A4" s="115" t="s">
        <v>39</v>
      </c>
      <c r="B4" s="116">
        <v>4</v>
      </c>
      <c r="C4" s="116">
        <v>6</v>
      </c>
      <c r="D4" s="117" t="s">
        <v>218</v>
      </c>
      <c r="E4" s="113"/>
      <c r="F4" s="113"/>
      <c r="G4" s="113"/>
      <c r="H4" s="117" t="s">
        <v>219</v>
      </c>
      <c r="I4" s="117"/>
      <c r="J4" s="131" t="s">
        <v>32</v>
      </c>
      <c r="K4" s="164" t="s">
        <v>33</v>
      </c>
    </row>
    <row r="5" s="99" customFormat="1" spans="1:11">
      <c r="A5" s="115" t="s">
        <v>220</v>
      </c>
      <c r="B5" s="110">
        <v>1</v>
      </c>
      <c r="C5" s="110"/>
      <c r="D5" s="111" t="s">
        <v>221</v>
      </c>
      <c r="E5" s="111" t="s">
        <v>222</v>
      </c>
      <c r="F5" s="111" t="s">
        <v>223</v>
      </c>
      <c r="G5" s="111" t="s">
        <v>224</v>
      </c>
      <c r="H5" s="117" t="s">
        <v>225</v>
      </c>
      <c r="I5" s="117"/>
      <c r="J5" s="131" t="s">
        <v>32</v>
      </c>
      <c r="K5" s="164" t="s">
        <v>33</v>
      </c>
    </row>
    <row r="6" s="99" customFormat="1" ht="15" spans="1:11">
      <c r="A6" s="118" t="s">
        <v>226</v>
      </c>
      <c r="B6" s="119">
        <v>10</v>
      </c>
      <c r="C6" s="119"/>
      <c r="D6" s="120"/>
      <c r="E6" s="121"/>
      <c r="F6" s="122"/>
      <c r="G6" s="120"/>
      <c r="H6" s="123" t="s">
        <v>227</v>
      </c>
      <c r="I6" s="123"/>
      <c r="J6" s="122" t="s">
        <v>32</v>
      </c>
      <c r="K6" s="165" t="s">
        <v>33</v>
      </c>
    </row>
    <row r="7" s="99" customFormat="1" ht="15" spans="1:11">
      <c r="A7" s="124" t="s">
        <v>47</v>
      </c>
      <c r="B7" s="125" t="s">
        <v>48</v>
      </c>
      <c r="C7" s="125"/>
      <c r="D7" s="120" t="s">
        <v>228</v>
      </c>
      <c r="E7" s="126">
        <v>20</v>
      </c>
      <c r="F7" s="127"/>
      <c r="G7" s="124"/>
      <c r="H7" s="127"/>
      <c r="I7" s="139"/>
      <c r="J7" s="139"/>
      <c r="K7" s="139"/>
    </row>
    <row r="8" s="99" customFormat="1" spans="1:11">
      <c r="A8" s="128" t="s">
        <v>229</v>
      </c>
      <c r="B8" s="107" t="s">
        <v>230</v>
      </c>
      <c r="C8" s="107" t="s">
        <v>231</v>
      </c>
      <c r="D8" s="107" t="s">
        <v>232</v>
      </c>
      <c r="E8" s="107" t="s">
        <v>233</v>
      </c>
      <c r="F8" s="107" t="s">
        <v>234</v>
      </c>
      <c r="G8" s="129"/>
      <c r="H8" s="130"/>
      <c r="I8" s="130"/>
      <c r="J8" s="130"/>
      <c r="K8" s="166"/>
    </row>
    <row r="9" s="99" customFormat="1" spans="1:11">
      <c r="A9" s="115" t="s">
        <v>235</v>
      </c>
      <c r="B9" s="117"/>
      <c r="C9" s="131" t="s">
        <v>32</v>
      </c>
      <c r="D9" s="131" t="s">
        <v>33</v>
      </c>
      <c r="E9" s="111" t="s">
        <v>236</v>
      </c>
      <c r="F9" s="132" t="s">
        <v>237</v>
      </c>
      <c r="G9" s="133"/>
      <c r="H9" s="134"/>
      <c r="I9" s="134"/>
      <c r="J9" s="134"/>
      <c r="K9" s="167"/>
    </row>
    <row r="10" s="99" customFormat="1" spans="1:11">
      <c r="A10" s="115" t="s">
        <v>238</v>
      </c>
      <c r="B10" s="117"/>
      <c r="C10" s="131" t="s">
        <v>32</v>
      </c>
      <c r="D10" s="131" t="s">
        <v>33</v>
      </c>
      <c r="E10" s="111" t="s">
        <v>239</v>
      </c>
      <c r="F10" s="132" t="s">
        <v>240</v>
      </c>
      <c r="G10" s="133" t="s">
        <v>241</v>
      </c>
      <c r="H10" s="134"/>
      <c r="I10" s="134"/>
      <c r="J10" s="134"/>
      <c r="K10" s="167"/>
    </row>
    <row r="11" s="99" customFormat="1" spans="1:11">
      <c r="A11" s="135" t="s">
        <v>168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68"/>
    </row>
    <row r="12" s="99" customFormat="1" spans="1:11">
      <c r="A12" s="109" t="s">
        <v>59</v>
      </c>
      <c r="B12" s="131" t="s">
        <v>55</v>
      </c>
      <c r="C12" s="131" t="s">
        <v>56</v>
      </c>
      <c r="D12" s="132"/>
      <c r="E12" s="111" t="s">
        <v>57</v>
      </c>
      <c r="F12" s="131" t="s">
        <v>55</v>
      </c>
      <c r="G12" s="131" t="s">
        <v>56</v>
      </c>
      <c r="H12" s="131"/>
      <c r="I12" s="111" t="s">
        <v>242</v>
      </c>
      <c r="J12" s="131" t="s">
        <v>55</v>
      </c>
      <c r="K12" s="164" t="s">
        <v>56</v>
      </c>
    </row>
    <row r="13" s="99" customFormat="1" spans="1:11">
      <c r="A13" s="109" t="s">
        <v>62</v>
      </c>
      <c r="B13" s="131" t="s">
        <v>55</v>
      </c>
      <c r="C13" s="131" t="s">
        <v>56</v>
      </c>
      <c r="D13" s="132"/>
      <c r="E13" s="111" t="s">
        <v>67</v>
      </c>
      <c r="F13" s="131" t="s">
        <v>55</v>
      </c>
      <c r="G13" s="131" t="s">
        <v>56</v>
      </c>
      <c r="H13" s="131"/>
      <c r="I13" s="111" t="s">
        <v>243</v>
      </c>
      <c r="J13" s="131" t="s">
        <v>55</v>
      </c>
      <c r="K13" s="164" t="s">
        <v>56</v>
      </c>
    </row>
    <row r="14" s="99" customFormat="1" ht="15" spans="1:11">
      <c r="A14" s="118" t="s">
        <v>244</v>
      </c>
      <c r="B14" s="122" t="s">
        <v>55</v>
      </c>
      <c r="C14" s="122" t="s">
        <v>56</v>
      </c>
      <c r="D14" s="137"/>
      <c r="E14" s="120" t="s">
        <v>245</v>
      </c>
      <c r="F14" s="122" t="s">
        <v>55</v>
      </c>
      <c r="G14" s="122" t="s">
        <v>56</v>
      </c>
      <c r="H14" s="122"/>
      <c r="I14" s="120" t="s">
        <v>246</v>
      </c>
      <c r="J14" s="122" t="s">
        <v>55</v>
      </c>
      <c r="K14" s="165" t="s">
        <v>56</v>
      </c>
    </row>
    <row r="15" s="99" customFormat="1" ht="15" spans="1:11">
      <c r="A15" s="124"/>
      <c r="B15" s="138"/>
      <c r="C15" s="138"/>
      <c r="D15" s="139"/>
      <c r="E15" s="124"/>
      <c r="F15" s="138"/>
      <c r="G15" s="138"/>
      <c r="H15" s="138"/>
      <c r="I15" s="124"/>
      <c r="J15" s="138"/>
      <c r="K15" s="138"/>
    </row>
    <row r="16" s="100" customFormat="1" spans="1:11">
      <c r="A16" s="103" t="s">
        <v>247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69"/>
    </row>
    <row r="17" s="99" customFormat="1" spans="1:11">
      <c r="A17" s="115" t="s">
        <v>248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70"/>
    </row>
    <row r="18" s="99" customFormat="1" spans="1:11">
      <c r="A18" s="115" t="s">
        <v>249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70"/>
    </row>
    <row r="19" s="99" customFormat="1" spans="1:11">
      <c r="A19" s="141"/>
      <c r="B19" s="131"/>
      <c r="C19" s="131"/>
      <c r="D19" s="131"/>
      <c r="E19" s="131"/>
      <c r="F19" s="131"/>
      <c r="G19" s="131"/>
      <c r="H19" s="131"/>
      <c r="I19" s="131"/>
      <c r="J19" s="131"/>
      <c r="K19" s="164"/>
    </row>
    <row r="20" s="99" customFormat="1" spans="1:11">
      <c r="A20" s="142"/>
      <c r="B20" s="143"/>
      <c r="C20" s="143"/>
      <c r="D20" s="143"/>
      <c r="E20" s="143"/>
      <c r="F20" s="143"/>
      <c r="G20" s="143"/>
      <c r="H20" s="143"/>
      <c r="I20" s="143"/>
      <c r="J20" s="143"/>
      <c r="K20" s="171"/>
    </row>
    <row r="21" s="99" customFormat="1" spans="1:11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71"/>
    </row>
    <row r="22" s="99" customFormat="1" spans="1:11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71"/>
    </row>
    <row r="23" s="99" customFormat="1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2"/>
    </row>
    <row r="24" s="99" customFormat="1" spans="1:11">
      <c r="A24" s="115" t="s">
        <v>99</v>
      </c>
      <c r="B24" s="117"/>
      <c r="C24" s="131" t="s">
        <v>32</v>
      </c>
      <c r="D24" s="131" t="s">
        <v>33</v>
      </c>
      <c r="E24" s="114"/>
      <c r="F24" s="114"/>
      <c r="G24" s="114"/>
      <c r="H24" s="114"/>
      <c r="I24" s="114"/>
      <c r="J24" s="114"/>
      <c r="K24" s="163"/>
    </row>
    <row r="25" s="99" customFormat="1" ht="15" spans="1:11">
      <c r="A25" s="146" t="s">
        <v>250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3"/>
    </row>
    <row r="26" s="99" customFormat="1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="99" customFormat="1" spans="1:11">
      <c r="A27" s="149" t="s">
        <v>251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74"/>
    </row>
    <row r="28" s="99" customFormat="1" spans="1:11">
      <c r="A28" s="151"/>
      <c r="B28" s="152"/>
      <c r="C28" s="152"/>
      <c r="D28" s="152"/>
      <c r="E28" s="152"/>
      <c r="F28" s="152"/>
      <c r="G28" s="152"/>
      <c r="H28" s="152"/>
      <c r="I28" s="152"/>
      <c r="J28" s="152"/>
      <c r="K28" s="175"/>
    </row>
    <row r="29" s="99" customFormat="1" spans="1:11">
      <c r="A29" s="151"/>
      <c r="B29" s="152"/>
      <c r="C29" s="152"/>
      <c r="D29" s="152"/>
      <c r="E29" s="152"/>
      <c r="F29" s="152"/>
      <c r="G29" s="152"/>
      <c r="H29" s="152"/>
      <c r="I29" s="152"/>
      <c r="J29" s="152"/>
      <c r="K29" s="175"/>
    </row>
    <row r="30" s="99" customFormat="1" spans="1:11">
      <c r="A30" s="151"/>
      <c r="B30" s="152"/>
      <c r="C30" s="152"/>
      <c r="D30" s="152"/>
      <c r="E30" s="152"/>
      <c r="F30" s="152"/>
      <c r="G30" s="152"/>
      <c r="H30" s="152"/>
      <c r="I30" s="152"/>
      <c r="J30" s="152"/>
      <c r="K30" s="175"/>
    </row>
    <row r="31" s="99" customFormat="1" spans="1:11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75"/>
    </row>
    <row r="32" s="99" customFormat="1" spans="1:11">
      <c r="A32" s="151"/>
      <c r="B32" s="152"/>
      <c r="C32" s="152"/>
      <c r="D32" s="152"/>
      <c r="E32" s="152"/>
      <c r="F32" s="152"/>
      <c r="G32" s="152"/>
      <c r="H32" s="152"/>
      <c r="I32" s="152"/>
      <c r="J32" s="152"/>
      <c r="K32" s="175"/>
    </row>
    <row r="33" s="99" customFormat="1" ht="23.1" customHeight="1" spans="1:1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75"/>
    </row>
    <row r="34" s="99" customFormat="1" ht="23.1" customHeight="1" spans="1:1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71"/>
    </row>
    <row r="35" s="99" customFormat="1" ht="23.1" customHeight="1" spans="1:11">
      <c r="A35" s="153"/>
      <c r="B35" s="143"/>
      <c r="C35" s="143"/>
      <c r="D35" s="143"/>
      <c r="E35" s="143"/>
      <c r="F35" s="143"/>
      <c r="G35" s="143"/>
      <c r="H35" s="143"/>
      <c r="I35" s="143"/>
      <c r="J35" s="143"/>
      <c r="K35" s="171"/>
    </row>
    <row r="36" s="99" customFormat="1" ht="23.1" customHeight="1" spans="1:1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76"/>
    </row>
    <row r="37" s="99" customFormat="1" ht="18.75" customHeight="1" spans="1:11">
      <c r="A37" s="156" t="s">
        <v>252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77"/>
    </row>
    <row r="38" s="101" customFormat="1" ht="18.75" customHeight="1" spans="1:11">
      <c r="A38" s="115" t="s">
        <v>253</v>
      </c>
      <c r="B38" s="117"/>
      <c r="C38" s="117"/>
      <c r="D38" s="114" t="s">
        <v>254</v>
      </c>
      <c r="E38" s="114"/>
      <c r="F38" s="158" t="s">
        <v>255</v>
      </c>
      <c r="G38" s="159"/>
      <c r="H38" s="117" t="s">
        <v>256</v>
      </c>
      <c r="I38" s="117"/>
      <c r="J38" s="117" t="s">
        <v>257</v>
      </c>
      <c r="K38" s="170"/>
    </row>
    <row r="39" s="99" customFormat="1" ht="18.75" customHeight="1" spans="1:13">
      <c r="A39" s="115" t="s">
        <v>100</v>
      </c>
      <c r="B39" s="117" t="s">
        <v>258</v>
      </c>
      <c r="C39" s="117"/>
      <c r="D39" s="117"/>
      <c r="E39" s="117"/>
      <c r="F39" s="117"/>
      <c r="G39" s="117"/>
      <c r="H39" s="117"/>
      <c r="I39" s="117"/>
      <c r="J39" s="117"/>
      <c r="K39" s="170"/>
      <c r="M39" s="101"/>
    </row>
    <row r="40" s="99" customFormat="1" ht="30.95" customHeight="1" spans="1:11">
      <c r="A40" s="115" t="s">
        <v>259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70"/>
    </row>
    <row r="41" s="99" customFormat="1" ht="18.75" customHeight="1" spans="1:11">
      <c r="A41" s="115"/>
      <c r="B41" s="117"/>
      <c r="C41" s="117"/>
      <c r="D41" s="117"/>
      <c r="E41" s="117"/>
      <c r="F41" s="117"/>
      <c r="G41" s="117"/>
      <c r="H41" s="117"/>
      <c r="I41" s="117"/>
      <c r="J41" s="117"/>
      <c r="K41" s="170"/>
    </row>
    <row r="42" s="99" customFormat="1" ht="32.1" customHeight="1" spans="1:11">
      <c r="A42" s="118" t="s">
        <v>110</v>
      </c>
      <c r="B42" s="121" t="s">
        <v>260</v>
      </c>
      <c r="C42" s="121"/>
      <c r="D42" s="120" t="s">
        <v>261</v>
      </c>
      <c r="E42" s="137" t="s">
        <v>116</v>
      </c>
      <c r="F42" s="120" t="s">
        <v>113</v>
      </c>
      <c r="G42" s="160" t="s">
        <v>262</v>
      </c>
      <c r="H42" s="161" t="s">
        <v>114</v>
      </c>
      <c r="I42" s="161"/>
      <c r="J42" s="121" t="s">
        <v>118</v>
      </c>
      <c r="K42" s="178"/>
    </row>
    <row r="43" s="99" customFormat="1" ht="16.5" customHeight="1"/>
    <row r="44" s="99" customFormat="1" ht="16.5" customHeight="1"/>
    <row r="45" s="9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 t="s">
        <v>28</v>
      </c>
      <c r="C2" s="55"/>
      <c r="D2" s="56" t="s">
        <v>34</v>
      </c>
      <c r="E2" s="55" t="s">
        <v>35</v>
      </c>
      <c r="F2" s="55"/>
      <c r="G2" s="55"/>
      <c r="H2" s="57"/>
      <c r="I2" s="82" t="s">
        <v>22</v>
      </c>
      <c r="J2" s="55" t="s">
        <v>23</v>
      </c>
      <c r="K2" s="55"/>
      <c r="L2" s="55"/>
      <c r="M2" s="55"/>
      <c r="N2" s="83"/>
    </row>
    <row r="3" s="51" customFormat="1" ht="29.1" customHeight="1" spans="1:14">
      <c r="A3" s="58" t="s">
        <v>119</v>
      </c>
      <c r="B3" s="59" t="s">
        <v>120</v>
      </c>
      <c r="C3" s="59"/>
      <c r="D3" s="59"/>
      <c r="E3" s="59"/>
      <c r="F3" s="59"/>
      <c r="G3" s="59"/>
      <c r="H3" s="60"/>
      <c r="I3" s="84" t="s">
        <v>121</v>
      </c>
      <c r="J3" s="84"/>
      <c r="K3" s="84"/>
      <c r="L3" s="84"/>
      <c r="M3" s="84"/>
      <c r="N3" s="85"/>
    </row>
    <row r="4" s="51" customFormat="1" ht="29.1" customHeight="1" spans="1:14">
      <c r="A4" s="58"/>
      <c r="B4" s="179" t="s">
        <v>82</v>
      </c>
      <c r="C4" s="180" t="s">
        <v>83</v>
      </c>
      <c r="D4" s="179" t="s">
        <v>84</v>
      </c>
      <c r="E4" s="179" t="s">
        <v>85</v>
      </c>
      <c r="F4" s="179" t="s">
        <v>86</v>
      </c>
      <c r="G4" s="179" t="s">
        <v>87</v>
      </c>
      <c r="H4" s="60"/>
      <c r="I4" s="179" t="s">
        <v>82</v>
      </c>
      <c r="J4" s="180" t="s">
        <v>83</v>
      </c>
      <c r="K4" s="179" t="s">
        <v>84</v>
      </c>
      <c r="L4" s="179" t="s">
        <v>85</v>
      </c>
      <c r="M4" s="179" t="s">
        <v>86</v>
      </c>
      <c r="N4" s="179" t="s">
        <v>87</v>
      </c>
    </row>
    <row r="5" s="51" customFormat="1" ht="29.1" customHeight="1" spans="1:14">
      <c r="A5" s="58"/>
      <c r="B5" s="179" t="s">
        <v>124</v>
      </c>
      <c r="C5" s="180" t="s">
        <v>125</v>
      </c>
      <c r="D5" s="179" t="s">
        <v>126</v>
      </c>
      <c r="E5" s="179" t="s">
        <v>127</v>
      </c>
      <c r="F5" s="179" t="s">
        <v>128</v>
      </c>
      <c r="G5" s="179" t="s">
        <v>129</v>
      </c>
      <c r="H5" s="60"/>
      <c r="I5" s="86" t="s">
        <v>90</v>
      </c>
      <c r="J5" s="86" t="s">
        <v>90</v>
      </c>
      <c r="K5" s="86" t="s">
        <v>90</v>
      </c>
      <c r="L5" s="86" t="s">
        <v>92</v>
      </c>
      <c r="M5" s="86" t="s">
        <v>92</v>
      </c>
      <c r="N5" s="87"/>
    </row>
    <row r="6" s="51" customFormat="1" ht="29.1" customHeight="1" spans="1:14">
      <c r="A6" s="64" t="s">
        <v>131</v>
      </c>
      <c r="B6" s="181">
        <f>C6-1.9</f>
        <v>86.1</v>
      </c>
      <c r="C6" s="66">
        <v>88</v>
      </c>
      <c r="D6" s="181">
        <f t="shared" ref="D6:G6" si="0">C6+1.9</f>
        <v>89.9</v>
      </c>
      <c r="E6" s="181">
        <f t="shared" si="0"/>
        <v>91.8</v>
      </c>
      <c r="F6" s="181">
        <f t="shared" si="0"/>
        <v>93.7</v>
      </c>
      <c r="G6" s="181">
        <f t="shared" si="0"/>
        <v>95.6</v>
      </c>
      <c r="H6" s="60"/>
      <c r="I6" s="88" t="s">
        <v>263</v>
      </c>
      <c r="J6" s="88" t="s">
        <v>264</v>
      </c>
      <c r="K6" s="88" t="s">
        <v>265</v>
      </c>
      <c r="L6" s="88" t="s">
        <v>264</v>
      </c>
      <c r="M6" s="88" t="s">
        <v>266</v>
      </c>
      <c r="N6" s="89"/>
    </row>
    <row r="7" s="51" customFormat="1" ht="29.1" customHeight="1" spans="1:14">
      <c r="A7" s="64" t="s">
        <v>134</v>
      </c>
      <c r="B7" s="181">
        <f>C7-4</f>
        <v>70</v>
      </c>
      <c r="C7" s="67" t="s">
        <v>135</v>
      </c>
      <c r="D7" s="181">
        <f>C7+4</f>
        <v>78</v>
      </c>
      <c r="E7" s="181">
        <f>D7+5</f>
        <v>83</v>
      </c>
      <c r="F7" s="181">
        <f>E7+6</f>
        <v>89</v>
      </c>
      <c r="G7" s="181">
        <f>F7+6</f>
        <v>95</v>
      </c>
      <c r="H7" s="60"/>
      <c r="I7" s="90" t="s">
        <v>267</v>
      </c>
      <c r="J7" s="90" t="s">
        <v>267</v>
      </c>
      <c r="K7" s="90" t="s">
        <v>268</v>
      </c>
      <c r="L7" s="90" t="s">
        <v>269</v>
      </c>
      <c r="M7" s="90" t="s">
        <v>270</v>
      </c>
      <c r="N7" s="91"/>
    </row>
    <row r="8" s="51" customFormat="1" ht="29.1" customHeight="1" spans="1:14">
      <c r="A8" s="64" t="s">
        <v>138</v>
      </c>
      <c r="B8" s="181">
        <f>C8-3.6</f>
        <v>93.4</v>
      </c>
      <c r="C8" s="67" t="s">
        <v>139</v>
      </c>
      <c r="D8" s="181">
        <f t="shared" ref="D8:G8" si="1">C8+4</f>
        <v>101</v>
      </c>
      <c r="E8" s="181">
        <f t="shared" si="1"/>
        <v>105</v>
      </c>
      <c r="F8" s="181">
        <f t="shared" si="1"/>
        <v>109</v>
      </c>
      <c r="G8" s="181">
        <f t="shared" si="1"/>
        <v>113</v>
      </c>
      <c r="H8" s="60"/>
      <c r="I8" s="90" t="s">
        <v>268</v>
      </c>
      <c r="J8" s="90" t="s">
        <v>268</v>
      </c>
      <c r="K8" s="90" t="s">
        <v>267</v>
      </c>
      <c r="L8" s="90" t="s">
        <v>270</v>
      </c>
      <c r="M8" s="90" t="s">
        <v>267</v>
      </c>
      <c r="N8" s="92"/>
    </row>
    <row r="9" s="51" customFormat="1" ht="29.1" customHeight="1" spans="1:14">
      <c r="A9" s="64" t="s">
        <v>142</v>
      </c>
      <c r="B9" s="68">
        <f>C9-2.3/2</f>
        <v>28.55</v>
      </c>
      <c r="C9" s="69">
        <v>29.7</v>
      </c>
      <c r="D9" s="68">
        <f t="shared" ref="D9:G9" si="2">C9+2.6/2</f>
        <v>31</v>
      </c>
      <c r="E9" s="68">
        <f t="shared" si="2"/>
        <v>32.3</v>
      </c>
      <c r="F9" s="68">
        <f t="shared" si="2"/>
        <v>33.6</v>
      </c>
      <c r="G9" s="68">
        <f t="shared" si="2"/>
        <v>34.9</v>
      </c>
      <c r="H9" s="60"/>
      <c r="I9" s="88" t="s">
        <v>267</v>
      </c>
      <c r="J9" s="88" t="s">
        <v>267</v>
      </c>
      <c r="K9" s="88" t="s">
        <v>267</v>
      </c>
      <c r="L9" s="88" t="s">
        <v>267</v>
      </c>
      <c r="M9" s="88" t="s">
        <v>271</v>
      </c>
      <c r="N9" s="93"/>
    </row>
    <row r="10" s="51" customFormat="1" ht="29.1" customHeight="1" spans="1:14">
      <c r="A10" s="64" t="s">
        <v>145</v>
      </c>
      <c r="B10" s="181">
        <f>C10-0.5</f>
        <v>18</v>
      </c>
      <c r="C10" s="66">
        <v>18.5</v>
      </c>
      <c r="D10" s="181">
        <f>C10+0.5</f>
        <v>19</v>
      </c>
      <c r="E10" s="181">
        <f>D10+0.5</f>
        <v>19.5</v>
      </c>
      <c r="F10" s="181">
        <f>E10+0.7</f>
        <v>20.2</v>
      </c>
      <c r="G10" s="181">
        <f>F10+0.7</f>
        <v>20.9</v>
      </c>
      <c r="H10" s="60"/>
      <c r="I10" s="90" t="s">
        <v>272</v>
      </c>
      <c r="J10" s="90" t="s">
        <v>272</v>
      </c>
      <c r="K10" s="90" t="s">
        <v>273</v>
      </c>
      <c r="L10" s="90" t="s">
        <v>267</v>
      </c>
      <c r="M10" s="90" t="s">
        <v>274</v>
      </c>
      <c r="N10" s="92"/>
    </row>
    <row r="11" s="51" customFormat="1" ht="29.1" customHeight="1" spans="1:14">
      <c r="A11" s="64" t="s">
        <v>148</v>
      </c>
      <c r="B11" s="181">
        <f>C11-0.6</f>
        <v>26.2</v>
      </c>
      <c r="C11" s="66">
        <v>26.8</v>
      </c>
      <c r="D11" s="181">
        <f>C11+0.6</f>
        <v>27.4</v>
      </c>
      <c r="E11" s="181">
        <f>D11+0.7</f>
        <v>28.1</v>
      </c>
      <c r="F11" s="181">
        <f>E11+0.6</f>
        <v>28.7</v>
      </c>
      <c r="G11" s="181">
        <f>F11+0.7</f>
        <v>29.4</v>
      </c>
      <c r="H11" s="60"/>
      <c r="I11" s="90" t="s">
        <v>267</v>
      </c>
      <c r="J11" s="90" t="s">
        <v>269</v>
      </c>
      <c r="K11" s="90" t="s">
        <v>275</v>
      </c>
      <c r="L11" s="90" t="s">
        <v>276</v>
      </c>
      <c r="M11" s="90" t="s">
        <v>267</v>
      </c>
      <c r="N11" s="92"/>
    </row>
    <row r="12" s="51" customFormat="1" ht="29.1" customHeight="1" spans="1:14">
      <c r="A12" s="64" t="s">
        <v>151</v>
      </c>
      <c r="B12" s="181">
        <f>C12-0.9</f>
        <v>37.3</v>
      </c>
      <c r="C12" s="66">
        <v>38.2</v>
      </c>
      <c r="D12" s="181">
        <f t="shared" ref="D12:G12" si="3">C12+1.1</f>
        <v>39.3</v>
      </c>
      <c r="E12" s="181">
        <f t="shared" si="3"/>
        <v>40.4</v>
      </c>
      <c r="F12" s="181">
        <f t="shared" si="3"/>
        <v>41.5</v>
      </c>
      <c r="G12" s="181">
        <f t="shared" si="3"/>
        <v>42.6</v>
      </c>
      <c r="H12" s="60"/>
      <c r="I12" s="90" t="s">
        <v>267</v>
      </c>
      <c r="J12" s="90" t="s">
        <v>275</v>
      </c>
      <c r="K12" s="90" t="s">
        <v>269</v>
      </c>
      <c r="L12" s="90" t="s">
        <v>275</v>
      </c>
      <c r="M12" s="90" t="s">
        <v>267</v>
      </c>
      <c r="N12" s="92"/>
    </row>
    <row r="13" s="51" customFormat="1" ht="29.1" customHeight="1" spans="1:14">
      <c r="A13" s="70"/>
      <c r="B13" s="71"/>
      <c r="C13" s="72"/>
      <c r="D13" s="72"/>
      <c r="E13" s="72"/>
      <c r="F13" s="72"/>
      <c r="G13" s="73"/>
      <c r="H13" s="60"/>
      <c r="I13" s="90"/>
      <c r="J13" s="90"/>
      <c r="K13" s="90"/>
      <c r="L13" s="90"/>
      <c r="M13" s="90"/>
      <c r="N13" s="92"/>
    </row>
    <row r="14" s="51" customFormat="1" ht="29.1" customHeight="1" spans="1:14">
      <c r="A14" s="74"/>
      <c r="B14" s="75"/>
      <c r="C14" s="76"/>
      <c r="D14" s="76"/>
      <c r="E14" s="77"/>
      <c r="F14" s="77"/>
      <c r="G14" s="78"/>
      <c r="H14" s="79"/>
      <c r="I14" s="94"/>
      <c r="J14" s="95"/>
      <c r="K14" s="96"/>
      <c r="L14" s="95"/>
      <c r="M14" s="95"/>
      <c r="N14" s="97"/>
    </row>
    <row r="15" s="51" customFormat="1" ht="15" spans="1:14">
      <c r="A15" s="80" t="s">
        <v>100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</row>
    <row r="16" s="51" customFormat="1" ht="14.25" spans="1:14">
      <c r="A16" s="51" t="s">
        <v>154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1" customFormat="1" ht="14.25" spans="1:14">
      <c r="A17" s="81"/>
      <c r="B17" s="81"/>
      <c r="C17" s="81"/>
      <c r="D17" s="81"/>
      <c r="E17" s="81"/>
      <c r="F17" s="81"/>
      <c r="G17" s="81"/>
      <c r="H17" s="81"/>
      <c r="I17" s="80" t="s">
        <v>277</v>
      </c>
      <c r="J17" s="98"/>
      <c r="K17" s="80" t="s">
        <v>156</v>
      </c>
      <c r="L17" s="80"/>
      <c r="M17" s="80" t="s">
        <v>157</v>
      </c>
      <c r="N17" s="51" t="s">
        <v>118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21" sqref="A21:K21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0.625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s="99" customFormat="1" ht="26.25" spans="1:11">
      <c r="A1" s="102" t="s">
        <v>214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99" customFormat="1" spans="1:11">
      <c r="A2" s="103" t="s">
        <v>18</v>
      </c>
      <c r="B2" s="104" t="s">
        <v>19</v>
      </c>
      <c r="C2" s="104"/>
      <c r="D2" s="105" t="s">
        <v>27</v>
      </c>
      <c r="E2" s="106" t="s">
        <v>28</v>
      </c>
      <c r="F2" s="107" t="s">
        <v>215</v>
      </c>
      <c r="G2" s="108" t="s">
        <v>35</v>
      </c>
      <c r="H2" s="108"/>
      <c r="I2" s="140" t="s">
        <v>22</v>
      </c>
      <c r="J2" s="108" t="s">
        <v>159</v>
      </c>
      <c r="K2" s="162"/>
    </row>
    <row r="3" s="99" customFormat="1" spans="1:11">
      <c r="A3" s="109" t="s">
        <v>43</v>
      </c>
      <c r="B3" s="110">
        <v>14502</v>
      </c>
      <c r="C3" s="110"/>
      <c r="D3" s="111" t="s">
        <v>216</v>
      </c>
      <c r="E3" s="112" t="s">
        <v>160</v>
      </c>
      <c r="F3" s="113"/>
      <c r="G3" s="113"/>
      <c r="H3" s="114" t="s">
        <v>217</v>
      </c>
      <c r="I3" s="114"/>
      <c r="J3" s="114"/>
      <c r="K3" s="163"/>
    </row>
    <row r="4" s="99" customFormat="1" spans="1:11">
      <c r="A4" s="115" t="s">
        <v>39</v>
      </c>
      <c r="B4" s="116">
        <v>4</v>
      </c>
      <c r="C4" s="116">
        <v>6</v>
      </c>
      <c r="D4" s="117" t="s">
        <v>218</v>
      </c>
      <c r="E4" s="113"/>
      <c r="F4" s="113"/>
      <c r="G4" s="113"/>
      <c r="H4" s="117" t="s">
        <v>219</v>
      </c>
      <c r="I4" s="117"/>
      <c r="J4" s="131" t="s">
        <v>32</v>
      </c>
      <c r="K4" s="164" t="s">
        <v>33</v>
      </c>
    </row>
    <row r="5" s="99" customFormat="1" spans="1:11">
      <c r="A5" s="115" t="s">
        <v>220</v>
      </c>
      <c r="B5" s="110">
        <v>2</v>
      </c>
      <c r="C5" s="110"/>
      <c r="D5" s="111" t="s">
        <v>221</v>
      </c>
      <c r="E5" s="111" t="s">
        <v>222</v>
      </c>
      <c r="F5" s="111" t="s">
        <v>223</v>
      </c>
      <c r="G5" s="111" t="s">
        <v>224</v>
      </c>
      <c r="H5" s="117" t="s">
        <v>225</v>
      </c>
      <c r="I5" s="117"/>
      <c r="J5" s="131" t="s">
        <v>32</v>
      </c>
      <c r="K5" s="164" t="s">
        <v>33</v>
      </c>
    </row>
    <row r="6" s="99" customFormat="1" ht="15" spans="1:11">
      <c r="A6" s="118" t="s">
        <v>226</v>
      </c>
      <c r="B6" s="119">
        <v>200</v>
      </c>
      <c r="C6" s="119"/>
      <c r="D6" s="120"/>
      <c r="E6" s="121"/>
      <c r="F6" s="122"/>
      <c r="G6" s="120"/>
      <c r="H6" s="123" t="s">
        <v>227</v>
      </c>
      <c r="I6" s="123"/>
      <c r="J6" s="122" t="s">
        <v>32</v>
      </c>
      <c r="K6" s="165" t="s">
        <v>33</v>
      </c>
    </row>
    <row r="7" s="99" customFormat="1" ht="15" spans="1:11">
      <c r="A7" s="124" t="s">
        <v>47</v>
      </c>
      <c r="B7" s="125" t="s">
        <v>278</v>
      </c>
      <c r="C7" s="125"/>
      <c r="D7" s="120" t="s">
        <v>228</v>
      </c>
      <c r="E7" s="126"/>
      <c r="F7" s="127">
        <v>8791</v>
      </c>
      <c r="G7" s="124"/>
      <c r="H7" s="127"/>
      <c r="I7" s="139"/>
      <c r="J7" s="139"/>
      <c r="K7" s="139"/>
    </row>
    <row r="8" s="99" customFormat="1" spans="1:11">
      <c r="A8" s="128" t="s">
        <v>229</v>
      </c>
      <c r="B8" s="107" t="s">
        <v>230</v>
      </c>
      <c r="C8" s="107" t="s">
        <v>231</v>
      </c>
      <c r="D8" s="107" t="s">
        <v>232</v>
      </c>
      <c r="E8" s="107" t="s">
        <v>233</v>
      </c>
      <c r="F8" s="107" t="s">
        <v>234</v>
      </c>
      <c r="G8" s="129"/>
      <c r="H8" s="130"/>
      <c r="I8" s="130"/>
      <c r="J8" s="130"/>
      <c r="K8" s="166"/>
    </row>
    <row r="9" s="99" customFormat="1" spans="1:11">
      <c r="A9" s="115" t="s">
        <v>235</v>
      </c>
      <c r="B9" s="117"/>
      <c r="C9" s="131" t="s">
        <v>32</v>
      </c>
      <c r="D9" s="131" t="s">
        <v>33</v>
      </c>
      <c r="E9" s="111" t="s">
        <v>236</v>
      </c>
      <c r="F9" s="132" t="s">
        <v>237</v>
      </c>
      <c r="G9" s="133"/>
      <c r="H9" s="134"/>
      <c r="I9" s="134"/>
      <c r="J9" s="134"/>
      <c r="K9" s="167"/>
    </row>
    <row r="10" s="99" customFormat="1" spans="1:11">
      <c r="A10" s="115" t="s">
        <v>238</v>
      </c>
      <c r="B10" s="117"/>
      <c r="C10" s="131" t="s">
        <v>32</v>
      </c>
      <c r="D10" s="131" t="s">
        <v>33</v>
      </c>
      <c r="E10" s="111" t="s">
        <v>239</v>
      </c>
      <c r="F10" s="132" t="s">
        <v>240</v>
      </c>
      <c r="G10" s="133" t="s">
        <v>241</v>
      </c>
      <c r="H10" s="134"/>
      <c r="I10" s="134"/>
      <c r="J10" s="134"/>
      <c r="K10" s="167"/>
    </row>
    <row r="11" s="99" customFormat="1" spans="1:11">
      <c r="A11" s="135" t="s">
        <v>168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68"/>
    </row>
    <row r="12" s="99" customFormat="1" spans="1:11">
      <c r="A12" s="109" t="s">
        <v>59</v>
      </c>
      <c r="B12" s="131" t="s">
        <v>55</v>
      </c>
      <c r="C12" s="131" t="s">
        <v>56</v>
      </c>
      <c r="D12" s="132"/>
      <c r="E12" s="111" t="s">
        <v>57</v>
      </c>
      <c r="F12" s="131" t="s">
        <v>55</v>
      </c>
      <c r="G12" s="131" t="s">
        <v>56</v>
      </c>
      <c r="H12" s="131"/>
      <c r="I12" s="111" t="s">
        <v>242</v>
      </c>
      <c r="J12" s="131" t="s">
        <v>55</v>
      </c>
      <c r="K12" s="164" t="s">
        <v>56</v>
      </c>
    </row>
    <row r="13" s="99" customFormat="1" spans="1:11">
      <c r="A13" s="109" t="s">
        <v>62</v>
      </c>
      <c r="B13" s="131" t="s">
        <v>55</v>
      </c>
      <c r="C13" s="131" t="s">
        <v>56</v>
      </c>
      <c r="D13" s="132"/>
      <c r="E13" s="111" t="s">
        <v>67</v>
      </c>
      <c r="F13" s="131" t="s">
        <v>55</v>
      </c>
      <c r="G13" s="131" t="s">
        <v>56</v>
      </c>
      <c r="H13" s="131"/>
      <c r="I13" s="111" t="s">
        <v>243</v>
      </c>
      <c r="J13" s="131" t="s">
        <v>55</v>
      </c>
      <c r="K13" s="164" t="s">
        <v>56</v>
      </c>
    </row>
    <row r="14" s="99" customFormat="1" ht="15" spans="1:11">
      <c r="A14" s="118" t="s">
        <v>244</v>
      </c>
      <c r="B14" s="122" t="s">
        <v>55</v>
      </c>
      <c r="C14" s="122" t="s">
        <v>56</v>
      </c>
      <c r="D14" s="137"/>
      <c r="E14" s="120" t="s">
        <v>245</v>
      </c>
      <c r="F14" s="122" t="s">
        <v>55</v>
      </c>
      <c r="G14" s="122" t="s">
        <v>56</v>
      </c>
      <c r="H14" s="122"/>
      <c r="I14" s="120" t="s">
        <v>246</v>
      </c>
      <c r="J14" s="122" t="s">
        <v>55</v>
      </c>
      <c r="K14" s="165" t="s">
        <v>56</v>
      </c>
    </row>
    <row r="15" s="99" customFormat="1" ht="15" spans="1:11">
      <c r="A15" s="124"/>
      <c r="B15" s="138"/>
      <c r="C15" s="138"/>
      <c r="D15" s="139"/>
      <c r="E15" s="124"/>
      <c r="F15" s="138"/>
      <c r="G15" s="138"/>
      <c r="H15" s="138"/>
      <c r="I15" s="124"/>
      <c r="J15" s="138"/>
      <c r="K15" s="138"/>
    </row>
    <row r="16" s="100" customFormat="1" spans="1:11">
      <c r="A16" s="103" t="s">
        <v>247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69"/>
    </row>
    <row r="17" s="99" customFormat="1" spans="1:11">
      <c r="A17" s="115" t="s">
        <v>248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70"/>
    </row>
    <row r="18" s="99" customFormat="1" spans="1:11">
      <c r="A18" s="115" t="s">
        <v>279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70"/>
    </row>
    <row r="19" s="99" customFormat="1" spans="1:11">
      <c r="A19" s="141" t="s">
        <v>280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4"/>
    </row>
    <row r="20" s="99" customFormat="1" spans="1:11">
      <c r="A20" s="142" t="s">
        <v>281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1"/>
    </row>
    <row r="21" s="99" customFormat="1" spans="1:11">
      <c r="A21" s="142" t="s">
        <v>282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71"/>
    </row>
    <row r="22" s="99" customFormat="1" spans="1:11">
      <c r="A22" s="142" t="s">
        <v>283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1"/>
    </row>
    <row r="23" s="99" customFormat="1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2"/>
    </row>
    <row r="24" s="99" customFormat="1" spans="1:11">
      <c r="A24" s="115" t="s">
        <v>99</v>
      </c>
      <c r="B24" s="117"/>
      <c r="C24" s="131" t="s">
        <v>32</v>
      </c>
      <c r="D24" s="131" t="s">
        <v>33</v>
      </c>
      <c r="E24" s="114"/>
      <c r="F24" s="114"/>
      <c r="G24" s="114"/>
      <c r="H24" s="114"/>
      <c r="I24" s="114"/>
      <c r="J24" s="114"/>
      <c r="K24" s="163"/>
    </row>
    <row r="25" s="99" customFormat="1" ht="15" spans="1:11">
      <c r="A25" s="146" t="s">
        <v>250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3"/>
    </row>
    <row r="26" s="99" customFormat="1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="99" customFormat="1" spans="1:11">
      <c r="A27" s="149" t="s">
        <v>251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74"/>
    </row>
    <row r="28" s="99" customFormat="1" spans="1:11">
      <c r="A28" s="151" t="s">
        <v>284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75"/>
    </row>
    <row r="29" s="99" customFormat="1" spans="1:11">
      <c r="A29" s="151" t="s">
        <v>285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75"/>
    </row>
    <row r="30" s="99" customFormat="1" spans="1:11">
      <c r="A30" s="151" t="s">
        <v>286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75"/>
    </row>
    <row r="31" s="99" customFormat="1" spans="1:11">
      <c r="A31" s="151" t="s">
        <v>287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75"/>
    </row>
    <row r="32" s="99" customFormat="1" spans="1:11">
      <c r="A32" s="151" t="s">
        <v>288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75"/>
    </row>
    <row r="33" s="99" customFormat="1" ht="23.1" customHeight="1" spans="1:11">
      <c r="A33" s="151" t="s">
        <v>289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75"/>
    </row>
    <row r="34" s="99" customFormat="1" ht="23.1" customHeight="1" spans="1:1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71"/>
    </row>
    <row r="35" s="99" customFormat="1" ht="23.1" customHeight="1" spans="1:11">
      <c r="A35" s="153"/>
      <c r="B35" s="143"/>
      <c r="C35" s="143"/>
      <c r="D35" s="143"/>
      <c r="E35" s="143"/>
      <c r="F35" s="143"/>
      <c r="G35" s="143"/>
      <c r="H35" s="143"/>
      <c r="I35" s="143"/>
      <c r="J35" s="143"/>
      <c r="K35" s="171"/>
    </row>
    <row r="36" s="99" customFormat="1" ht="23.1" customHeight="1" spans="1:1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76"/>
    </row>
    <row r="37" s="99" customFormat="1" ht="18.75" customHeight="1" spans="1:11">
      <c r="A37" s="156" t="s">
        <v>252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77"/>
    </row>
    <row r="38" s="101" customFormat="1" ht="18.75" customHeight="1" spans="1:11">
      <c r="A38" s="115" t="s">
        <v>253</v>
      </c>
      <c r="B38" s="117"/>
      <c r="C38" s="117"/>
      <c r="D38" s="114" t="s">
        <v>254</v>
      </c>
      <c r="E38" s="114"/>
      <c r="F38" s="158" t="s">
        <v>255</v>
      </c>
      <c r="G38" s="159"/>
      <c r="H38" s="117" t="s">
        <v>256</v>
      </c>
      <c r="I38" s="117"/>
      <c r="J38" s="117" t="s">
        <v>257</v>
      </c>
      <c r="K38" s="170"/>
    </row>
    <row r="39" s="99" customFormat="1" ht="18.75" customHeight="1" spans="1:13">
      <c r="A39" s="115" t="s">
        <v>100</v>
      </c>
      <c r="B39" s="117" t="s">
        <v>258</v>
      </c>
      <c r="C39" s="117"/>
      <c r="D39" s="117"/>
      <c r="E39" s="117"/>
      <c r="F39" s="117"/>
      <c r="G39" s="117"/>
      <c r="H39" s="117"/>
      <c r="I39" s="117"/>
      <c r="J39" s="117"/>
      <c r="K39" s="170"/>
      <c r="M39" s="101"/>
    </row>
    <row r="40" s="99" customFormat="1" ht="30.95" customHeight="1" spans="1:11">
      <c r="A40" s="115" t="s">
        <v>290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70"/>
    </row>
    <row r="41" s="99" customFormat="1" ht="18.75" customHeight="1" spans="1:11">
      <c r="A41" s="115"/>
      <c r="B41" s="117"/>
      <c r="C41" s="117"/>
      <c r="D41" s="117"/>
      <c r="E41" s="117"/>
      <c r="F41" s="117"/>
      <c r="G41" s="117"/>
      <c r="H41" s="117"/>
      <c r="I41" s="117"/>
      <c r="J41" s="117"/>
      <c r="K41" s="170"/>
    </row>
    <row r="42" s="99" customFormat="1" ht="32.1" customHeight="1" spans="1:11">
      <c r="A42" s="118" t="s">
        <v>110</v>
      </c>
      <c r="B42" s="121" t="s">
        <v>260</v>
      </c>
      <c r="C42" s="121"/>
      <c r="D42" s="120" t="s">
        <v>261</v>
      </c>
      <c r="E42" s="137" t="s">
        <v>116</v>
      </c>
      <c r="F42" s="120" t="s">
        <v>113</v>
      </c>
      <c r="G42" s="160" t="s">
        <v>291</v>
      </c>
      <c r="H42" s="161" t="s">
        <v>114</v>
      </c>
      <c r="I42" s="161"/>
      <c r="J42" s="121" t="s">
        <v>118</v>
      </c>
      <c r="K42" s="178"/>
    </row>
    <row r="43" s="99" customFormat="1" ht="16.5" customHeight="1"/>
    <row r="44" s="99" customFormat="1" ht="16.5" customHeight="1"/>
    <row r="45" s="9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 t="s">
        <v>28</v>
      </c>
      <c r="C2" s="55"/>
      <c r="D2" s="56" t="s">
        <v>34</v>
      </c>
      <c r="E2" s="55" t="s">
        <v>35</v>
      </c>
      <c r="F2" s="55"/>
      <c r="G2" s="55"/>
      <c r="H2" s="57"/>
      <c r="I2" s="82" t="s">
        <v>22</v>
      </c>
      <c r="J2" s="55" t="s">
        <v>159</v>
      </c>
      <c r="K2" s="55"/>
      <c r="L2" s="55"/>
      <c r="M2" s="55"/>
      <c r="N2" s="83"/>
    </row>
    <row r="3" s="51" customFormat="1" ht="29.1" customHeight="1" spans="1:14">
      <c r="A3" s="58" t="s">
        <v>119</v>
      </c>
      <c r="B3" s="59" t="s">
        <v>120</v>
      </c>
      <c r="C3" s="59"/>
      <c r="D3" s="59"/>
      <c r="E3" s="59"/>
      <c r="F3" s="59"/>
      <c r="G3" s="59"/>
      <c r="H3" s="60"/>
      <c r="I3" s="84" t="s">
        <v>121</v>
      </c>
      <c r="J3" s="84"/>
      <c r="K3" s="84"/>
      <c r="L3" s="84"/>
      <c r="M3" s="84"/>
      <c r="N3" s="85"/>
    </row>
    <row r="4" s="51" customFormat="1" ht="29.1" customHeight="1" spans="1:14">
      <c r="A4" s="58"/>
      <c r="B4" s="61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0"/>
      <c r="I4" s="61" t="s">
        <v>81</v>
      </c>
      <c r="J4" s="62" t="s">
        <v>82</v>
      </c>
      <c r="K4" s="63" t="s">
        <v>83</v>
      </c>
      <c r="L4" s="62" t="s">
        <v>84</v>
      </c>
      <c r="M4" s="62" t="s">
        <v>85</v>
      </c>
      <c r="N4" s="62" t="s">
        <v>86</v>
      </c>
    </row>
    <row r="5" s="51" customFormat="1" ht="29.1" customHeight="1" spans="1:14">
      <c r="A5" s="58"/>
      <c r="B5" s="61" t="s">
        <v>182</v>
      </c>
      <c r="C5" s="62" t="s">
        <v>124</v>
      </c>
      <c r="D5" s="63" t="s">
        <v>125</v>
      </c>
      <c r="E5" s="62" t="s">
        <v>126</v>
      </c>
      <c r="F5" s="62" t="s">
        <v>127</v>
      </c>
      <c r="G5" s="62" t="s">
        <v>128</v>
      </c>
      <c r="H5" s="60"/>
      <c r="I5" s="86" t="s">
        <v>90</v>
      </c>
      <c r="J5" s="86" t="s">
        <v>94</v>
      </c>
      <c r="K5" s="86" t="s">
        <v>93</v>
      </c>
      <c r="L5" s="86" t="s">
        <v>94</v>
      </c>
      <c r="M5" s="86" t="s">
        <v>90</v>
      </c>
      <c r="N5" s="87" t="s">
        <v>92</v>
      </c>
    </row>
    <row r="6" s="51" customFormat="1" ht="29.1" customHeight="1" spans="1:14">
      <c r="A6" s="64" t="s">
        <v>131</v>
      </c>
      <c r="B6" s="65">
        <f>C6-1.9</f>
        <v>84.2</v>
      </c>
      <c r="C6" s="65">
        <f>D6-1.9</f>
        <v>86.1</v>
      </c>
      <c r="D6" s="66">
        <v>88</v>
      </c>
      <c r="E6" s="65">
        <f t="shared" ref="E6:G6" si="0">D6+1.9</f>
        <v>89.9</v>
      </c>
      <c r="F6" s="65">
        <f t="shared" si="0"/>
        <v>91.8</v>
      </c>
      <c r="G6" s="65">
        <f t="shared" si="0"/>
        <v>93.7</v>
      </c>
      <c r="H6" s="60"/>
      <c r="I6" s="88" t="s">
        <v>183</v>
      </c>
      <c r="J6" s="88" t="s">
        <v>184</v>
      </c>
      <c r="K6" s="88" t="s">
        <v>183</v>
      </c>
      <c r="L6" s="88" t="s">
        <v>185</v>
      </c>
      <c r="M6" s="88" t="s">
        <v>186</v>
      </c>
      <c r="N6" s="89" t="s">
        <v>187</v>
      </c>
    </row>
    <row r="7" s="51" customFormat="1" ht="29.1" customHeight="1" spans="1:14">
      <c r="A7" s="64" t="s">
        <v>134</v>
      </c>
      <c r="B7" s="65">
        <f>C7-4</f>
        <v>66</v>
      </c>
      <c r="C7" s="65">
        <f>D7-4</f>
        <v>70</v>
      </c>
      <c r="D7" s="67" t="s">
        <v>135</v>
      </c>
      <c r="E7" s="65">
        <f>D7+4</f>
        <v>78</v>
      </c>
      <c r="F7" s="65">
        <f>E7+5</f>
        <v>83</v>
      </c>
      <c r="G7" s="65">
        <f>F7+6</f>
        <v>89</v>
      </c>
      <c r="H7" s="60"/>
      <c r="I7" s="90" t="s">
        <v>188</v>
      </c>
      <c r="J7" s="90" t="s">
        <v>189</v>
      </c>
      <c r="K7" s="90" t="s">
        <v>190</v>
      </c>
      <c r="L7" s="90" t="s">
        <v>191</v>
      </c>
      <c r="M7" s="90" t="s">
        <v>192</v>
      </c>
      <c r="N7" s="91" t="s">
        <v>188</v>
      </c>
    </row>
    <row r="8" s="51" customFormat="1" ht="29.1" customHeight="1" spans="1:14">
      <c r="A8" s="64" t="s">
        <v>138</v>
      </c>
      <c r="B8" s="65">
        <f>C8-3.6</f>
        <v>89.8</v>
      </c>
      <c r="C8" s="65">
        <f>D8-3.6</f>
        <v>93.4</v>
      </c>
      <c r="D8" s="67" t="s">
        <v>139</v>
      </c>
      <c r="E8" s="65">
        <f t="shared" ref="E8:G8" si="1">D8+4</f>
        <v>101</v>
      </c>
      <c r="F8" s="65">
        <f t="shared" si="1"/>
        <v>105</v>
      </c>
      <c r="G8" s="65">
        <f t="shared" si="1"/>
        <v>109</v>
      </c>
      <c r="H8" s="60"/>
      <c r="I8" s="90" t="s">
        <v>193</v>
      </c>
      <c r="J8" s="90" t="s">
        <v>194</v>
      </c>
      <c r="K8" s="90" t="s">
        <v>195</v>
      </c>
      <c r="L8" s="90" t="s">
        <v>196</v>
      </c>
      <c r="M8" s="90" t="s">
        <v>197</v>
      </c>
      <c r="N8" s="92" t="s">
        <v>198</v>
      </c>
    </row>
    <row r="9" s="51" customFormat="1" ht="29.1" customHeight="1" spans="1:14">
      <c r="A9" s="64" t="s">
        <v>142</v>
      </c>
      <c r="B9" s="68">
        <f>C9-2.3/2</f>
        <v>27.4</v>
      </c>
      <c r="C9" s="68">
        <f>D9-2.3/2</f>
        <v>28.55</v>
      </c>
      <c r="D9" s="69">
        <v>29.7</v>
      </c>
      <c r="E9" s="68">
        <f t="shared" ref="E9:G9" si="2">D9+2.6/2</f>
        <v>31</v>
      </c>
      <c r="F9" s="68">
        <f t="shared" si="2"/>
        <v>32.3</v>
      </c>
      <c r="G9" s="68">
        <f t="shared" si="2"/>
        <v>33.6</v>
      </c>
      <c r="H9" s="60"/>
      <c r="I9" s="88" t="s">
        <v>199</v>
      </c>
      <c r="J9" s="88" t="s">
        <v>200</v>
      </c>
      <c r="K9" s="88" t="s">
        <v>201</v>
      </c>
      <c r="L9" s="88" t="s">
        <v>201</v>
      </c>
      <c r="M9" s="88" t="s">
        <v>202</v>
      </c>
      <c r="N9" s="93" t="s">
        <v>203</v>
      </c>
    </row>
    <row r="10" s="51" customFormat="1" ht="29.1" customHeight="1" spans="1:14">
      <c r="A10" s="64" t="s">
        <v>145</v>
      </c>
      <c r="B10" s="65">
        <f>C10-0.5</f>
        <v>17.5</v>
      </c>
      <c r="C10" s="65">
        <f>D10-0.5</f>
        <v>18</v>
      </c>
      <c r="D10" s="66">
        <v>18.5</v>
      </c>
      <c r="E10" s="65">
        <f>D10+0.5</f>
        <v>19</v>
      </c>
      <c r="F10" s="65">
        <f>E10+0.5</f>
        <v>19.5</v>
      </c>
      <c r="G10" s="65">
        <f>F10+0.7</f>
        <v>20.2</v>
      </c>
      <c r="H10" s="60"/>
      <c r="I10" s="90" t="s">
        <v>201</v>
      </c>
      <c r="J10" s="90" t="s">
        <v>200</v>
      </c>
      <c r="K10" s="90" t="s">
        <v>204</v>
      </c>
      <c r="L10" s="90" t="s">
        <v>205</v>
      </c>
      <c r="M10" s="90" t="s">
        <v>201</v>
      </c>
      <c r="N10" s="92" t="s">
        <v>206</v>
      </c>
    </row>
    <row r="11" s="51" customFormat="1" ht="29.1" customHeight="1" spans="1:14">
      <c r="A11" s="64" t="s">
        <v>148</v>
      </c>
      <c r="B11" s="65">
        <f>C11-0.7</f>
        <v>25.5</v>
      </c>
      <c r="C11" s="65">
        <f>D11-0.6</f>
        <v>26.2</v>
      </c>
      <c r="D11" s="66">
        <v>26.8</v>
      </c>
      <c r="E11" s="65">
        <f>D11+0.6</f>
        <v>27.4</v>
      </c>
      <c r="F11" s="65">
        <f>E11+0.7</f>
        <v>28.1</v>
      </c>
      <c r="G11" s="65">
        <f>F11+0.6</f>
        <v>28.7</v>
      </c>
      <c r="H11" s="60"/>
      <c r="I11" s="90" t="s">
        <v>207</v>
      </c>
      <c r="J11" s="90" t="s">
        <v>201</v>
      </c>
      <c r="K11" s="90" t="s">
        <v>201</v>
      </c>
      <c r="L11" s="90" t="s">
        <v>208</v>
      </c>
      <c r="M11" s="90" t="s">
        <v>201</v>
      </c>
      <c r="N11" s="92" t="s">
        <v>209</v>
      </c>
    </row>
    <row r="12" s="51" customFormat="1" ht="29.1" customHeight="1" spans="1:14">
      <c r="A12" s="64" t="s">
        <v>151</v>
      </c>
      <c r="B12" s="65">
        <f>C12-0.9</f>
        <v>36.4</v>
      </c>
      <c r="C12" s="65">
        <f>D12-0.9</f>
        <v>37.3</v>
      </c>
      <c r="D12" s="66">
        <v>38.2</v>
      </c>
      <c r="E12" s="65">
        <f t="shared" ref="E12:G12" si="3">D12+1.1</f>
        <v>39.3</v>
      </c>
      <c r="F12" s="65">
        <f t="shared" si="3"/>
        <v>40.4</v>
      </c>
      <c r="G12" s="65">
        <f t="shared" si="3"/>
        <v>41.5</v>
      </c>
      <c r="H12" s="60"/>
      <c r="I12" s="90" t="s">
        <v>201</v>
      </c>
      <c r="J12" s="90" t="s">
        <v>210</v>
      </c>
      <c r="K12" s="90" t="s">
        <v>211</v>
      </c>
      <c r="L12" s="90" t="s">
        <v>210</v>
      </c>
      <c r="M12" s="90" t="s">
        <v>212</v>
      </c>
      <c r="N12" s="92" t="s">
        <v>206</v>
      </c>
    </row>
    <row r="13" s="51" customFormat="1" ht="29.1" customHeight="1" spans="1:14">
      <c r="A13" s="70"/>
      <c r="B13" s="71"/>
      <c r="C13" s="72"/>
      <c r="D13" s="72"/>
      <c r="E13" s="72"/>
      <c r="F13" s="72"/>
      <c r="G13" s="73"/>
      <c r="H13" s="60"/>
      <c r="I13" s="90"/>
      <c r="J13" s="90"/>
      <c r="K13" s="90"/>
      <c r="L13" s="90"/>
      <c r="M13" s="90"/>
      <c r="N13" s="92"/>
    </row>
    <row r="14" s="51" customFormat="1" ht="29.1" customHeight="1" spans="1:14">
      <c r="A14" s="74"/>
      <c r="B14" s="75"/>
      <c r="C14" s="76"/>
      <c r="D14" s="76"/>
      <c r="E14" s="77"/>
      <c r="F14" s="77"/>
      <c r="G14" s="78"/>
      <c r="H14" s="79"/>
      <c r="I14" s="94"/>
      <c r="J14" s="95"/>
      <c r="K14" s="96"/>
      <c r="L14" s="95"/>
      <c r="M14" s="95"/>
      <c r="N14" s="97"/>
    </row>
    <row r="15" s="51" customFormat="1" ht="15" spans="1:14">
      <c r="A15" s="80" t="s">
        <v>100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</row>
    <row r="16" s="51" customFormat="1" ht="14.25" spans="1:14">
      <c r="A16" s="51" t="s">
        <v>154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1" customFormat="1" ht="14.25" spans="1:14">
      <c r="A17" s="81"/>
      <c r="B17" s="81"/>
      <c r="C17" s="81"/>
      <c r="D17" s="81"/>
      <c r="E17" s="81"/>
      <c r="F17" s="81"/>
      <c r="G17" s="81"/>
      <c r="H17" s="81"/>
      <c r="I17" s="80" t="s">
        <v>292</v>
      </c>
      <c r="J17" s="98"/>
      <c r="K17" s="80" t="s">
        <v>156</v>
      </c>
      <c r="L17" s="80"/>
      <c r="M17" s="80" t="s">
        <v>157</v>
      </c>
      <c r="N17" s="51" t="s">
        <v>118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AQL2.5验货</vt:lpstr>
      <vt:lpstr>首期</vt:lpstr>
      <vt:lpstr>首期洗水尺寸表</vt:lpstr>
      <vt:lpstr>中期</vt:lpstr>
      <vt:lpstr>中期验货尺寸表</vt:lpstr>
      <vt:lpstr>尾期1</vt:lpstr>
      <vt:lpstr>验货尺寸表1</vt:lpstr>
      <vt:lpstr>尾期2</vt:lpstr>
      <vt:lpstr>验货尺寸表2</vt:lpstr>
      <vt:lpstr>尾期3</vt:lpstr>
      <vt:lpstr>验货尺寸表3</vt:lpstr>
      <vt:lpstr>面料验布</vt:lpstr>
      <vt:lpstr>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2024-02-25T09:18:34Z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