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航空发动机马甲\TAFFFM81920款800件\2-21首期远程\"/>
    </mc:Choice>
  </mc:AlternateContent>
  <xr:revisionPtr revIDLastSave="0" documentId="13_ncr:1_{8E7D1568-A65C-4AEE-9F27-C604E157919F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4" i="7" l="1"/>
  <c r="G14" i="17"/>
  <c r="F14" i="17"/>
  <c r="E14" i="17"/>
  <c r="C14" i="17"/>
  <c r="B14" i="17"/>
  <c r="G13" i="17"/>
  <c r="F13" i="17"/>
  <c r="E13" i="17"/>
  <c r="C13" i="17"/>
  <c r="B13" i="17"/>
  <c r="H12" i="17"/>
  <c r="G12" i="17"/>
  <c r="F12" i="17"/>
  <c r="E12" i="17"/>
  <c r="C12" i="17"/>
  <c r="B12" i="17"/>
  <c r="H11" i="17"/>
  <c r="G11" i="17"/>
  <c r="F11" i="17"/>
  <c r="E11" i="17"/>
  <c r="C11" i="17"/>
  <c r="B11" i="17"/>
  <c r="H10" i="17"/>
  <c r="G10" i="17"/>
  <c r="F10" i="17"/>
  <c r="E10" i="17"/>
  <c r="C10" i="17"/>
  <c r="B10" i="17"/>
  <c r="H9" i="17"/>
  <c r="G9" i="17"/>
  <c r="F9" i="17"/>
  <c r="E9" i="17"/>
  <c r="C9" i="17"/>
  <c r="B9" i="17"/>
  <c r="H8" i="17"/>
  <c r="G8" i="17"/>
  <c r="F8" i="17"/>
  <c r="E8" i="17"/>
  <c r="C8" i="17"/>
  <c r="B8" i="17"/>
  <c r="H7" i="17"/>
  <c r="G7" i="17"/>
  <c r="F7" i="17"/>
  <c r="E7" i="17"/>
  <c r="C7" i="17"/>
  <c r="B7" i="17"/>
  <c r="H6" i="17"/>
  <c r="G6" i="17"/>
  <c r="F6" i="17"/>
  <c r="E6" i="17"/>
  <c r="C6" i="17"/>
  <c r="B6" i="17"/>
  <c r="K36" i="5"/>
  <c r="G2" i="5"/>
  <c r="G14" i="15"/>
  <c r="F14" i="15"/>
  <c r="E14" i="15"/>
  <c r="C14" i="15"/>
  <c r="B14" i="15"/>
  <c r="G13" i="15"/>
  <c r="F13" i="15"/>
  <c r="E13" i="15"/>
  <c r="C13" i="15"/>
  <c r="B13" i="15"/>
  <c r="H12" i="15"/>
  <c r="G12" i="15"/>
  <c r="F12" i="15"/>
  <c r="E12" i="15"/>
  <c r="C12" i="15"/>
  <c r="B12" i="15"/>
  <c r="H11" i="15"/>
  <c r="G11" i="15"/>
  <c r="F11" i="15"/>
  <c r="E11" i="15"/>
  <c r="C11" i="15"/>
  <c r="B11" i="15"/>
  <c r="H10" i="15"/>
  <c r="G10" i="15"/>
  <c r="F10" i="15"/>
  <c r="E10" i="15"/>
  <c r="C10" i="15"/>
  <c r="B10" i="15"/>
  <c r="H9" i="15"/>
  <c r="G9" i="15"/>
  <c r="F9" i="15"/>
  <c r="E9" i="15"/>
  <c r="C9" i="15"/>
  <c r="B9" i="15"/>
  <c r="H8" i="15"/>
  <c r="G8" i="15"/>
  <c r="F8" i="15"/>
  <c r="E8" i="15"/>
  <c r="C8" i="15"/>
  <c r="B8" i="15"/>
  <c r="H7" i="15"/>
  <c r="G7" i="15"/>
  <c r="F7" i="15"/>
  <c r="E7" i="15"/>
  <c r="C7" i="15"/>
  <c r="B7" i="15"/>
  <c r="H6" i="15"/>
  <c r="G6" i="15"/>
  <c r="F6" i="15"/>
  <c r="E6" i="15"/>
  <c r="C6" i="15"/>
  <c r="B6" i="15"/>
</calcChain>
</file>

<file path=xl/sharedStrings.xml><?xml version="1.0" encoding="utf-8"?>
<sst xmlns="http://schemas.openxmlformats.org/spreadsheetml/2006/main" count="753" uniqueCount="333">
  <si>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</si>
  <si>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</si>
  <si>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</si>
  <si>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</si>
  <si>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</si>
  <si>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</si>
  <si>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</si>
  <si>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</si>
  <si>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</si>
  <si>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</si>
  <si>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</si>
  <si>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</si>
  <si>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</si>
  <si>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</si>
  <si>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</si>
  <si>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</si>
  <si>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</si>
  <si>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</si>
  <si>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</si>
  <si>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</si>
  <si>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</si>
  <si>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</si>
  <si>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</si>
  <si>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</si>
  <si>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</si>
  <si>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</si>
  <si>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</si>
  <si>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</si>
  <si>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</si>
  <si>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</si>
  <si>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</si>
  <si>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</si>
  <si>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</si>
  <si>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</si>
  <si>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</si>
  <si>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</si>
  <si>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</si>
  <si>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</si>
  <si>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</si>
  <si>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</si>
  <si>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</si>
  <si>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</si>
  <si>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</si>
  <si>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</si>
  <si>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</si>
  <si>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</si>
  <si>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</si>
  <si>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</si>
  <si>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</si>
  <si>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</si>
  <si>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</si>
  <si>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</si>
  <si>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</si>
  <si>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</si>
  <si>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</si>
  <si>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</si>
  <si>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</si>
  <si>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</si>
  <si>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</si>
  <si>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</si>
  <si>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</si>
  <si>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</si>
  <si>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TAFFFM81920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</si>
  <si>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</si>
  <si>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</si>
  <si>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</si>
  <si>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</si>
  <si>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</si>
  <si>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</si>
  <si>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</si>
  <si>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</si>
  <si>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</si>
  <si>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</si>
  <si>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</si>
  <si>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</si>
  <si>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</si>
  <si>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</si>
  <si>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</si>
  <si>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</si>
  <si>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</si>
  <si>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</si>
  <si>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</si>
  <si>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</si>
  <si>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</si>
  <si>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</si>
  <si>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</si>
  <si>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</si>
  <si>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</si>
  <si>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</si>
  <si>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</si>
  <si>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</si>
  <si>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</si>
  <si>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</si>
  <si>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</si>
  <si>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</si>
  <si>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</si>
  <si>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</si>
  <si>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</si>
  <si>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</si>
  <si>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</si>
  <si>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</si>
  <si>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</si>
  <si>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</si>
  <si>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</si>
  <si>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</si>
  <si>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</si>
  <si>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</si>
  <si>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</si>
  <si>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</si>
  <si>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</si>
  <si>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</si>
  <si>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</si>
  <si>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</si>
  <si>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</si>
  <si>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</si>
  <si>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</si>
  <si>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特体</t>
  </si>
  <si>
    <t>未裁齐原因</t>
  </si>
  <si>
    <t>藏青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</si>
  <si>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</si>
  <si>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</si>
  <si>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</si>
  <si>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</si>
  <si>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</si>
  <si>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</si>
  <si>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1.前中拉链压线大小不均匀。左右高低不对称。拉链顶捆条接口车双线，爆口</t>
  </si>
  <si>
    <t>2.夹圈拉捆条容皱不均匀，弯位处起浪不平服</t>
  </si>
  <si>
    <t>3.下摆袋布偏紧，平平服，起吊，弯曲不顺直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</si>
  <si>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</si>
  <si>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</si>
  <si>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</si>
  <si>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</si>
  <si>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</si>
  <si>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</si>
  <si>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</si>
  <si>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</si>
  <si>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</si>
  <si>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</si>
  <si>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</si>
  <si>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</si>
  <si>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</si>
  <si>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</si>
  <si>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</si>
  <si>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</si>
  <si>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</si>
  <si>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</si>
  <si>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</si>
  <si>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</si>
  <si>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</si>
  <si>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</si>
  <si>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</si>
  <si>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</si>
  <si>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</si>
  <si>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</si>
  <si>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</si>
  <si>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</si>
  <si>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+0</t>
  </si>
  <si>
    <t>-0.4</t>
  </si>
  <si>
    <t>前中长，含领</t>
  </si>
  <si>
    <t>胸围</t>
  </si>
  <si>
    <t>+2</t>
  </si>
  <si>
    <t>+1</t>
  </si>
  <si>
    <t>摆围松量</t>
  </si>
  <si>
    <t>肩宽</t>
  </si>
  <si>
    <t>+0.2</t>
  </si>
  <si>
    <t>上领围</t>
  </si>
  <si>
    <t>-1</t>
  </si>
  <si>
    <t>下领围</t>
  </si>
  <si>
    <t>领高</t>
  </si>
  <si>
    <t>插手袋长（含车库）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</si>
  <si>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</si>
  <si>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</si>
  <si>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</si>
  <si>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</si>
  <si>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</si>
  <si>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</si>
  <si>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</si>
  <si>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</si>
  <si>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</si>
  <si>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</si>
  <si>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</si>
  <si>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</si>
  <si>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</si>
  <si>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</si>
  <si>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</si>
  <si>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</si>
  <si>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</si>
  <si>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</si>
  <si>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</si>
  <si>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</si>
  <si>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</si>
  <si>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</si>
  <si>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</si>
  <si>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</si>
  <si>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</si>
  <si>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</si>
  <si>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</si>
  <si>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</si>
  <si>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</si>
  <si>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</si>
  <si>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</si>
  <si>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</si>
  <si>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</si>
  <si>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</si>
  <si>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</si>
  <si>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</si>
  <si>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</si>
  <si>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</si>
  <si>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</si>
  <si>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</si>
  <si>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</si>
  <si>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</si>
  <si>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</si>
  <si>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</si>
  <si>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</si>
  <si>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</si>
  <si>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</si>
  <si>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</si>
  <si>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</si>
  <si>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</si>
  <si>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</si>
  <si>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</si>
  <si>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</si>
  <si>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</si>
  <si>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</si>
  <si>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</si>
  <si>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</si>
  <si>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</si>
  <si>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</si>
  <si>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</si>
  <si>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</si>
  <si>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</si>
  <si>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</si>
  <si>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</si>
  <si>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</si>
  <si>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</si>
  <si>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</si>
  <si>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</si>
  <si>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</si>
  <si>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</si>
  <si>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</si>
  <si>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</si>
  <si>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</si>
  <si>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</si>
  <si>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</si>
  <si>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</si>
  <si>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</si>
  <si>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</si>
  <si>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</si>
  <si>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</si>
  <si>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</si>
  <si>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</si>
  <si>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</si>
  <si>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</si>
  <si>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</si>
  <si>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</si>
  <si>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</si>
  <si>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</si>
  <si>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</si>
  <si>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</si>
  <si>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</si>
  <si>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</si>
  <si>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23102531-R1</t>
  </si>
  <si>
    <t>315克双刷双摇</t>
  </si>
  <si>
    <t>藏青色</t>
  </si>
  <si>
    <t>TAFFFM81920/TAFFFM81920</t>
  </si>
  <si>
    <t>新颜</t>
  </si>
  <si>
    <t>制表时间：2024-1-5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</si>
  <si>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</si>
  <si>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</si>
  <si>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</si>
  <si>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</si>
  <si>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</si>
  <si>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</si>
  <si>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</si>
  <si>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</si>
  <si>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</si>
  <si>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</si>
  <si>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</si>
  <si>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</si>
  <si>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</si>
  <si>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</si>
  <si>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</si>
  <si>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</si>
  <si>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</si>
  <si>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</si>
  <si>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</si>
  <si>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</si>
  <si>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</si>
  <si>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</si>
  <si>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</si>
  <si>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</si>
  <si>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无互染</t>
  </si>
  <si>
    <t>T24010203</t>
  </si>
  <si>
    <t>袋布天鹅绒</t>
  </si>
  <si>
    <t>物料6</t>
  </si>
  <si>
    <t>物料7</t>
  </si>
  <si>
    <t>物料8</t>
  </si>
  <si>
    <t>物料9</t>
  </si>
  <si>
    <t>物料10</t>
  </si>
  <si>
    <t>XB00093</t>
  </si>
  <si>
    <t>刺绣标</t>
  </si>
  <si>
    <t>广州梓柏</t>
  </si>
  <si>
    <t>制表时间：2024-1-10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</si>
  <si>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</si>
  <si>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</si>
  <si>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</si>
  <si>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</si>
  <si>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</si>
  <si>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</si>
  <si>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</si>
  <si>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</si>
  <si>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</si>
  <si>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</si>
  <si>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</si>
  <si>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</si>
  <si>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</si>
  <si>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</si>
  <si>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</si>
  <si>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</si>
  <si>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</si>
  <si>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</si>
  <si>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</si>
  <si>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</si>
  <si>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</si>
  <si>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</si>
  <si>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TAFFFM82920</t>
  </si>
  <si>
    <t>YES</t>
  </si>
  <si>
    <t>制表时间：1-10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</si>
  <si>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</si>
  <si>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</si>
  <si>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团购</t>
    <phoneticPr fontId="59" type="noConversion"/>
  </si>
  <si>
    <t>藏蓝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</si>
</sst>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宋体"/>
      <family val="3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sz val="12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10" xfId="12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80" fontId="32" fillId="0" borderId="2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shrinkToFit="1"/>
    </xf>
    <xf numFmtId="0" fontId="3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6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0" fillId="0" borderId="22" xfId="0" applyFont="1" applyBorder="1" applyAlignment="1">
      <alignment horizontal="center" vertical="center"/>
    </xf>
    <xf numFmtId="49" fontId="36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7" fillId="0" borderId="2" xfId="6" applyNumberFormat="1" applyFont="1" applyBorder="1" applyAlignment="1">
      <alignment horizontal="center" vertical="center"/>
    </xf>
    <xf numFmtId="49" fontId="36" fillId="0" borderId="23" xfId="6" applyNumberFormat="1" applyFont="1" applyBorder="1" applyAlignment="1">
      <alignment horizontal="center" vertical="center"/>
    </xf>
    <xf numFmtId="49" fontId="36" fillId="0" borderId="24" xfId="6" applyNumberFormat="1" applyFont="1" applyBorder="1" applyAlignment="1">
      <alignment horizontal="center" vertical="center"/>
    </xf>
    <xf numFmtId="49" fontId="36" fillId="0" borderId="25" xfId="6" applyNumberFormat="1" applyFont="1" applyBorder="1" applyAlignment="1">
      <alignment horizontal="center" vertical="center"/>
    </xf>
    <xf numFmtId="49" fontId="17" fillId="0" borderId="27" xfId="5" applyNumberFormat="1" applyFont="1" applyBorder="1" applyAlignment="1">
      <alignment horizontal="center"/>
    </xf>
    <xf numFmtId="49" fontId="36" fillId="0" borderId="27" xfId="6" applyNumberFormat="1" applyFont="1" applyBorder="1" applyAlignment="1">
      <alignment horizontal="center" vertical="center"/>
    </xf>
    <xf numFmtId="49" fontId="36" fillId="0" borderId="28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39" fillId="0" borderId="31" xfId="4" applyFont="1" applyBorder="1" applyAlignment="1">
      <alignment horizontal="center" vertical="center"/>
    </xf>
    <xf numFmtId="0" fontId="25" fillId="0" borderId="31" xfId="4" applyFont="1" applyBorder="1">
      <alignment vertical="center"/>
    </xf>
    <xf numFmtId="0" fontId="39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39" fillId="0" borderId="34" xfId="4" applyFont="1" applyBorder="1">
      <alignment vertical="center"/>
    </xf>
    <xf numFmtId="0" fontId="39" fillId="0" borderId="32" xfId="4" applyFont="1" applyBorder="1">
      <alignment vertical="center"/>
    </xf>
    <xf numFmtId="0" fontId="39" fillId="0" borderId="34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39" fillId="0" borderId="35" xfId="4" applyFont="1" applyBorder="1">
      <alignment vertical="center"/>
    </xf>
    <xf numFmtId="0" fontId="21" fillId="0" borderId="36" xfId="4" applyFont="1" applyBorder="1" applyAlignment="1">
      <alignment horizontal="left" vertical="center"/>
    </xf>
    <xf numFmtId="0" fontId="39" fillId="0" borderId="36" xfId="4" applyFont="1" applyBorder="1">
      <alignment vertical="center"/>
    </xf>
    <xf numFmtId="0" fontId="25" fillId="0" borderId="36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39" fillId="0" borderId="30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5" fillId="0" borderId="32" xfId="4" applyFont="1" applyBorder="1">
      <alignment vertical="center"/>
    </xf>
    <xf numFmtId="0" fontId="25" fillId="0" borderId="36" xfId="4" applyFont="1" applyBorder="1">
      <alignment vertical="center"/>
    </xf>
    <xf numFmtId="0" fontId="39" fillId="0" borderId="31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58" fontId="25" fillId="0" borderId="36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8" xfId="4" applyFont="1" applyBorder="1" applyAlignment="1">
      <alignment horizontal="center" vertical="center"/>
    </xf>
    <xf numFmtId="0" fontId="39" fillId="0" borderId="33" xfId="4" applyFont="1" applyBorder="1" applyAlignment="1">
      <alignment horizontal="left" vertical="center"/>
    </xf>
    <xf numFmtId="0" fontId="39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 wrapText="1"/>
    </xf>
    <xf numFmtId="0" fontId="18" fillId="0" borderId="48" xfId="4" applyBorder="1" applyAlignment="1">
      <alignment horizontal="center" vertical="center"/>
    </xf>
    <xf numFmtId="0" fontId="40" fillId="0" borderId="4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36" fillId="0" borderId="0" xfId="5" applyFont="1" applyAlignment="1">
      <alignment horizontal="center"/>
    </xf>
    <xf numFmtId="0" fontId="17" fillId="0" borderId="51" xfId="5" applyFont="1" applyBorder="1"/>
    <xf numFmtId="0" fontId="17" fillId="0" borderId="8" xfId="5" applyFont="1" applyBorder="1"/>
    <xf numFmtId="0" fontId="9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30" fillId="5" borderId="52" xfId="0" applyFont="1" applyFill="1" applyBorder="1" applyAlignment="1">
      <alignment horizontal="center" vertical="center"/>
    </xf>
    <xf numFmtId="0" fontId="21" fillId="6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42" fillId="6" borderId="15" xfId="10" applyFont="1" applyFill="1" applyBorder="1" applyAlignment="1">
      <alignment horizontal="center"/>
    </xf>
    <xf numFmtId="180" fontId="21" fillId="6" borderId="2" xfId="10" applyNumberFormat="1" applyFont="1" applyFill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2" fillId="0" borderId="5" xfId="0" applyNumberFormat="1" applyFont="1" applyBorder="1" applyAlignment="1">
      <alignment horizontal="center" vertical="center"/>
    </xf>
    <xf numFmtId="0" fontId="42" fillId="0" borderId="15" xfId="10" applyFont="1" applyBorder="1" applyAlignment="1">
      <alignment horizontal="center"/>
    </xf>
    <xf numFmtId="180" fontId="43" fillId="0" borderId="2" xfId="10" applyNumberFormat="1" applyFont="1" applyBorder="1" applyAlignment="1">
      <alignment horizontal="center"/>
    </xf>
    <xf numFmtId="180" fontId="32" fillId="0" borderId="53" xfId="0" applyNumberFormat="1" applyFont="1" applyBorder="1" applyAlignment="1">
      <alignment horizontal="center" vertical="center"/>
    </xf>
    <xf numFmtId="0" fontId="25" fillId="6" borderId="54" xfId="0" applyFont="1" applyFill="1" applyBorder="1" applyAlignment="1">
      <alignment horizontal="center" shrinkToFit="1"/>
    </xf>
    <xf numFmtId="0" fontId="32" fillId="6" borderId="55" xfId="0" applyFont="1" applyFill="1" applyBorder="1" applyAlignment="1">
      <alignment horizontal="center" shrinkToFit="1"/>
    </xf>
    <xf numFmtId="0" fontId="44" fillId="7" borderId="56" xfId="0" applyFont="1" applyFill="1" applyBorder="1" applyAlignment="1">
      <alignment horizontal="center" vertical="center"/>
    </xf>
    <xf numFmtId="0" fontId="17" fillId="0" borderId="5" xfId="5" applyFont="1" applyBorder="1"/>
    <xf numFmtId="0" fontId="25" fillId="0" borderId="54" xfId="0" applyFont="1" applyBorder="1" applyAlignment="1">
      <alignment horizontal="center" shrinkToFit="1"/>
    </xf>
    <xf numFmtId="0" fontId="21" fillId="0" borderId="55" xfId="0" applyFont="1" applyBorder="1" applyAlignment="1">
      <alignment horizontal="center" shrinkToFit="1"/>
    </xf>
    <xf numFmtId="0" fontId="32" fillId="0" borderId="3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7" fillId="0" borderId="57" xfId="5" applyFont="1" applyBorder="1"/>
    <xf numFmtId="0" fontId="34" fillId="0" borderId="0" xfId="0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181" fontId="3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49" fontId="36" fillId="6" borderId="44" xfId="6" applyNumberFormat="1" applyFont="1" applyFill="1" applyBorder="1" applyAlignment="1">
      <alignment horizontal="center" vertical="center"/>
    </xf>
    <xf numFmtId="49" fontId="36" fillId="6" borderId="32" xfId="6" applyNumberFormat="1" applyFont="1" applyFill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36" fillId="6" borderId="58" xfId="6" applyNumberFormat="1" applyFont="1" applyFill="1" applyBorder="1" applyAlignment="1">
      <alignment horizontal="center" vertical="center"/>
    </xf>
    <xf numFmtId="49" fontId="36" fillId="6" borderId="24" xfId="6" applyNumberFormat="1" applyFont="1" applyFill="1" applyBorder="1" applyAlignment="1">
      <alignment horizontal="center" vertical="center"/>
    </xf>
    <xf numFmtId="49" fontId="37" fillId="6" borderId="24" xfId="6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7" fillId="6" borderId="59" xfId="5" applyNumberFormat="1" applyFont="1" applyFill="1" applyBorder="1" applyAlignment="1">
      <alignment horizontal="center"/>
    </xf>
    <xf numFmtId="49" fontId="17" fillId="6" borderId="27" xfId="5" applyNumberFormat="1" applyFont="1" applyFill="1" applyBorder="1" applyAlignment="1">
      <alignment horizontal="center"/>
    </xf>
    <xf numFmtId="49" fontId="36" fillId="6" borderId="27" xfId="6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4" fontId="24" fillId="0" borderId="0" xfId="5" applyNumberFormat="1" applyFont="1"/>
    <xf numFmtId="58" fontId="36" fillId="0" borderId="0" xfId="5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40" fillId="0" borderId="61" xfId="4" applyFont="1" applyBorder="1" applyAlignment="1">
      <alignment horizontal="left" vertical="center"/>
    </xf>
    <xf numFmtId="0" fontId="27" fillId="0" borderId="62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4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34" xfId="4" applyFont="1" applyBorder="1">
      <alignment vertical="center"/>
    </xf>
    <xf numFmtId="49" fontId="21" fillId="0" borderId="32" xfId="4" applyNumberFormat="1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48" fillId="0" borderId="35" xfId="4" applyFont="1" applyBorder="1">
      <alignment vertical="center"/>
    </xf>
    <xf numFmtId="0" fontId="27" fillId="0" borderId="30" xfId="4" applyFont="1" applyBorder="1">
      <alignment vertical="center"/>
    </xf>
    <xf numFmtId="0" fontId="18" fillId="0" borderId="31" xfId="4" applyBorder="1" applyAlignment="1">
      <alignment horizontal="left" vertical="center"/>
    </xf>
    <xf numFmtId="0" fontId="18" fillId="0" borderId="31" xfId="4" applyBorder="1">
      <alignment vertical="center"/>
    </xf>
    <xf numFmtId="0" fontId="27" fillId="0" borderId="31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18" fillId="0" borderId="32" xfId="4" applyBorder="1">
      <alignment vertical="center"/>
    </xf>
    <xf numFmtId="0" fontId="27" fillId="0" borderId="32" xfId="4" applyFont="1" applyBorder="1">
      <alignment vertical="center"/>
    </xf>
    <xf numFmtId="0" fontId="27" fillId="0" borderId="34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40" fillId="0" borderId="68" xfId="4" applyFont="1" applyBorder="1">
      <alignment vertical="center"/>
    </xf>
    <xf numFmtId="0" fontId="40" fillId="0" borderId="69" xfId="4" applyFont="1" applyBorder="1">
      <alignment vertical="center"/>
    </xf>
    <xf numFmtId="58" fontId="18" fillId="0" borderId="69" xfId="4" applyNumberFormat="1" applyBorder="1">
      <alignment vertical="center"/>
    </xf>
    <xf numFmtId="0" fontId="21" fillId="0" borderId="45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2" fontId="29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7" fillId="0" borderId="2" xfId="5" applyFont="1" applyBorder="1"/>
    <xf numFmtId="49" fontId="36" fillId="0" borderId="32" xfId="6" applyNumberFormat="1" applyFont="1" applyBorder="1" applyAlignment="1">
      <alignment horizontal="center" vertical="center"/>
    </xf>
    <xf numFmtId="0" fontId="27" fillId="0" borderId="71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27" fillId="0" borderId="24" xfId="4" applyFont="1" applyBorder="1">
      <alignment vertical="center"/>
    </xf>
    <xf numFmtId="0" fontId="27" fillId="0" borderId="7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center"/>
    </xf>
    <xf numFmtId="0" fontId="18" fillId="0" borderId="24" xfId="4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50" fillId="0" borderId="78" xfId="4" applyFont="1" applyBorder="1" applyAlignment="1">
      <alignment horizontal="left" vertical="center" wrapText="1"/>
    </xf>
    <xf numFmtId="9" fontId="21" fillId="0" borderId="32" xfId="4" applyNumberFormat="1" applyFont="1" applyBorder="1" applyAlignment="1">
      <alignment horizontal="center" vertical="center"/>
    </xf>
    <xf numFmtId="0" fontId="40" fillId="0" borderId="61" xfId="4" applyFont="1" applyBorder="1">
      <alignment vertical="center"/>
    </xf>
    <xf numFmtId="0" fontId="40" fillId="0" borderId="62" xfId="4" applyFont="1" applyBorder="1">
      <alignment vertical="center"/>
    </xf>
    <xf numFmtId="0" fontId="21" fillId="0" borderId="81" xfId="4" applyFont="1" applyBorder="1">
      <alignment vertical="center"/>
    </xf>
    <xf numFmtId="0" fontId="40" fillId="0" borderId="81" xfId="4" applyFont="1" applyBorder="1">
      <alignment vertical="center"/>
    </xf>
    <xf numFmtId="58" fontId="18" fillId="0" borderId="62" xfId="4" applyNumberFormat="1" applyBorder="1">
      <alignment vertical="center"/>
    </xf>
    <xf numFmtId="0" fontId="21" fillId="0" borderId="75" xfId="4" applyFont="1" applyBorder="1" applyAlignment="1">
      <alignment horizontal="left" vertical="center"/>
    </xf>
    <xf numFmtId="0" fontId="27" fillId="0" borderId="0" xfId="4" applyFont="1">
      <alignment vertical="center"/>
    </xf>
    <xf numFmtId="0" fontId="47" fillId="0" borderId="33" xfId="4" applyFont="1" applyBorder="1" applyAlignment="1">
      <alignment horizontal="left" vertical="center"/>
    </xf>
    <xf numFmtId="0" fontId="53" fillId="0" borderId="88" xfId="0" applyFont="1" applyBorder="1"/>
    <xf numFmtId="0" fontId="53" fillId="0" borderId="2" xfId="0" applyFont="1" applyBorder="1"/>
    <xf numFmtId="0" fontId="53" fillId="8" borderId="2" xfId="0" applyFont="1" applyFill="1" applyBorder="1"/>
    <xf numFmtId="0" fontId="0" fillId="0" borderId="88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3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4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53" fillId="10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52" fillId="0" borderId="86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8" borderId="5" xfId="0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horizontal="center" vertical="center"/>
    </xf>
    <xf numFmtId="0" fontId="53" fillId="0" borderId="92" xfId="0" applyFont="1" applyBorder="1" applyAlignment="1">
      <alignment horizontal="center" vertical="center"/>
    </xf>
    <xf numFmtId="0" fontId="49" fillId="0" borderId="29" xfId="4" applyFont="1" applyBorder="1" applyAlignment="1">
      <alignment horizontal="center" vertical="top"/>
    </xf>
    <xf numFmtId="0" fontId="21" fillId="0" borderId="62" xfId="4" applyFont="1" applyBorder="1" applyAlignment="1">
      <alignment horizontal="center" vertical="center"/>
    </xf>
    <xf numFmtId="0" fontId="40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72" xfId="4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40" fillId="0" borderId="30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33" xfId="4" applyNumberFormat="1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6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7" fillId="0" borderId="35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14" fontId="21" fillId="0" borderId="36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7" fillId="0" borderId="77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83" xfId="4" applyFont="1" applyBorder="1" applyAlignment="1">
      <alignment horizontal="left" vertical="center"/>
    </xf>
    <xf numFmtId="0" fontId="40" fillId="0" borderId="70" xfId="4" applyFont="1" applyBorder="1" applyAlignment="1">
      <alignment horizontal="left" vertical="center"/>
    </xf>
    <xf numFmtId="0" fontId="40" fillId="0" borderId="69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27" fillId="0" borderId="46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 wrapText="1"/>
    </xf>
    <xf numFmtId="0" fontId="27" fillId="0" borderId="67" xfId="4" applyFont="1" applyBorder="1" applyAlignment="1">
      <alignment horizontal="left" vertical="center" wrapText="1"/>
    </xf>
    <xf numFmtId="0" fontId="27" fillId="0" borderId="49" xfId="4" applyFont="1" applyBorder="1" applyAlignment="1">
      <alignment horizontal="left" vertical="center" wrapText="1"/>
    </xf>
    <xf numFmtId="0" fontId="27" fillId="0" borderId="71" xfId="4" applyFont="1" applyBorder="1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7" fillId="0" borderId="75" xfId="4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66" xfId="4" applyNumberFormat="1" applyFont="1" applyBorder="1" applyAlignment="1">
      <alignment horizontal="left" vertical="center"/>
    </xf>
    <xf numFmtId="9" fontId="21" fillId="0" borderId="67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39" fillId="0" borderId="71" xfId="4" applyFont="1" applyBorder="1" applyAlignment="1">
      <alignment horizontal="left" vertical="center"/>
    </xf>
    <xf numFmtId="0" fontId="39" fillId="0" borderId="24" xfId="4" applyFont="1" applyBorder="1" applyAlignment="1">
      <alignment horizontal="left" vertical="center"/>
    </xf>
    <xf numFmtId="0" fontId="39" fillId="0" borderId="75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0" xfId="4" applyFont="1" applyBorder="1" applyAlignment="1">
      <alignment horizontal="left" vertical="center"/>
    </xf>
    <xf numFmtId="0" fontId="21" fillId="0" borderId="8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7" fillId="0" borderId="66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51" fillId="0" borderId="69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0" fillId="0" borderId="85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0" fontId="21" fillId="0" borderId="8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6" xfId="5" applyFont="1" applyBorder="1" applyAlignment="1">
      <alignment horizontal="center"/>
    </xf>
    <xf numFmtId="0" fontId="38" fillId="0" borderId="29" xfId="4" applyFont="1" applyBorder="1" applyAlignment="1">
      <alignment horizontal="center" vertical="top"/>
    </xf>
    <xf numFmtId="14" fontId="47" fillId="0" borderId="32" xfId="4" applyNumberFormat="1" applyFont="1" applyBorder="1" applyAlignment="1">
      <alignment horizontal="center" vertical="center"/>
    </xf>
    <xf numFmtId="14" fontId="47" fillId="0" borderId="33" xfId="4" applyNumberFormat="1" applyFont="1" applyBorder="1" applyAlignment="1">
      <alignment horizontal="center" vertical="center"/>
    </xf>
    <xf numFmtId="0" fontId="27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25" fillId="0" borderId="43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65" xfId="4" applyFont="1" applyBorder="1" applyAlignment="1">
      <alignment horizontal="left" vertical="center" wrapText="1"/>
    </xf>
    <xf numFmtId="0" fontId="39" fillId="0" borderId="31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39" fillId="0" borderId="4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 wrapText="1"/>
    </xf>
    <xf numFmtId="0" fontId="25" fillId="0" borderId="31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32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39" fillId="0" borderId="3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8" xfId="4" applyFont="1" applyBorder="1" applyAlignment="1">
      <alignment horizontal="left" vertical="center"/>
    </xf>
    <xf numFmtId="0" fontId="21" fillId="0" borderId="69" xfId="4" applyFont="1" applyBorder="1" applyAlignment="1">
      <alignment horizontal="center" vertical="center"/>
    </xf>
    <xf numFmtId="0" fontId="40" fillId="0" borderId="6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40" fillId="0" borderId="71" xfId="4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/>
    </xf>
    <xf numFmtId="0" fontId="40" fillId="0" borderId="75" xfId="4" applyFont="1" applyBorder="1" applyAlignment="1">
      <alignment horizontal="center" vertical="center"/>
    </xf>
    <xf numFmtId="0" fontId="40" fillId="0" borderId="35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/>
    </xf>
    <xf numFmtId="0" fontId="40" fillId="0" borderId="46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31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39" fillId="0" borderId="36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25" fillId="0" borderId="39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 wrapText="1"/>
    </xf>
    <xf numFmtId="0" fontId="25" fillId="0" borderId="33" xfId="4" applyFont="1" applyBorder="1" applyAlignment="1">
      <alignment horizontal="left" vertical="center" wrapText="1"/>
    </xf>
    <xf numFmtId="0" fontId="18" fillId="0" borderId="36" xfId="4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43" xfId="4" applyFont="1" applyBorder="1" applyAlignment="1">
      <alignment horizontal="left" vertical="center"/>
    </xf>
    <xf numFmtId="0" fontId="25" fillId="0" borderId="41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25" fillId="0" borderId="44" xfId="4" applyFont="1" applyBorder="1" applyAlignment="1">
      <alignment horizontal="right" vertical="center"/>
    </xf>
    <xf numFmtId="0" fontId="27" fillId="0" borderId="30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39" fillId="0" borderId="36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0" fillId="0" borderId="2" xfId="0" applyFont="1" applyBorder="1" applyAlignment="1">
      <alignment horizontal="center" vertical="center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5" customWidth="1"/>
    <col min="3" max="3" width="10.125" customWidth="1"/>
  </cols>
  <sheetData>
    <row r="1" spans="1:2" ht="21" customHeight="1">
      <c r="A1" s="256"/>
      <c r="B1" s="257" t="s">
        <v>0</v>
      </c>
    </row>
    <row r="2" spans="1:2">
      <c r="A2" s="6">
        <v>1</v>
      </c>
      <c r="B2" s="258" t="s">
        <v>1</v>
      </c>
    </row>
    <row r="3" spans="1:2">
      <c r="A3" s="6">
        <v>2</v>
      </c>
      <c r="B3" s="258" t="s">
        <v>2</v>
      </c>
    </row>
    <row r="4" spans="1:2">
      <c r="A4" s="6">
        <v>3</v>
      </c>
      <c r="B4" s="258" t="s">
        <v>3</v>
      </c>
    </row>
    <row r="5" spans="1:2">
      <c r="A5" s="6">
        <v>4</v>
      </c>
      <c r="B5" s="258" t="s">
        <v>4</v>
      </c>
    </row>
    <row r="6" spans="1:2">
      <c r="A6" s="6">
        <v>5</v>
      </c>
      <c r="B6" s="258" t="s">
        <v>5</v>
      </c>
    </row>
    <row r="7" spans="1:2">
      <c r="A7" s="6">
        <v>6</v>
      </c>
      <c r="B7" s="258" t="s">
        <v>6</v>
      </c>
    </row>
    <row r="8" spans="1:2" s="254" customFormat="1" ht="15" customHeight="1">
      <c r="A8" s="259">
        <v>7</v>
      </c>
      <c r="B8" s="260" t="s">
        <v>7</v>
      </c>
    </row>
    <row r="9" spans="1:2" ht="18.95" customHeight="1">
      <c r="A9" s="256"/>
      <c r="B9" s="261" t="s">
        <v>8</v>
      </c>
    </row>
    <row r="10" spans="1:2" ht="15.95" customHeight="1">
      <c r="A10" s="6">
        <v>1</v>
      </c>
      <c r="B10" s="262" t="s">
        <v>9</v>
      </c>
    </row>
    <row r="11" spans="1:2">
      <c r="A11" s="6">
        <v>2</v>
      </c>
      <c r="B11" s="258" t="s">
        <v>10</v>
      </c>
    </row>
    <row r="12" spans="1:2">
      <c r="A12" s="6">
        <v>3</v>
      </c>
      <c r="B12" s="260" t="s">
        <v>11</v>
      </c>
    </row>
    <row r="13" spans="1:2">
      <c r="A13" s="6">
        <v>4</v>
      </c>
      <c r="B13" s="258" t="s">
        <v>12</v>
      </c>
    </row>
    <row r="14" spans="1:2">
      <c r="A14" s="6">
        <v>5</v>
      </c>
      <c r="B14" s="258" t="s">
        <v>13</v>
      </c>
    </row>
    <row r="15" spans="1:2">
      <c r="A15" s="6">
        <v>6</v>
      </c>
      <c r="B15" s="258" t="s">
        <v>14</v>
      </c>
    </row>
    <row r="16" spans="1:2">
      <c r="A16" s="6">
        <v>7</v>
      </c>
      <c r="B16" s="258" t="s">
        <v>15</v>
      </c>
    </row>
    <row r="17" spans="1:2">
      <c r="A17" s="6">
        <v>8</v>
      </c>
      <c r="B17" s="258" t="s">
        <v>16</v>
      </c>
    </row>
    <row r="18" spans="1:2">
      <c r="A18" s="6">
        <v>9</v>
      </c>
      <c r="B18" s="258" t="s">
        <v>17</v>
      </c>
    </row>
    <row r="19" spans="1:2">
      <c r="A19" s="6"/>
      <c r="B19" s="258"/>
    </row>
    <row r="20" spans="1:2" ht="20.25">
      <c r="A20" s="256"/>
      <c r="B20" s="257" t="s">
        <v>18</v>
      </c>
    </row>
    <row r="21" spans="1:2">
      <c r="A21" s="6">
        <v>1</v>
      </c>
      <c r="B21" s="258" t="s">
        <v>19</v>
      </c>
    </row>
    <row r="22" spans="1:2">
      <c r="A22" s="6">
        <v>2</v>
      </c>
      <c r="B22" s="258" t="s">
        <v>20</v>
      </c>
    </row>
    <row r="23" spans="1:2">
      <c r="A23" s="6">
        <v>3</v>
      </c>
      <c r="B23" s="258" t="s">
        <v>21</v>
      </c>
    </row>
    <row r="24" spans="1:2">
      <c r="A24" s="6">
        <v>4</v>
      </c>
      <c r="B24" s="258" t="s">
        <v>22</v>
      </c>
    </row>
    <row r="25" spans="1:2">
      <c r="A25" s="6">
        <v>5</v>
      </c>
      <c r="B25" s="258" t="s">
        <v>23</v>
      </c>
    </row>
    <row r="26" spans="1:2">
      <c r="A26" s="6">
        <v>6</v>
      </c>
      <c r="B26" s="258" t="s">
        <v>24</v>
      </c>
    </row>
    <row r="27" spans="1:2">
      <c r="A27" s="6">
        <v>7</v>
      </c>
      <c r="B27" s="258" t="s">
        <v>25</v>
      </c>
    </row>
    <row r="28" spans="1:2">
      <c r="A28" s="6"/>
      <c r="B28" s="258"/>
    </row>
    <row r="29" spans="1:2" ht="20.25">
      <c r="A29" s="256"/>
      <c r="B29" s="257" t="s">
        <v>26</v>
      </c>
    </row>
    <row r="30" spans="1:2">
      <c r="A30" s="6">
        <v>1</v>
      </c>
      <c r="B30" s="258" t="s">
        <v>27</v>
      </c>
    </row>
    <row r="31" spans="1:2">
      <c r="A31" s="6">
        <v>2</v>
      </c>
      <c r="B31" s="258" t="s">
        <v>28</v>
      </c>
    </row>
    <row r="32" spans="1:2">
      <c r="A32" s="6">
        <v>3</v>
      </c>
      <c r="B32" s="258" t="s">
        <v>29</v>
      </c>
    </row>
    <row r="33" spans="1:2" ht="28.5">
      <c r="A33" s="6">
        <v>4</v>
      </c>
      <c r="B33" s="258" t="s">
        <v>30</v>
      </c>
    </row>
    <row r="34" spans="1:2">
      <c r="A34" s="6">
        <v>5</v>
      </c>
      <c r="B34" s="258" t="s">
        <v>31</v>
      </c>
    </row>
    <row r="35" spans="1:2">
      <c r="A35" s="6">
        <v>6</v>
      </c>
      <c r="B35" s="258" t="s">
        <v>32</v>
      </c>
    </row>
    <row r="36" spans="1:2">
      <c r="A36" s="6">
        <v>7</v>
      </c>
      <c r="B36" s="258" t="s">
        <v>33</v>
      </c>
    </row>
    <row r="37" spans="1:2">
      <c r="A37" s="6"/>
      <c r="B37" s="258"/>
    </row>
    <row r="39" spans="1:2">
      <c r="A39" s="263" t="s">
        <v>34</v>
      </c>
      <c r="B39" s="264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6" t="s">
        <v>35</v>
      </c>
      <c r="C2" s="267"/>
      <c r="D2" s="267"/>
      <c r="E2" s="267"/>
      <c r="F2" s="267"/>
      <c r="G2" s="267"/>
      <c r="H2" s="267"/>
      <c r="I2" s="268"/>
    </row>
    <row r="3" spans="2:9" ht="27.95" customHeight="1">
      <c r="B3" s="242"/>
      <c r="C3" s="243"/>
      <c r="D3" s="269" t="s">
        <v>36</v>
      </c>
      <c r="E3" s="270"/>
      <c r="F3" s="271" t="s">
        <v>37</v>
      </c>
      <c r="G3" s="272"/>
      <c r="H3" s="269" t="s">
        <v>38</v>
      </c>
      <c r="I3" s="273"/>
    </row>
    <row r="4" spans="2:9" ht="27.95" customHeight="1">
      <c r="B4" s="242" t="s">
        <v>39</v>
      </c>
      <c r="C4" s="243" t="s">
        <v>40</v>
      </c>
      <c r="D4" s="243" t="s">
        <v>41</v>
      </c>
      <c r="E4" s="243" t="s">
        <v>42</v>
      </c>
      <c r="F4" s="244" t="s">
        <v>41</v>
      </c>
      <c r="G4" s="244" t="s">
        <v>42</v>
      </c>
      <c r="H4" s="243" t="s">
        <v>41</v>
      </c>
      <c r="I4" s="251" t="s">
        <v>42</v>
      </c>
    </row>
    <row r="5" spans="2:9" ht="27.95" customHeight="1">
      <c r="B5" s="245" t="s">
        <v>43</v>
      </c>
      <c r="C5" s="6">
        <v>13</v>
      </c>
      <c r="D5" s="6">
        <v>0</v>
      </c>
      <c r="E5" s="6">
        <v>1</v>
      </c>
      <c r="F5" s="246">
        <v>0</v>
      </c>
      <c r="G5" s="246">
        <v>1</v>
      </c>
      <c r="H5" s="6">
        <v>1</v>
      </c>
      <c r="I5" s="252">
        <v>2</v>
      </c>
    </row>
    <row r="6" spans="2:9" ht="27.95" customHeight="1">
      <c r="B6" s="245" t="s">
        <v>44</v>
      </c>
      <c r="C6" s="6">
        <v>20</v>
      </c>
      <c r="D6" s="6">
        <v>0</v>
      </c>
      <c r="E6" s="6">
        <v>1</v>
      </c>
      <c r="F6" s="246">
        <v>1</v>
      </c>
      <c r="G6" s="246">
        <v>2</v>
      </c>
      <c r="H6" s="6">
        <v>2</v>
      </c>
      <c r="I6" s="252">
        <v>3</v>
      </c>
    </row>
    <row r="7" spans="2:9" ht="27.95" customHeight="1">
      <c r="B7" s="245" t="s">
        <v>45</v>
      </c>
      <c r="C7" s="6">
        <v>32</v>
      </c>
      <c r="D7" s="6">
        <v>0</v>
      </c>
      <c r="E7" s="6">
        <v>1</v>
      </c>
      <c r="F7" s="246">
        <v>2</v>
      </c>
      <c r="G7" s="246">
        <v>3</v>
      </c>
      <c r="H7" s="6">
        <v>3</v>
      </c>
      <c r="I7" s="252">
        <v>4</v>
      </c>
    </row>
    <row r="8" spans="2:9" ht="27.95" customHeight="1">
      <c r="B8" s="245" t="s">
        <v>46</v>
      </c>
      <c r="C8" s="6">
        <v>50</v>
      </c>
      <c r="D8" s="6">
        <v>1</v>
      </c>
      <c r="E8" s="6">
        <v>2</v>
      </c>
      <c r="F8" s="246">
        <v>3</v>
      </c>
      <c r="G8" s="246">
        <v>4</v>
      </c>
      <c r="H8" s="6">
        <v>5</v>
      </c>
      <c r="I8" s="252">
        <v>6</v>
      </c>
    </row>
    <row r="9" spans="2:9" ht="27.95" customHeight="1">
      <c r="B9" s="245" t="s">
        <v>47</v>
      </c>
      <c r="C9" s="6">
        <v>80</v>
      </c>
      <c r="D9" s="6">
        <v>2</v>
      </c>
      <c r="E9" s="6">
        <v>3</v>
      </c>
      <c r="F9" s="246">
        <v>5</v>
      </c>
      <c r="G9" s="246">
        <v>6</v>
      </c>
      <c r="H9" s="6">
        <v>7</v>
      </c>
      <c r="I9" s="252">
        <v>8</v>
      </c>
    </row>
    <row r="10" spans="2:9" ht="27.95" customHeight="1">
      <c r="B10" s="245" t="s">
        <v>48</v>
      </c>
      <c r="C10" s="6">
        <v>125</v>
      </c>
      <c r="D10" s="6">
        <v>3</v>
      </c>
      <c r="E10" s="6">
        <v>4</v>
      </c>
      <c r="F10" s="246">
        <v>7</v>
      </c>
      <c r="G10" s="246">
        <v>8</v>
      </c>
      <c r="H10" s="6">
        <v>10</v>
      </c>
      <c r="I10" s="252">
        <v>11</v>
      </c>
    </row>
    <row r="11" spans="2:9" ht="27.95" customHeight="1">
      <c r="B11" s="245" t="s">
        <v>49</v>
      </c>
      <c r="C11" s="6">
        <v>200</v>
      </c>
      <c r="D11" s="6">
        <v>5</v>
      </c>
      <c r="E11" s="6">
        <v>6</v>
      </c>
      <c r="F11" s="246">
        <v>10</v>
      </c>
      <c r="G11" s="246">
        <v>11</v>
      </c>
      <c r="H11" s="6">
        <v>14</v>
      </c>
      <c r="I11" s="252">
        <v>15</v>
      </c>
    </row>
    <row r="12" spans="2:9" ht="27.95" customHeight="1">
      <c r="B12" s="247" t="s">
        <v>50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3">
        <v>22</v>
      </c>
    </row>
    <row r="14" spans="2:9">
      <c r="B14" s="250" t="s">
        <v>51</v>
      </c>
      <c r="C14" s="250"/>
      <c r="D14" s="250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4" zoomScaleNormal="100" workbookViewId="0">
      <selection activeCell="M21" sqref="M21"/>
    </sheetView>
  </sheetViews>
  <sheetFormatPr defaultColWidth="10.375" defaultRowHeight="16.5" customHeight="1"/>
  <cols>
    <col min="1" max="1" width="11.125" style="94" customWidth="1"/>
    <col min="2" max="9" width="10.375" style="94"/>
    <col min="10" max="10" width="8.875" style="94" customWidth="1"/>
    <col min="11" max="11" width="12" style="94" customWidth="1"/>
    <col min="12" max="16384" width="10.375" style="94"/>
  </cols>
  <sheetData>
    <row r="1" spans="1:11" ht="20.25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 ht="14.25">
      <c r="A2" s="190" t="s">
        <v>53</v>
      </c>
      <c r="B2" s="275" t="s">
        <v>331</v>
      </c>
      <c r="C2" s="275"/>
      <c r="D2" s="276" t="s">
        <v>55</v>
      </c>
      <c r="E2" s="276"/>
      <c r="F2" s="275" t="s">
        <v>56</v>
      </c>
      <c r="G2" s="275"/>
      <c r="H2" s="191" t="s">
        <v>57</v>
      </c>
      <c r="I2" s="277" t="s">
        <v>56</v>
      </c>
      <c r="J2" s="277"/>
      <c r="K2" s="278"/>
    </row>
    <row r="3" spans="1:11" ht="14.25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spans="1:11" ht="14.25">
      <c r="A4" s="194" t="s">
        <v>61</v>
      </c>
      <c r="B4" s="285" t="s">
        <v>62</v>
      </c>
      <c r="C4" s="286"/>
      <c r="D4" s="287" t="s">
        <v>63</v>
      </c>
      <c r="E4" s="288"/>
      <c r="F4" s="289">
        <v>45347</v>
      </c>
      <c r="G4" s="290"/>
      <c r="H4" s="287" t="s">
        <v>64</v>
      </c>
      <c r="I4" s="288"/>
      <c r="J4" s="100" t="s">
        <v>65</v>
      </c>
      <c r="K4" s="101" t="s">
        <v>66</v>
      </c>
    </row>
    <row r="5" spans="1:11" ht="14.25">
      <c r="A5" s="196" t="s">
        <v>67</v>
      </c>
      <c r="B5" s="285" t="s">
        <v>68</v>
      </c>
      <c r="C5" s="286"/>
      <c r="D5" s="287" t="s">
        <v>69</v>
      </c>
      <c r="E5" s="288"/>
      <c r="F5" s="289">
        <v>45316</v>
      </c>
      <c r="G5" s="290"/>
      <c r="H5" s="287" t="s">
        <v>70</v>
      </c>
      <c r="I5" s="288"/>
      <c r="J5" s="100" t="s">
        <v>65</v>
      </c>
      <c r="K5" s="101" t="s">
        <v>66</v>
      </c>
    </row>
    <row r="6" spans="1:11" ht="14.25">
      <c r="A6" s="194" t="s">
        <v>71</v>
      </c>
      <c r="B6" s="197" t="s">
        <v>72</v>
      </c>
      <c r="C6" s="198">
        <v>7</v>
      </c>
      <c r="D6" s="196" t="s">
        <v>73</v>
      </c>
      <c r="E6" s="207"/>
      <c r="F6" s="289">
        <v>45319</v>
      </c>
      <c r="G6" s="290"/>
      <c r="H6" s="287" t="s">
        <v>74</v>
      </c>
      <c r="I6" s="288"/>
      <c r="J6" s="100" t="s">
        <v>65</v>
      </c>
      <c r="K6" s="101" t="s">
        <v>66</v>
      </c>
    </row>
    <row r="7" spans="1:11" ht="14.25">
      <c r="A7" s="194" t="s">
        <v>75</v>
      </c>
      <c r="B7" s="291">
        <v>757</v>
      </c>
      <c r="C7" s="292"/>
      <c r="D7" s="196" t="s">
        <v>76</v>
      </c>
      <c r="E7" s="206"/>
      <c r="F7" s="289">
        <v>45322</v>
      </c>
      <c r="G7" s="290"/>
      <c r="H7" s="287" t="s">
        <v>77</v>
      </c>
      <c r="I7" s="288"/>
      <c r="J7" s="100" t="s">
        <v>65</v>
      </c>
      <c r="K7" s="101" t="s">
        <v>66</v>
      </c>
    </row>
    <row r="8" spans="1:11" ht="14.25">
      <c r="A8" s="200" t="s">
        <v>78</v>
      </c>
      <c r="B8" s="293" t="s">
        <v>79</v>
      </c>
      <c r="C8" s="294"/>
      <c r="D8" s="295" t="s">
        <v>80</v>
      </c>
      <c r="E8" s="296"/>
      <c r="F8" s="297">
        <v>45345</v>
      </c>
      <c r="G8" s="298"/>
      <c r="H8" s="295" t="s">
        <v>81</v>
      </c>
      <c r="I8" s="296"/>
      <c r="J8" s="107" t="s">
        <v>65</v>
      </c>
      <c r="K8" s="214" t="s">
        <v>66</v>
      </c>
    </row>
    <row r="9" spans="1:11" ht="14.25">
      <c r="A9" s="299" t="s">
        <v>82</v>
      </c>
      <c r="B9" s="300"/>
      <c r="C9" s="300"/>
      <c r="D9" s="301"/>
      <c r="E9" s="301"/>
      <c r="F9" s="301"/>
      <c r="G9" s="301"/>
      <c r="H9" s="301"/>
      <c r="I9" s="301"/>
      <c r="J9" s="301"/>
      <c r="K9" s="302"/>
    </row>
    <row r="10" spans="1:11" ht="14.25">
      <c r="A10" s="303" t="s">
        <v>83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5"/>
    </row>
    <row r="11" spans="1:11" ht="14.25">
      <c r="A11" s="221" t="s">
        <v>84</v>
      </c>
      <c r="B11" s="222" t="s">
        <v>85</v>
      </c>
      <c r="C11" s="223" t="s">
        <v>86</v>
      </c>
      <c r="D11" s="224"/>
      <c r="E11" s="225" t="s">
        <v>87</v>
      </c>
      <c r="F11" s="222" t="s">
        <v>85</v>
      </c>
      <c r="G11" s="223" t="s">
        <v>86</v>
      </c>
      <c r="H11" s="223" t="s">
        <v>88</v>
      </c>
      <c r="I11" s="225" t="s">
        <v>89</v>
      </c>
      <c r="J11" s="222" t="s">
        <v>85</v>
      </c>
      <c r="K11" s="239" t="s">
        <v>86</v>
      </c>
    </row>
    <row r="12" spans="1:11" ht="14.25">
      <c r="A12" s="196" t="s">
        <v>90</v>
      </c>
      <c r="B12" s="205" t="s">
        <v>85</v>
      </c>
      <c r="C12" s="100" t="s">
        <v>86</v>
      </c>
      <c r="D12" s="206"/>
      <c r="E12" s="207" t="s">
        <v>91</v>
      </c>
      <c r="F12" s="205" t="s">
        <v>85</v>
      </c>
      <c r="G12" s="100" t="s">
        <v>86</v>
      </c>
      <c r="H12" s="100" t="s">
        <v>88</v>
      </c>
      <c r="I12" s="207" t="s">
        <v>92</v>
      </c>
      <c r="J12" s="205" t="s">
        <v>85</v>
      </c>
      <c r="K12" s="101" t="s">
        <v>86</v>
      </c>
    </row>
    <row r="13" spans="1:11" ht="14.25">
      <c r="A13" s="196" t="s">
        <v>93</v>
      </c>
      <c r="B13" s="205" t="s">
        <v>85</v>
      </c>
      <c r="C13" s="100" t="s">
        <v>86</v>
      </c>
      <c r="D13" s="206"/>
      <c r="E13" s="207" t="s">
        <v>94</v>
      </c>
      <c r="F13" s="100" t="s">
        <v>95</v>
      </c>
      <c r="G13" s="100" t="s">
        <v>96</v>
      </c>
      <c r="H13" s="100" t="s">
        <v>88</v>
      </c>
      <c r="I13" s="207" t="s">
        <v>97</v>
      </c>
      <c r="J13" s="205" t="s">
        <v>85</v>
      </c>
      <c r="K13" s="101" t="s">
        <v>86</v>
      </c>
    </row>
    <row r="14" spans="1:11" ht="14.25">
      <c r="A14" s="295" t="s">
        <v>98</v>
      </c>
      <c r="B14" s="296"/>
      <c r="C14" s="296"/>
      <c r="D14" s="296"/>
      <c r="E14" s="296"/>
      <c r="F14" s="296"/>
      <c r="G14" s="296"/>
      <c r="H14" s="296"/>
      <c r="I14" s="296"/>
      <c r="J14" s="296"/>
      <c r="K14" s="306"/>
    </row>
    <row r="15" spans="1:11" ht="14.25">
      <c r="A15" s="303" t="s">
        <v>99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5"/>
    </row>
    <row r="16" spans="1:11" ht="14.25">
      <c r="A16" s="226" t="s">
        <v>100</v>
      </c>
      <c r="B16" s="223" t="s">
        <v>95</v>
      </c>
      <c r="C16" s="223" t="s">
        <v>96</v>
      </c>
      <c r="D16" s="227"/>
      <c r="E16" s="228" t="s">
        <v>101</v>
      </c>
      <c r="F16" s="223" t="s">
        <v>95</v>
      </c>
      <c r="G16" s="223" t="s">
        <v>96</v>
      </c>
      <c r="H16" s="229"/>
      <c r="I16" s="228" t="s">
        <v>102</v>
      </c>
      <c r="J16" s="223" t="s">
        <v>95</v>
      </c>
      <c r="K16" s="239" t="s">
        <v>96</v>
      </c>
    </row>
    <row r="17" spans="1:22" ht="16.5" customHeight="1">
      <c r="A17" s="208" t="s">
        <v>103</v>
      </c>
      <c r="B17" s="100" t="s">
        <v>95</v>
      </c>
      <c r="C17" s="100" t="s">
        <v>96</v>
      </c>
      <c r="D17" s="230"/>
      <c r="E17" s="209" t="s">
        <v>104</v>
      </c>
      <c r="F17" s="100" t="s">
        <v>95</v>
      </c>
      <c r="G17" s="100" t="s">
        <v>96</v>
      </c>
      <c r="H17" s="231"/>
      <c r="I17" s="209" t="s">
        <v>105</v>
      </c>
      <c r="J17" s="100" t="s">
        <v>95</v>
      </c>
      <c r="K17" s="101" t="s">
        <v>96</v>
      </c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spans="1:22" ht="18" customHeight="1">
      <c r="A18" s="307" t="s">
        <v>106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9"/>
    </row>
    <row r="19" spans="1:22" ht="18" customHeight="1">
      <c r="A19" s="303" t="s">
        <v>107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5"/>
    </row>
    <row r="20" spans="1:22" ht="16.5" customHeight="1">
      <c r="A20" s="310" t="s">
        <v>108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22" ht="21.75" customHeight="1">
      <c r="A21" s="232" t="s">
        <v>109</v>
      </c>
      <c r="B21" s="64" t="s">
        <v>110</v>
      </c>
      <c r="C21" s="64" t="s">
        <v>111</v>
      </c>
      <c r="D21" s="64" t="s">
        <v>112</v>
      </c>
      <c r="E21" s="64" t="s">
        <v>113</v>
      </c>
      <c r="F21" s="64" t="s">
        <v>114</v>
      </c>
      <c r="G21" s="64" t="s">
        <v>115</v>
      </c>
      <c r="H21" s="64" t="s">
        <v>116</v>
      </c>
      <c r="I21" s="64"/>
      <c r="J21" s="209"/>
      <c r="K21" s="124" t="s">
        <v>117</v>
      </c>
    </row>
    <row r="22" spans="1:22" ht="23.1" customHeight="1">
      <c r="A22" s="14" t="s">
        <v>332</v>
      </c>
      <c r="B22" s="233" t="s">
        <v>95</v>
      </c>
      <c r="C22" s="233" t="s">
        <v>95</v>
      </c>
      <c r="D22" s="233" t="s">
        <v>95</v>
      </c>
      <c r="E22" s="233" t="s">
        <v>95</v>
      </c>
      <c r="F22" s="233" t="s">
        <v>95</v>
      </c>
      <c r="G22" s="233" t="s">
        <v>95</v>
      </c>
      <c r="H22" s="233" t="s">
        <v>95</v>
      </c>
      <c r="I22" s="233"/>
      <c r="J22" s="233"/>
      <c r="K22" s="241"/>
    </row>
    <row r="23" spans="1:22" ht="23.1" customHeight="1">
      <c r="A23" s="14"/>
      <c r="B23" s="233"/>
      <c r="C23" s="233"/>
      <c r="D23" s="233"/>
      <c r="E23" s="233"/>
      <c r="F23" s="233"/>
      <c r="G23" s="233"/>
      <c r="H23" s="233"/>
      <c r="I23" s="233"/>
      <c r="J23" s="233"/>
      <c r="K23" s="241"/>
    </row>
    <row r="24" spans="1:22" ht="23.1" customHeight="1">
      <c r="A24" s="14"/>
      <c r="B24" s="233"/>
      <c r="C24" s="233"/>
      <c r="D24" s="233"/>
      <c r="E24" s="233"/>
      <c r="F24" s="233"/>
      <c r="G24" s="233"/>
      <c r="H24" s="233"/>
      <c r="I24" s="233"/>
      <c r="J24" s="233"/>
      <c r="K24" s="120"/>
    </row>
    <row r="25" spans="1:22" ht="23.1" customHeight="1">
      <c r="A25" s="199"/>
      <c r="B25" s="233"/>
      <c r="C25" s="233"/>
      <c r="D25" s="233"/>
      <c r="E25" s="233"/>
      <c r="F25" s="233"/>
      <c r="G25" s="233"/>
      <c r="H25" s="233"/>
      <c r="I25" s="233"/>
      <c r="J25" s="233"/>
      <c r="K25" s="120"/>
    </row>
    <row r="26" spans="1:22" ht="23.1" customHeight="1">
      <c r="A26" s="199"/>
      <c r="B26" s="233"/>
      <c r="C26" s="233"/>
      <c r="D26" s="233"/>
      <c r="E26" s="233"/>
      <c r="F26" s="233"/>
      <c r="G26" s="233"/>
      <c r="H26" s="233"/>
      <c r="I26" s="233"/>
      <c r="J26" s="233"/>
      <c r="K26" s="120"/>
    </row>
    <row r="27" spans="1:22" ht="23.1" customHeight="1">
      <c r="A27" s="199"/>
      <c r="B27" s="233"/>
      <c r="C27" s="233"/>
      <c r="D27" s="233"/>
      <c r="E27" s="233"/>
      <c r="F27" s="233"/>
      <c r="G27" s="233"/>
      <c r="H27" s="233"/>
      <c r="I27" s="233"/>
      <c r="J27" s="233"/>
      <c r="K27" s="120"/>
    </row>
    <row r="28" spans="1:22" ht="18" customHeight="1">
      <c r="A28" s="313" t="s">
        <v>119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5"/>
    </row>
    <row r="29" spans="1:22" ht="18.75" customHeight="1">
      <c r="A29" s="316" t="s">
        <v>118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22" ht="18.75" customHeight="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22" ht="18" customHeight="1">
      <c r="A31" s="313" t="s">
        <v>120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5"/>
    </row>
    <row r="32" spans="1:22" ht="14.25">
      <c r="A32" s="322" t="s">
        <v>121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14.25">
      <c r="A33" s="325" t="s">
        <v>122</v>
      </c>
      <c r="B33" s="326"/>
      <c r="C33" s="100" t="s">
        <v>65</v>
      </c>
      <c r="D33" s="100" t="s">
        <v>66</v>
      </c>
      <c r="E33" s="327" t="s">
        <v>123</v>
      </c>
      <c r="F33" s="328"/>
      <c r="G33" s="328"/>
      <c r="H33" s="328"/>
      <c r="I33" s="328"/>
      <c r="J33" s="328"/>
      <c r="K33" s="329"/>
    </row>
    <row r="34" spans="1:11" ht="14.25">
      <c r="A34" s="330" t="s">
        <v>124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</row>
    <row r="35" spans="1:11" ht="21" customHeight="1">
      <c r="A35" s="331" t="s">
        <v>125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3"/>
    </row>
    <row r="36" spans="1:11" ht="21" customHeight="1">
      <c r="A36" s="334" t="s">
        <v>126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21" customHeight="1">
      <c r="A37" s="334" t="s">
        <v>127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4.25">
      <c r="A42" s="337" t="s">
        <v>128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9"/>
    </row>
    <row r="43" spans="1:11" ht="14.25">
      <c r="A43" s="303" t="s">
        <v>129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5"/>
    </row>
    <row r="44" spans="1:11" ht="14.25">
      <c r="A44" s="226" t="s">
        <v>130</v>
      </c>
      <c r="B44" s="223" t="s">
        <v>95</v>
      </c>
      <c r="C44" s="223" t="s">
        <v>96</v>
      </c>
      <c r="D44" s="223" t="s">
        <v>88</v>
      </c>
      <c r="E44" s="228" t="s">
        <v>131</v>
      </c>
      <c r="F44" s="223" t="s">
        <v>95</v>
      </c>
      <c r="G44" s="223" t="s">
        <v>96</v>
      </c>
      <c r="H44" s="223" t="s">
        <v>88</v>
      </c>
      <c r="I44" s="228" t="s">
        <v>132</v>
      </c>
      <c r="J44" s="223" t="s">
        <v>95</v>
      </c>
      <c r="K44" s="239" t="s">
        <v>96</v>
      </c>
    </row>
    <row r="45" spans="1:11" ht="14.25">
      <c r="A45" s="208" t="s">
        <v>87</v>
      </c>
      <c r="B45" s="100" t="s">
        <v>95</v>
      </c>
      <c r="C45" s="100" t="s">
        <v>96</v>
      </c>
      <c r="D45" s="100" t="s">
        <v>88</v>
      </c>
      <c r="E45" s="209" t="s">
        <v>94</v>
      </c>
      <c r="F45" s="100" t="s">
        <v>95</v>
      </c>
      <c r="G45" s="100" t="s">
        <v>96</v>
      </c>
      <c r="H45" s="100" t="s">
        <v>88</v>
      </c>
      <c r="I45" s="209" t="s">
        <v>105</v>
      </c>
      <c r="J45" s="100" t="s">
        <v>95</v>
      </c>
      <c r="K45" s="101" t="s">
        <v>96</v>
      </c>
    </row>
    <row r="46" spans="1:11" ht="14.25">
      <c r="A46" s="295" t="s">
        <v>98</v>
      </c>
      <c r="B46" s="296"/>
      <c r="C46" s="296"/>
      <c r="D46" s="296"/>
      <c r="E46" s="296"/>
      <c r="F46" s="296"/>
      <c r="G46" s="296"/>
      <c r="H46" s="296"/>
      <c r="I46" s="296"/>
      <c r="J46" s="296"/>
      <c r="K46" s="306"/>
    </row>
    <row r="47" spans="1:11" ht="14.25">
      <c r="A47" s="330" t="s">
        <v>133</v>
      </c>
      <c r="B47" s="330"/>
      <c r="C47" s="330"/>
      <c r="D47" s="330"/>
      <c r="E47" s="330"/>
      <c r="F47" s="330"/>
      <c r="G47" s="330"/>
      <c r="H47" s="330"/>
      <c r="I47" s="330"/>
      <c r="J47" s="330"/>
      <c r="K47" s="330"/>
    </row>
    <row r="48" spans="1:11" ht="14.25">
      <c r="A48" s="331"/>
      <c r="B48" s="332"/>
      <c r="C48" s="332"/>
      <c r="D48" s="332"/>
      <c r="E48" s="332"/>
      <c r="F48" s="332"/>
      <c r="G48" s="332"/>
      <c r="H48" s="332"/>
      <c r="I48" s="332"/>
      <c r="J48" s="332"/>
      <c r="K48" s="333"/>
    </row>
    <row r="49" spans="1:11" ht="14.25">
      <c r="A49" s="234" t="s">
        <v>134</v>
      </c>
      <c r="B49" s="340" t="s">
        <v>135</v>
      </c>
      <c r="C49" s="340"/>
      <c r="D49" s="235" t="s">
        <v>136</v>
      </c>
      <c r="E49" s="236" t="s">
        <v>137</v>
      </c>
      <c r="F49" s="237" t="s">
        <v>138</v>
      </c>
      <c r="G49" s="238">
        <v>45320</v>
      </c>
      <c r="H49" s="341" t="s">
        <v>139</v>
      </c>
      <c r="I49" s="342"/>
      <c r="J49" s="343" t="s">
        <v>140</v>
      </c>
      <c r="K49" s="344"/>
    </row>
    <row r="50" spans="1:11" ht="14.25">
      <c r="A50" s="330" t="s">
        <v>141</v>
      </c>
      <c r="B50" s="330"/>
      <c r="C50" s="330"/>
      <c r="D50" s="330"/>
      <c r="E50" s="330"/>
      <c r="F50" s="330"/>
      <c r="G50" s="330"/>
      <c r="H50" s="330"/>
      <c r="I50" s="330"/>
      <c r="J50" s="330"/>
      <c r="K50" s="330"/>
    </row>
    <row r="51" spans="1:11" ht="14.25">
      <c r="A51" s="345" t="s">
        <v>142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7"/>
    </row>
    <row r="52" spans="1:11" ht="14.25">
      <c r="A52" s="234" t="s">
        <v>134</v>
      </c>
      <c r="B52" s="340" t="s">
        <v>135</v>
      </c>
      <c r="C52" s="340"/>
      <c r="D52" s="235" t="s">
        <v>136</v>
      </c>
      <c r="E52" s="236" t="s">
        <v>137</v>
      </c>
      <c r="F52" s="237" t="s">
        <v>143</v>
      </c>
      <c r="G52" s="238">
        <v>45320</v>
      </c>
      <c r="H52" s="341" t="s">
        <v>139</v>
      </c>
      <c r="I52" s="342"/>
      <c r="J52" s="343" t="s">
        <v>140</v>
      </c>
      <c r="K52" s="34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tabSelected="1" workbookViewId="0">
      <selection activeCell="O11" sqref="O11"/>
    </sheetView>
  </sheetViews>
  <sheetFormatPr defaultColWidth="9" defaultRowHeight="14.25"/>
  <cols>
    <col min="1" max="1" width="15.625" style="56" customWidth="1"/>
    <col min="2" max="2" width="9" style="56" customWidth="1"/>
    <col min="3" max="4" width="8.5" style="57" customWidth="1"/>
    <col min="5" max="7" width="8.5" style="56" customWidth="1"/>
    <col min="8" max="8" width="8.25" style="56" customWidth="1"/>
    <col min="9" max="9" width="2.75" style="56" customWidth="1"/>
    <col min="10" max="10" width="9.125" style="56" customWidth="1"/>
    <col min="11" max="11" width="10.75" style="56" customWidth="1"/>
    <col min="12" max="15" width="9.75" style="56" customWidth="1"/>
    <col min="16" max="16" width="9.75" style="215" customWidth="1"/>
    <col min="17" max="254" width="9" style="56"/>
    <col min="255" max="16384" width="9" style="2"/>
  </cols>
  <sheetData>
    <row r="1" spans="1:257" s="56" customFormat="1" ht="29.1" customHeight="1">
      <c r="A1" s="348" t="s">
        <v>144</v>
      </c>
      <c r="B1" s="348"/>
      <c r="C1" s="349"/>
      <c r="D1" s="349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7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6" customFormat="1" ht="20.100000000000001" customHeight="1">
      <c r="A2" s="60" t="s">
        <v>61</v>
      </c>
      <c r="B2" s="351" t="s">
        <v>62</v>
      </c>
      <c r="C2" s="352"/>
      <c r="D2" s="353"/>
      <c r="E2" s="61" t="s">
        <v>67</v>
      </c>
      <c r="F2" s="354" t="s">
        <v>68</v>
      </c>
      <c r="G2" s="354"/>
      <c r="H2" s="354"/>
      <c r="I2" s="363"/>
      <c r="J2" s="77" t="s">
        <v>57</v>
      </c>
      <c r="K2" s="355" t="s">
        <v>56</v>
      </c>
      <c r="L2" s="355"/>
      <c r="M2" s="355"/>
      <c r="N2" s="355"/>
      <c r="O2" s="356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6" customFormat="1">
      <c r="A3" s="360" t="s">
        <v>145</v>
      </c>
      <c r="B3" s="357" t="s">
        <v>146</v>
      </c>
      <c r="C3" s="358"/>
      <c r="D3" s="357"/>
      <c r="E3" s="357"/>
      <c r="F3" s="357"/>
      <c r="G3" s="357"/>
      <c r="H3" s="357"/>
      <c r="I3" s="364"/>
      <c r="J3" s="357"/>
      <c r="K3" s="357"/>
      <c r="L3" s="357"/>
      <c r="M3" s="357"/>
      <c r="N3" s="357"/>
      <c r="O3" s="359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6" customFormat="1" ht="18">
      <c r="A4" s="3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1" t="s">
        <v>116</v>
      </c>
      <c r="I4" s="365"/>
      <c r="J4" s="216"/>
      <c r="K4" s="502" t="s">
        <v>332</v>
      </c>
      <c r="L4" s="218" t="s">
        <v>112</v>
      </c>
      <c r="M4" s="218" t="s">
        <v>112</v>
      </c>
      <c r="N4" s="217"/>
      <c r="O4" s="217"/>
      <c r="P4" s="8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6" customFormat="1" ht="16.5">
      <c r="A5" s="360"/>
      <c r="B5" s="63" t="s">
        <v>147</v>
      </c>
      <c r="C5" s="64" t="s">
        <v>148</v>
      </c>
      <c r="D5" s="64" t="s">
        <v>149</v>
      </c>
      <c r="E5" s="64" t="s">
        <v>150</v>
      </c>
      <c r="F5" s="64" t="s">
        <v>151</v>
      </c>
      <c r="G5" s="64" t="s">
        <v>152</v>
      </c>
      <c r="H5" s="362"/>
      <c r="I5" s="365"/>
      <c r="J5" s="81"/>
      <c r="K5" s="64"/>
      <c r="L5" s="216" t="s">
        <v>153</v>
      </c>
      <c r="M5" s="216" t="s">
        <v>154</v>
      </c>
      <c r="N5" s="219"/>
      <c r="O5" s="64"/>
      <c r="P5" s="8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6" customFormat="1" ht="20.100000000000001" customHeight="1">
      <c r="A6" s="65" t="s">
        <v>155</v>
      </c>
      <c r="B6" s="65">
        <f t="shared" ref="B6:B12" si="0">C6-1</f>
        <v>65</v>
      </c>
      <c r="C6" s="65">
        <f>D6-2</f>
        <v>66</v>
      </c>
      <c r="D6" s="66">
        <v>68</v>
      </c>
      <c r="E6" s="65">
        <f>D6+2</f>
        <v>70</v>
      </c>
      <c r="F6" s="65">
        <f>E6+2</f>
        <v>72</v>
      </c>
      <c r="G6" s="65">
        <f>F6+1</f>
        <v>73</v>
      </c>
      <c r="H6" s="67">
        <f t="shared" ref="H6:H12" si="1">B6-1</f>
        <v>64</v>
      </c>
      <c r="I6" s="365"/>
      <c r="J6" s="81"/>
      <c r="K6" s="81"/>
      <c r="L6" s="83" t="s">
        <v>156</v>
      </c>
      <c r="M6" s="83" t="s">
        <v>157</v>
      </c>
      <c r="N6" s="81"/>
      <c r="O6" s="81"/>
      <c r="P6" s="8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6" customFormat="1" ht="20.100000000000001" customHeight="1">
      <c r="A7" s="65" t="s">
        <v>158</v>
      </c>
      <c r="B7" s="65">
        <f t="shared" si="0"/>
        <v>63</v>
      </c>
      <c r="C7" s="65">
        <f>D7-2</f>
        <v>64</v>
      </c>
      <c r="D7" s="66">
        <v>66</v>
      </c>
      <c r="E7" s="65">
        <f>D7+2</f>
        <v>68</v>
      </c>
      <c r="F7" s="65">
        <f>E7+2</f>
        <v>70</v>
      </c>
      <c r="G7" s="65">
        <f>F7+1</f>
        <v>71</v>
      </c>
      <c r="H7" s="67">
        <f t="shared" si="1"/>
        <v>62</v>
      </c>
      <c r="I7" s="365"/>
      <c r="J7" s="81"/>
      <c r="K7" s="81"/>
      <c r="L7" s="81" t="s">
        <v>156</v>
      </c>
      <c r="M7" s="83" t="s">
        <v>156</v>
      </c>
      <c r="N7" s="81"/>
      <c r="O7" s="81"/>
      <c r="P7" s="8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6" customFormat="1" ht="20.100000000000001" customHeight="1">
      <c r="A8" s="65" t="s">
        <v>159</v>
      </c>
      <c r="B8" s="65">
        <f>C8-4</f>
        <v>106</v>
      </c>
      <c r="C8" s="65">
        <f>D8-4</f>
        <v>110</v>
      </c>
      <c r="D8" s="66">
        <v>114</v>
      </c>
      <c r="E8" s="65">
        <f>D8+4</f>
        <v>118</v>
      </c>
      <c r="F8" s="65">
        <f>E8+4</f>
        <v>122</v>
      </c>
      <c r="G8" s="65">
        <f>F8+6</f>
        <v>128</v>
      </c>
      <c r="H8" s="67">
        <f>B8-4</f>
        <v>102</v>
      </c>
      <c r="I8" s="365"/>
      <c r="J8" s="81"/>
      <c r="K8" s="81"/>
      <c r="L8" s="81" t="s">
        <v>160</v>
      </c>
      <c r="M8" s="83" t="s">
        <v>161</v>
      </c>
      <c r="N8" s="81"/>
      <c r="O8" s="81"/>
      <c r="P8" s="8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6" customFormat="1" ht="20.100000000000001" customHeight="1">
      <c r="A9" s="65" t="s">
        <v>162</v>
      </c>
      <c r="B9" s="65">
        <f>C9-4</f>
        <v>100</v>
      </c>
      <c r="C9" s="65">
        <f>D9-4</f>
        <v>104</v>
      </c>
      <c r="D9" s="66">
        <v>108</v>
      </c>
      <c r="E9" s="65">
        <f>D9+4</f>
        <v>112</v>
      </c>
      <c r="F9" s="65">
        <f>E9+5</f>
        <v>117</v>
      </c>
      <c r="G9" s="65">
        <f>F9+6</f>
        <v>123</v>
      </c>
      <c r="H9" s="67">
        <f>B9-4</f>
        <v>96</v>
      </c>
      <c r="I9" s="365"/>
      <c r="J9" s="81"/>
      <c r="K9" s="81"/>
      <c r="L9" s="81" t="s">
        <v>160</v>
      </c>
      <c r="M9" s="83" t="s">
        <v>161</v>
      </c>
      <c r="N9" s="81"/>
      <c r="O9" s="81"/>
      <c r="P9" s="8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6" customFormat="1" ht="20.100000000000001" customHeight="1">
      <c r="A10" s="65" t="s">
        <v>163</v>
      </c>
      <c r="B10" s="65">
        <f>C10-1.2</f>
        <v>43.4</v>
      </c>
      <c r="C10" s="65">
        <f>D10-1.2</f>
        <v>44.6</v>
      </c>
      <c r="D10" s="66">
        <v>45.8</v>
      </c>
      <c r="E10" s="65">
        <f>D10+1.2</f>
        <v>47</v>
      </c>
      <c r="F10" s="65">
        <f>E10+1.2</f>
        <v>48.2</v>
      </c>
      <c r="G10" s="65">
        <f>F10+1.4</f>
        <v>49.6</v>
      </c>
      <c r="H10" s="67">
        <f>B10-1.2</f>
        <v>42.2</v>
      </c>
      <c r="I10" s="365"/>
      <c r="J10" s="81"/>
      <c r="K10" s="81"/>
      <c r="L10" s="81" t="s">
        <v>164</v>
      </c>
      <c r="M10" s="81" t="s">
        <v>164</v>
      </c>
      <c r="N10" s="81"/>
      <c r="O10" s="81"/>
      <c r="P10" s="8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6" customFormat="1" ht="20.100000000000001" customHeight="1">
      <c r="A11" s="65" t="s">
        <v>165</v>
      </c>
      <c r="B11" s="65">
        <f t="shared" si="0"/>
        <v>48</v>
      </c>
      <c r="C11" s="65">
        <f t="shared" ref="C11:C14" si="2">D11-1</f>
        <v>49</v>
      </c>
      <c r="D11" s="66">
        <v>50</v>
      </c>
      <c r="E11" s="65">
        <f>D11+1</f>
        <v>51</v>
      </c>
      <c r="F11" s="65">
        <f>E11+1</f>
        <v>52</v>
      </c>
      <c r="G11" s="65">
        <f>F11+1.5</f>
        <v>53.5</v>
      </c>
      <c r="H11" s="67">
        <f t="shared" si="1"/>
        <v>47</v>
      </c>
      <c r="I11" s="365"/>
      <c r="J11" s="81"/>
      <c r="K11" s="81"/>
      <c r="L11" s="81" t="s">
        <v>156</v>
      </c>
      <c r="M11" s="81" t="s">
        <v>166</v>
      </c>
      <c r="N11" s="81"/>
      <c r="O11" s="81"/>
      <c r="P11" s="8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6" customFormat="1" ht="20.100000000000001" customHeight="1">
      <c r="A12" s="65" t="s">
        <v>167</v>
      </c>
      <c r="B12" s="65">
        <f t="shared" si="0"/>
        <v>50</v>
      </c>
      <c r="C12" s="65">
        <f t="shared" si="2"/>
        <v>51</v>
      </c>
      <c r="D12" s="66">
        <v>52</v>
      </c>
      <c r="E12" s="65">
        <f>D12+1</f>
        <v>53</v>
      </c>
      <c r="F12" s="65">
        <f>E12+1</f>
        <v>54</v>
      </c>
      <c r="G12" s="65">
        <f>F12+1.5</f>
        <v>55.5</v>
      </c>
      <c r="H12" s="67">
        <f t="shared" si="1"/>
        <v>49</v>
      </c>
      <c r="I12" s="365"/>
      <c r="J12" s="81"/>
      <c r="K12" s="81"/>
      <c r="L12" s="81" t="s">
        <v>161</v>
      </c>
      <c r="M12" s="81" t="s">
        <v>156</v>
      </c>
      <c r="N12" s="81"/>
      <c r="O12" s="81"/>
      <c r="P12" s="8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6" customFormat="1" ht="20.100000000000001" customHeight="1">
      <c r="A13" s="65" t="s">
        <v>168</v>
      </c>
      <c r="B13" s="65">
        <f>C13</f>
        <v>7</v>
      </c>
      <c r="C13" s="65">
        <f>D13</f>
        <v>7</v>
      </c>
      <c r="D13" s="66">
        <v>7</v>
      </c>
      <c r="E13" s="65">
        <f t="shared" ref="E13:G13" si="3">D13</f>
        <v>7</v>
      </c>
      <c r="F13" s="65">
        <f t="shared" si="3"/>
        <v>7</v>
      </c>
      <c r="G13" s="65">
        <f t="shared" si="3"/>
        <v>7</v>
      </c>
      <c r="H13" s="67">
        <v>7</v>
      </c>
      <c r="I13" s="365"/>
      <c r="J13" s="81"/>
      <c r="K13" s="81"/>
      <c r="L13" s="81" t="s">
        <v>156</v>
      </c>
      <c r="M13" s="81" t="s">
        <v>156</v>
      </c>
      <c r="N13" s="81"/>
      <c r="O13" s="81"/>
      <c r="P13" s="8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6" customFormat="1" ht="20.100000000000001" customHeight="1">
      <c r="A14" s="65" t="s">
        <v>169</v>
      </c>
      <c r="B14" s="65">
        <f>C14</f>
        <v>17</v>
      </c>
      <c r="C14" s="65">
        <f t="shared" si="2"/>
        <v>17</v>
      </c>
      <c r="D14" s="66">
        <v>18</v>
      </c>
      <c r="E14" s="65">
        <f>D14</f>
        <v>18</v>
      </c>
      <c r="F14" s="65">
        <f>E14+1.5</f>
        <v>19.5</v>
      </c>
      <c r="G14" s="65">
        <f>F14</f>
        <v>19.5</v>
      </c>
      <c r="H14" s="67">
        <v>17</v>
      </c>
      <c r="I14" s="365"/>
      <c r="J14" s="81"/>
      <c r="K14" s="81"/>
      <c r="L14" s="81" t="s">
        <v>156</v>
      </c>
      <c r="M14" s="81" t="s">
        <v>156</v>
      </c>
      <c r="N14" s="81"/>
      <c r="O14" s="81"/>
      <c r="P14" s="8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6" customFormat="1" ht="20.100000000000001" customHeight="1">
      <c r="A15" s="65" t="s">
        <v>170</v>
      </c>
      <c r="B15" s="68">
        <v>64.5</v>
      </c>
      <c r="C15" s="68">
        <v>65.5</v>
      </c>
      <c r="D15" s="69">
        <v>67.5</v>
      </c>
      <c r="E15" s="68">
        <v>69.5</v>
      </c>
      <c r="F15" s="68">
        <v>71.5</v>
      </c>
      <c r="G15" s="68">
        <v>72.5</v>
      </c>
      <c r="H15" s="67">
        <v>63.5</v>
      </c>
      <c r="I15" s="365"/>
      <c r="J15" s="81"/>
      <c r="K15" s="81"/>
      <c r="L15" s="81" t="s">
        <v>156</v>
      </c>
      <c r="M15" s="81" t="s">
        <v>156</v>
      </c>
      <c r="N15" s="81"/>
      <c r="O15" s="81"/>
      <c r="P15" s="8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6" customFormat="1" ht="20.100000000000001" customHeight="1">
      <c r="A16" s="65" t="s">
        <v>171</v>
      </c>
      <c r="B16" s="65">
        <v>18</v>
      </c>
      <c r="C16" s="65">
        <v>18</v>
      </c>
      <c r="D16" s="65">
        <v>19</v>
      </c>
      <c r="E16" s="65">
        <v>19</v>
      </c>
      <c r="F16" s="65">
        <v>20.5</v>
      </c>
      <c r="G16" s="65">
        <v>20.5</v>
      </c>
      <c r="H16" s="67">
        <v>18</v>
      </c>
      <c r="I16" s="365"/>
      <c r="J16" s="81"/>
      <c r="K16" s="81"/>
      <c r="L16" s="81" t="s">
        <v>156</v>
      </c>
      <c r="M16" s="81" t="s">
        <v>156</v>
      </c>
      <c r="N16" s="81"/>
      <c r="O16" s="81"/>
      <c r="P16" s="8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6" customFormat="1" ht="20.100000000000001" customHeight="1">
      <c r="A17" s="65"/>
      <c r="B17" s="68"/>
      <c r="C17" s="69"/>
      <c r="D17" s="68"/>
      <c r="E17" s="68"/>
      <c r="F17" s="68"/>
      <c r="G17" s="70"/>
      <c r="H17" s="70"/>
      <c r="I17" s="365"/>
      <c r="J17" s="85"/>
      <c r="K17" s="85"/>
      <c r="L17" s="85"/>
      <c r="M17" s="85"/>
      <c r="N17" s="85"/>
      <c r="O17" s="85"/>
      <c r="P17" s="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6" customFormat="1" ht="20.100000000000001" customHeight="1">
      <c r="A18" s="65"/>
      <c r="B18" s="68"/>
      <c r="C18" s="68"/>
      <c r="D18" s="68"/>
      <c r="E18" s="68"/>
      <c r="F18" s="68"/>
      <c r="G18" s="155"/>
      <c r="H18" s="155"/>
      <c r="I18" s="365"/>
      <c r="J18" s="220"/>
      <c r="K18" s="220"/>
      <c r="L18" s="220"/>
      <c r="M18" s="220"/>
      <c r="N18" s="220"/>
      <c r="O18" s="220"/>
      <c r="P18" s="8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6" customFormat="1" ht="20.100000000000001" customHeight="1">
      <c r="A19" s="71"/>
      <c r="B19" s="72"/>
      <c r="C19" s="72"/>
      <c r="D19" s="72"/>
      <c r="E19" s="73"/>
      <c r="F19" s="72"/>
      <c r="G19" s="72"/>
      <c r="H19" s="72"/>
      <c r="I19" s="366"/>
      <c r="J19" s="87"/>
      <c r="K19" s="87"/>
      <c r="L19" s="88"/>
      <c r="M19" s="87"/>
      <c r="N19" s="87"/>
      <c r="O19" s="88"/>
      <c r="P19" s="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6" customFormat="1" ht="16.5">
      <c r="A20" s="160"/>
      <c r="B20" s="160"/>
      <c r="C20" s="160"/>
      <c r="D20" s="160"/>
      <c r="E20" s="161"/>
      <c r="F20" s="160"/>
      <c r="G20" s="160"/>
      <c r="H20" s="160"/>
      <c r="P20" s="7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6" customFormat="1">
      <c r="A21" s="74" t="s">
        <v>172</v>
      </c>
      <c r="B21" s="74"/>
      <c r="C21" s="75"/>
      <c r="D21" s="75"/>
      <c r="P21" s="7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6" customFormat="1">
      <c r="C22" s="57"/>
      <c r="D22" s="57"/>
      <c r="J22" s="91" t="s">
        <v>173</v>
      </c>
      <c r="K22" s="179">
        <v>45320</v>
      </c>
      <c r="L22" s="91" t="s">
        <v>174</v>
      </c>
      <c r="M22" s="91" t="s">
        <v>137</v>
      </c>
      <c r="N22" s="91" t="s">
        <v>175</v>
      </c>
      <c r="O22" s="56" t="s">
        <v>140</v>
      </c>
      <c r="P22" s="7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94" customWidth="1"/>
    <col min="2" max="16384" width="10" style="94"/>
  </cols>
  <sheetData>
    <row r="1" spans="1:16" ht="22.5" customHeight="1">
      <c r="A1" s="367" t="s">
        <v>176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6" ht="17.25" customHeight="1">
      <c r="A2" s="190" t="s">
        <v>53</v>
      </c>
      <c r="B2" s="275"/>
      <c r="C2" s="275"/>
      <c r="D2" s="276" t="s">
        <v>55</v>
      </c>
      <c r="E2" s="276"/>
      <c r="F2" s="275" t="s">
        <v>56</v>
      </c>
      <c r="G2" s="275"/>
      <c r="H2" s="191" t="s">
        <v>57</v>
      </c>
      <c r="I2" s="277" t="s">
        <v>56</v>
      </c>
      <c r="J2" s="277"/>
      <c r="K2" s="278"/>
    </row>
    <row r="3" spans="1:16" ht="16.5" customHeight="1">
      <c r="A3" s="279" t="s">
        <v>58</v>
      </c>
      <c r="B3" s="280"/>
      <c r="C3" s="281"/>
      <c r="D3" s="282" t="s">
        <v>59</v>
      </c>
      <c r="E3" s="283"/>
      <c r="F3" s="283"/>
      <c r="G3" s="284"/>
      <c r="H3" s="282" t="s">
        <v>60</v>
      </c>
      <c r="I3" s="283"/>
      <c r="J3" s="283"/>
      <c r="K3" s="284"/>
    </row>
    <row r="4" spans="1:16" ht="16.5" customHeight="1">
      <c r="A4" s="194" t="s">
        <v>61</v>
      </c>
      <c r="B4" s="285"/>
      <c r="C4" s="286"/>
      <c r="D4" s="287" t="s">
        <v>63</v>
      </c>
      <c r="E4" s="288"/>
      <c r="F4" s="368"/>
      <c r="G4" s="369"/>
      <c r="H4" s="287" t="s">
        <v>177</v>
      </c>
      <c r="I4" s="288"/>
      <c r="J4" s="100" t="s">
        <v>65</v>
      </c>
      <c r="K4" s="101" t="s">
        <v>66</v>
      </c>
    </row>
    <row r="5" spans="1:16" ht="16.5" customHeight="1">
      <c r="A5" s="196" t="s">
        <v>67</v>
      </c>
      <c r="B5" s="285"/>
      <c r="C5" s="286"/>
      <c r="D5" s="287" t="s">
        <v>178</v>
      </c>
      <c r="E5" s="288"/>
      <c r="F5" s="289"/>
      <c r="G5" s="290"/>
      <c r="H5" s="287" t="s">
        <v>179</v>
      </c>
      <c r="I5" s="288"/>
      <c r="J5" s="100" t="s">
        <v>65</v>
      </c>
      <c r="K5" s="101" t="s">
        <v>66</v>
      </c>
    </row>
    <row r="6" spans="1:16" ht="16.5" customHeight="1">
      <c r="A6" s="194" t="s">
        <v>71</v>
      </c>
      <c r="B6" s="197"/>
      <c r="C6" s="198"/>
      <c r="D6" s="287" t="s">
        <v>180</v>
      </c>
      <c r="E6" s="288"/>
      <c r="F6" s="289"/>
      <c r="G6" s="290"/>
      <c r="H6" s="287" t="s">
        <v>181</v>
      </c>
      <c r="I6" s="288"/>
      <c r="J6" s="288"/>
      <c r="K6" s="370"/>
    </row>
    <row r="7" spans="1:16" ht="16.5" customHeight="1">
      <c r="A7" s="194" t="s">
        <v>75</v>
      </c>
      <c r="B7" s="291"/>
      <c r="C7" s="292"/>
      <c r="D7" s="194" t="s">
        <v>182</v>
      </c>
      <c r="E7" s="195"/>
      <c r="F7" s="289"/>
      <c r="G7" s="290"/>
      <c r="H7" s="371"/>
      <c r="I7" s="285"/>
      <c r="J7" s="285"/>
      <c r="K7" s="286"/>
    </row>
    <row r="8" spans="1:16" ht="16.5" customHeight="1">
      <c r="A8" s="200" t="s">
        <v>78</v>
      </c>
      <c r="B8" s="291"/>
      <c r="C8" s="292"/>
      <c r="D8" s="295" t="s">
        <v>80</v>
      </c>
      <c r="E8" s="296"/>
      <c r="F8" s="297"/>
      <c r="G8" s="298"/>
      <c r="H8" s="295"/>
      <c r="I8" s="296"/>
      <c r="J8" s="296"/>
      <c r="K8" s="306"/>
      <c r="P8" s="122" t="s">
        <v>183</v>
      </c>
    </row>
    <row r="9" spans="1:16" ht="16.5" customHeight="1">
      <c r="A9" s="372" t="s">
        <v>184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</row>
    <row r="10" spans="1:16" ht="16.5" customHeight="1">
      <c r="A10" s="201" t="s">
        <v>84</v>
      </c>
      <c r="B10" s="202" t="s">
        <v>85</v>
      </c>
      <c r="C10" s="96" t="s">
        <v>86</v>
      </c>
      <c r="D10" s="203"/>
      <c r="E10" s="204" t="s">
        <v>89</v>
      </c>
      <c r="F10" s="202" t="s">
        <v>85</v>
      </c>
      <c r="G10" s="96" t="s">
        <v>86</v>
      </c>
      <c r="H10" s="202"/>
      <c r="I10" s="204" t="s">
        <v>87</v>
      </c>
      <c r="J10" s="202" t="s">
        <v>85</v>
      </c>
      <c r="K10" s="213" t="s">
        <v>86</v>
      </c>
    </row>
    <row r="11" spans="1:16" ht="16.5" customHeight="1">
      <c r="A11" s="196" t="s">
        <v>90</v>
      </c>
      <c r="B11" s="205" t="s">
        <v>85</v>
      </c>
      <c r="C11" s="100" t="s">
        <v>86</v>
      </c>
      <c r="D11" s="206"/>
      <c r="E11" s="207" t="s">
        <v>92</v>
      </c>
      <c r="F11" s="205" t="s">
        <v>85</v>
      </c>
      <c r="G11" s="100" t="s">
        <v>86</v>
      </c>
      <c r="H11" s="205"/>
      <c r="I11" s="207" t="s">
        <v>97</v>
      </c>
      <c r="J11" s="205" t="s">
        <v>85</v>
      </c>
      <c r="K11" s="101" t="s">
        <v>86</v>
      </c>
    </row>
    <row r="12" spans="1:16" ht="16.5" customHeight="1">
      <c r="A12" s="295" t="s">
        <v>123</v>
      </c>
      <c r="B12" s="296"/>
      <c r="C12" s="296"/>
      <c r="D12" s="296"/>
      <c r="E12" s="296"/>
      <c r="F12" s="296"/>
      <c r="G12" s="296"/>
      <c r="H12" s="296"/>
      <c r="I12" s="296"/>
      <c r="J12" s="296"/>
      <c r="K12" s="306"/>
    </row>
    <row r="13" spans="1:16" ht="16.5" customHeight="1">
      <c r="A13" s="373" t="s">
        <v>185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</row>
    <row r="14" spans="1:16" ht="16.5" customHeight="1">
      <c r="A14" s="374" t="s">
        <v>186</v>
      </c>
      <c r="B14" s="375"/>
      <c r="C14" s="375"/>
      <c r="D14" s="375"/>
      <c r="E14" s="375"/>
      <c r="F14" s="375"/>
      <c r="G14" s="375"/>
      <c r="H14" s="376"/>
      <c r="I14" s="377"/>
      <c r="J14" s="377"/>
      <c r="K14" s="378"/>
    </row>
    <row r="15" spans="1:16" ht="16.5" customHeight="1">
      <c r="A15" s="379"/>
      <c r="B15" s="380"/>
      <c r="C15" s="380"/>
      <c r="D15" s="381"/>
      <c r="E15" s="382"/>
      <c r="F15" s="380"/>
      <c r="G15" s="380"/>
      <c r="H15" s="381"/>
      <c r="I15" s="383"/>
      <c r="J15" s="384"/>
      <c r="K15" s="385"/>
    </row>
    <row r="16" spans="1:16" ht="16.5" customHeight="1">
      <c r="A16" s="386"/>
      <c r="B16" s="387"/>
      <c r="C16" s="387"/>
      <c r="D16" s="387"/>
      <c r="E16" s="387"/>
      <c r="F16" s="387"/>
      <c r="G16" s="387"/>
      <c r="H16" s="387"/>
      <c r="I16" s="387"/>
      <c r="J16" s="387"/>
      <c r="K16" s="388"/>
    </row>
    <row r="17" spans="1:11" ht="16.5" customHeight="1">
      <c r="A17" s="373" t="s">
        <v>187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</row>
    <row r="18" spans="1:11" ht="16.5" customHeight="1">
      <c r="A18" s="389"/>
      <c r="B18" s="390"/>
      <c r="C18" s="390"/>
      <c r="D18" s="390"/>
      <c r="E18" s="390"/>
      <c r="F18" s="390"/>
      <c r="G18" s="390"/>
      <c r="H18" s="390"/>
      <c r="I18" s="377"/>
      <c r="J18" s="377"/>
      <c r="K18" s="378"/>
    </row>
    <row r="19" spans="1:11" ht="16.5" customHeight="1">
      <c r="A19" s="379"/>
      <c r="B19" s="380"/>
      <c r="C19" s="380"/>
      <c r="D19" s="381"/>
      <c r="E19" s="382"/>
      <c r="F19" s="380"/>
      <c r="G19" s="380"/>
      <c r="H19" s="381"/>
      <c r="I19" s="383"/>
      <c r="J19" s="384"/>
      <c r="K19" s="385"/>
    </row>
    <row r="20" spans="1:11" ht="16.5" customHeight="1">
      <c r="A20" s="386"/>
      <c r="B20" s="387"/>
      <c r="C20" s="387"/>
      <c r="D20" s="387"/>
      <c r="E20" s="387"/>
      <c r="F20" s="387"/>
      <c r="G20" s="387"/>
      <c r="H20" s="387"/>
      <c r="I20" s="387"/>
      <c r="J20" s="387"/>
      <c r="K20" s="388"/>
    </row>
    <row r="21" spans="1:11" ht="16.5" customHeight="1">
      <c r="A21" s="391" t="s">
        <v>120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</row>
    <row r="22" spans="1:11" ht="16.5" customHeight="1">
      <c r="A22" s="392" t="s">
        <v>121</v>
      </c>
      <c r="B22" s="377"/>
      <c r="C22" s="377"/>
      <c r="D22" s="377"/>
      <c r="E22" s="377"/>
      <c r="F22" s="377"/>
      <c r="G22" s="377"/>
      <c r="H22" s="377"/>
      <c r="I22" s="377"/>
      <c r="J22" s="377"/>
      <c r="K22" s="378"/>
    </row>
    <row r="23" spans="1:11" ht="16.5" customHeight="1">
      <c r="A23" s="325" t="s">
        <v>122</v>
      </c>
      <c r="B23" s="326"/>
      <c r="C23" s="100" t="s">
        <v>65</v>
      </c>
      <c r="D23" s="100" t="s">
        <v>66</v>
      </c>
      <c r="E23" s="393"/>
      <c r="F23" s="393"/>
      <c r="G23" s="393"/>
      <c r="H23" s="393"/>
      <c r="I23" s="393"/>
      <c r="J23" s="393"/>
      <c r="K23" s="394"/>
    </row>
    <row r="24" spans="1:11" ht="16.5" customHeight="1">
      <c r="A24" s="287" t="s">
        <v>188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</row>
    <row r="25" spans="1:11" ht="16.5" customHeight="1">
      <c r="A25" s="395"/>
      <c r="B25" s="396"/>
      <c r="C25" s="396"/>
      <c r="D25" s="396"/>
      <c r="E25" s="396"/>
      <c r="F25" s="396"/>
      <c r="G25" s="396"/>
      <c r="H25" s="396"/>
      <c r="I25" s="396"/>
      <c r="J25" s="396"/>
      <c r="K25" s="397"/>
    </row>
    <row r="26" spans="1:11" ht="16.5" customHeight="1">
      <c r="A26" s="372" t="s">
        <v>129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</row>
    <row r="27" spans="1:11" ht="16.5" customHeight="1">
      <c r="A27" s="192" t="s">
        <v>130</v>
      </c>
      <c r="B27" s="96" t="s">
        <v>95</v>
      </c>
      <c r="C27" s="96" t="s">
        <v>96</v>
      </c>
      <c r="D27" s="96" t="s">
        <v>88</v>
      </c>
      <c r="E27" s="193" t="s">
        <v>131</v>
      </c>
      <c r="F27" s="96" t="s">
        <v>95</v>
      </c>
      <c r="G27" s="96" t="s">
        <v>96</v>
      </c>
      <c r="H27" s="96" t="s">
        <v>88</v>
      </c>
      <c r="I27" s="193" t="s">
        <v>132</v>
      </c>
      <c r="J27" s="96" t="s">
        <v>95</v>
      </c>
      <c r="K27" s="213" t="s">
        <v>96</v>
      </c>
    </row>
    <row r="28" spans="1:11" ht="16.5" customHeight="1">
      <c r="A28" s="208" t="s">
        <v>87</v>
      </c>
      <c r="B28" s="100" t="s">
        <v>95</v>
      </c>
      <c r="C28" s="100" t="s">
        <v>96</v>
      </c>
      <c r="D28" s="100" t="s">
        <v>88</v>
      </c>
      <c r="E28" s="209" t="s">
        <v>94</v>
      </c>
      <c r="F28" s="100" t="s">
        <v>95</v>
      </c>
      <c r="G28" s="100" t="s">
        <v>96</v>
      </c>
      <c r="H28" s="100" t="s">
        <v>88</v>
      </c>
      <c r="I28" s="209" t="s">
        <v>105</v>
      </c>
      <c r="J28" s="100" t="s">
        <v>95</v>
      </c>
      <c r="K28" s="101" t="s">
        <v>96</v>
      </c>
    </row>
    <row r="29" spans="1:11" ht="16.5" customHeight="1">
      <c r="A29" s="287" t="s">
        <v>98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98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372" t="s">
        <v>189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</row>
    <row r="32" spans="1:11" ht="21" customHeight="1">
      <c r="A32" s="399"/>
      <c r="B32" s="400"/>
      <c r="C32" s="400"/>
      <c r="D32" s="400"/>
      <c r="E32" s="400"/>
      <c r="F32" s="400"/>
      <c r="G32" s="400"/>
      <c r="H32" s="400"/>
      <c r="I32" s="400"/>
      <c r="J32" s="400"/>
      <c r="K32" s="401"/>
    </row>
    <row r="33" spans="1:11" ht="21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1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21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21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21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21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21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21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21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21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128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372" t="s">
        <v>190</v>
      </c>
      <c r="B44" s="372"/>
      <c r="C44" s="372"/>
      <c r="D44" s="372"/>
      <c r="E44" s="372"/>
      <c r="F44" s="372"/>
      <c r="G44" s="372"/>
      <c r="H44" s="372"/>
      <c r="I44" s="372"/>
      <c r="J44" s="372"/>
      <c r="K44" s="372"/>
    </row>
    <row r="45" spans="1:11" ht="18" customHeight="1">
      <c r="A45" s="402" t="s">
        <v>123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4"/>
    </row>
    <row r="46" spans="1:11" ht="18" customHeight="1">
      <c r="A46" s="402" t="s">
        <v>191</v>
      </c>
      <c r="B46" s="403"/>
      <c r="C46" s="403"/>
      <c r="D46" s="403"/>
      <c r="E46" s="403"/>
      <c r="F46" s="403"/>
      <c r="G46" s="403"/>
      <c r="H46" s="403"/>
      <c r="I46" s="403"/>
      <c r="J46" s="403"/>
      <c r="K46" s="404"/>
    </row>
    <row r="47" spans="1:11" ht="18" customHeight="1">
      <c r="A47" s="395"/>
      <c r="B47" s="396"/>
      <c r="C47" s="396"/>
      <c r="D47" s="396"/>
      <c r="E47" s="396"/>
      <c r="F47" s="396"/>
      <c r="G47" s="396"/>
      <c r="H47" s="396"/>
      <c r="I47" s="396"/>
      <c r="J47" s="396"/>
      <c r="K47" s="397"/>
    </row>
    <row r="48" spans="1:11" ht="21" customHeight="1">
      <c r="A48" s="210" t="s">
        <v>134</v>
      </c>
      <c r="B48" s="405" t="s">
        <v>135</v>
      </c>
      <c r="C48" s="405"/>
      <c r="D48" s="211" t="s">
        <v>136</v>
      </c>
      <c r="E48" s="211"/>
      <c r="F48" s="211" t="s">
        <v>138</v>
      </c>
      <c r="G48" s="212"/>
      <c r="H48" s="406" t="s">
        <v>139</v>
      </c>
      <c r="I48" s="406"/>
      <c r="J48" s="405" t="s">
        <v>140</v>
      </c>
      <c r="K48" s="407"/>
    </row>
    <row r="49" spans="1:11" ht="16.5" customHeight="1">
      <c r="A49" s="303" t="s">
        <v>141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5"/>
    </row>
    <row r="50" spans="1:11" ht="16.5" customHeight="1">
      <c r="A50" s="408"/>
      <c r="B50" s="409"/>
      <c r="C50" s="409"/>
      <c r="D50" s="409"/>
      <c r="E50" s="409"/>
      <c r="F50" s="409"/>
      <c r="G50" s="409"/>
      <c r="H50" s="409"/>
      <c r="I50" s="409"/>
      <c r="J50" s="409"/>
      <c r="K50" s="410"/>
    </row>
    <row r="51" spans="1:11" ht="16.5" customHeight="1">
      <c r="A51" s="411"/>
      <c r="B51" s="412"/>
      <c r="C51" s="412"/>
      <c r="D51" s="412"/>
      <c r="E51" s="412"/>
      <c r="F51" s="412"/>
      <c r="G51" s="412"/>
      <c r="H51" s="412"/>
      <c r="I51" s="412"/>
      <c r="J51" s="412"/>
      <c r="K51" s="413"/>
    </row>
    <row r="52" spans="1:11" ht="21" customHeight="1">
      <c r="A52" s="210" t="s">
        <v>134</v>
      </c>
      <c r="B52" s="405" t="s">
        <v>135</v>
      </c>
      <c r="C52" s="405"/>
      <c r="D52" s="211" t="s">
        <v>136</v>
      </c>
      <c r="E52" s="211"/>
      <c r="F52" s="211" t="s">
        <v>138</v>
      </c>
      <c r="G52" s="212"/>
      <c r="H52" s="406" t="s">
        <v>139</v>
      </c>
      <c r="I52" s="406"/>
      <c r="J52" s="405" t="s">
        <v>140</v>
      </c>
      <c r="K52" s="40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A6" sqref="A6:F18"/>
    </sheetView>
  </sheetViews>
  <sheetFormatPr defaultColWidth="9" defaultRowHeight="14.25"/>
  <cols>
    <col min="1" max="1" width="13.625" style="56" customWidth="1"/>
    <col min="2" max="2" width="8.5" style="56" customWidth="1"/>
    <col min="3" max="3" width="8.5" style="57" customWidth="1"/>
    <col min="4" max="7" width="8.5" style="56" customWidth="1"/>
    <col min="8" max="8" width="2.75" style="56" customWidth="1"/>
    <col min="9" max="14" width="8.875" style="56" customWidth="1"/>
    <col min="15" max="18" width="8.875" style="131" customWidth="1"/>
    <col min="19" max="250" width="9" style="56"/>
    <col min="251" max="16384" width="9" style="2"/>
  </cols>
  <sheetData>
    <row r="1" spans="1:253" s="56" customFormat="1" ht="29.1" customHeight="1">
      <c r="A1" s="348" t="s">
        <v>144</v>
      </c>
      <c r="B1" s="350"/>
      <c r="C1" s="349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163"/>
      <c r="P1" s="163"/>
      <c r="Q1" s="163"/>
      <c r="R1" s="16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56" customFormat="1" ht="20.100000000000001" customHeight="1">
      <c r="A2" s="60" t="s">
        <v>61</v>
      </c>
      <c r="B2" s="414"/>
      <c r="C2" s="415"/>
      <c r="D2" s="61" t="s">
        <v>67</v>
      </c>
      <c r="E2" s="354"/>
      <c r="F2" s="354"/>
      <c r="G2" s="416"/>
      <c r="H2" s="132"/>
      <c r="I2" s="164" t="s">
        <v>57</v>
      </c>
      <c r="J2" s="355" t="s">
        <v>56</v>
      </c>
      <c r="K2" s="355"/>
      <c r="L2" s="355"/>
      <c r="M2" s="355"/>
      <c r="N2" s="355"/>
      <c r="O2" s="165"/>
      <c r="P2" s="165"/>
      <c r="Q2" s="165"/>
      <c r="R2" s="18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56" customFormat="1">
      <c r="A3" s="360" t="s">
        <v>145</v>
      </c>
      <c r="B3" s="357" t="s">
        <v>146</v>
      </c>
      <c r="C3" s="358"/>
      <c r="D3" s="357"/>
      <c r="E3" s="357"/>
      <c r="F3" s="357"/>
      <c r="G3" s="417"/>
      <c r="H3" s="133"/>
      <c r="I3" s="418" t="s">
        <v>192</v>
      </c>
      <c r="J3" s="357"/>
      <c r="K3" s="357"/>
      <c r="L3" s="357"/>
      <c r="M3" s="357"/>
      <c r="N3" s="357"/>
      <c r="O3" s="28"/>
      <c r="P3" s="28"/>
      <c r="Q3" s="28"/>
      <c r="R3" s="18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56" customFormat="1" ht="15">
      <c r="A4" s="360"/>
      <c r="B4" s="134" t="s">
        <v>110</v>
      </c>
      <c r="C4" s="135" t="s">
        <v>111</v>
      </c>
      <c r="D4" s="134" t="s">
        <v>112</v>
      </c>
      <c r="E4" s="134" t="s">
        <v>113</v>
      </c>
      <c r="F4" s="134" t="s">
        <v>114</v>
      </c>
      <c r="G4" s="136"/>
      <c r="H4" s="133"/>
      <c r="I4" s="166" t="s">
        <v>110</v>
      </c>
      <c r="J4" s="167" t="s">
        <v>110</v>
      </c>
      <c r="K4" s="167" t="s">
        <v>111</v>
      </c>
      <c r="L4" s="167" t="s">
        <v>111</v>
      </c>
      <c r="M4" s="167" t="s">
        <v>112</v>
      </c>
      <c r="N4" s="167" t="s">
        <v>112</v>
      </c>
      <c r="O4" s="167" t="s">
        <v>113</v>
      </c>
      <c r="P4" s="28" t="s">
        <v>113</v>
      </c>
      <c r="Q4" s="183" t="s">
        <v>114</v>
      </c>
      <c r="R4" s="184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56" customFormat="1" ht="20.100000000000001" customHeight="1">
      <c r="A5" s="360"/>
      <c r="B5" s="137" t="s">
        <v>193</v>
      </c>
      <c r="C5" s="138" t="s">
        <v>194</v>
      </c>
      <c r="D5" s="137" t="s">
        <v>195</v>
      </c>
      <c r="E5" s="137" t="s">
        <v>196</v>
      </c>
      <c r="F5" s="137" t="s">
        <v>197</v>
      </c>
      <c r="G5" s="137"/>
      <c r="H5" s="133"/>
      <c r="I5" s="168"/>
      <c r="J5" s="169"/>
      <c r="K5" s="169"/>
      <c r="L5" s="169"/>
      <c r="M5" s="169"/>
      <c r="N5" s="169"/>
      <c r="O5" s="169"/>
      <c r="P5" s="170"/>
      <c r="Q5" s="170"/>
      <c r="R5" s="185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56" customFormat="1" ht="20.100000000000001" customHeight="1">
      <c r="A6" s="139"/>
      <c r="B6" s="140"/>
      <c r="C6" s="141"/>
      <c r="D6" s="140"/>
      <c r="E6" s="140"/>
      <c r="F6" s="140"/>
      <c r="G6" s="142"/>
      <c r="H6" s="133"/>
      <c r="I6" s="171"/>
      <c r="J6" s="172"/>
      <c r="K6" s="173"/>
      <c r="L6" s="172"/>
      <c r="M6" s="172"/>
      <c r="N6" s="172"/>
      <c r="O6" s="172"/>
      <c r="P6" s="174"/>
      <c r="Q6" s="186"/>
      <c r="R6" s="187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56" customFormat="1" ht="20.100000000000001" customHeight="1">
      <c r="A7" s="143"/>
      <c r="B7" s="141"/>
      <c r="C7" s="141"/>
      <c r="D7" s="141"/>
      <c r="E7" s="141"/>
      <c r="F7" s="141"/>
      <c r="G7" s="142"/>
      <c r="H7" s="133"/>
      <c r="I7" s="168"/>
      <c r="J7" s="169"/>
      <c r="K7" s="169"/>
      <c r="L7" s="169"/>
      <c r="M7" s="169"/>
      <c r="N7" s="169"/>
      <c r="O7" s="169"/>
      <c r="P7" s="170"/>
      <c r="Q7" s="188"/>
      <c r="R7" s="187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56" customFormat="1" ht="20.100000000000001" customHeight="1">
      <c r="A8" s="143"/>
      <c r="B8" s="141"/>
      <c r="C8" s="141"/>
      <c r="D8" s="141"/>
      <c r="E8" s="141"/>
      <c r="F8" s="141"/>
      <c r="G8" s="142"/>
      <c r="H8" s="133"/>
      <c r="I8" s="168"/>
      <c r="J8" s="169"/>
      <c r="K8" s="169"/>
      <c r="L8" s="169"/>
      <c r="M8" s="169"/>
      <c r="N8" s="169"/>
      <c r="O8" s="169"/>
      <c r="P8" s="170"/>
      <c r="Q8" s="188"/>
      <c r="R8" s="187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56" customFormat="1" ht="20.100000000000001" customHeight="1">
      <c r="A9" s="143"/>
      <c r="B9" s="141"/>
      <c r="C9" s="141"/>
      <c r="D9" s="141"/>
      <c r="E9" s="141"/>
      <c r="F9" s="141"/>
      <c r="G9" s="142"/>
      <c r="H9" s="133"/>
      <c r="I9" s="168"/>
      <c r="J9" s="169"/>
      <c r="K9" s="169"/>
      <c r="L9" s="169"/>
      <c r="M9" s="169"/>
      <c r="N9" s="169"/>
      <c r="O9" s="169"/>
      <c r="P9" s="170"/>
      <c r="Q9" s="188"/>
      <c r="R9" s="18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56" customFormat="1" ht="20.100000000000001" customHeight="1">
      <c r="A10" s="143"/>
      <c r="B10" s="141"/>
      <c r="C10" s="141"/>
      <c r="D10" s="141"/>
      <c r="E10" s="141"/>
      <c r="F10" s="141"/>
      <c r="G10" s="142"/>
      <c r="H10" s="133"/>
      <c r="I10" s="168"/>
      <c r="J10" s="169"/>
      <c r="K10" s="169"/>
      <c r="L10" s="169"/>
      <c r="M10" s="169"/>
      <c r="N10" s="169"/>
      <c r="O10" s="169"/>
      <c r="P10" s="170"/>
      <c r="Q10" s="188"/>
      <c r="R10" s="18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56" customFormat="1" ht="20.100000000000001" customHeight="1">
      <c r="A11" s="143"/>
      <c r="B11" s="141"/>
      <c r="C11" s="141"/>
      <c r="D11" s="141"/>
      <c r="E11" s="141"/>
      <c r="F11" s="141"/>
      <c r="G11" s="142"/>
      <c r="H11" s="133"/>
      <c r="I11" s="168"/>
      <c r="J11" s="169"/>
      <c r="K11" s="169"/>
      <c r="L11" s="169"/>
      <c r="M11" s="169"/>
      <c r="N11" s="169"/>
      <c r="O11" s="169"/>
      <c r="P11" s="170"/>
      <c r="Q11" s="188"/>
      <c r="R11" s="18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56" customFormat="1" ht="20.100000000000001" customHeight="1">
      <c r="A12" s="143"/>
      <c r="B12" s="144"/>
      <c r="C12" s="144"/>
      <c r="D12" s="144"/>
      <c r="E12" s="144"/>
      <c r="F12" s="144"/>
      <c r="G12" s="142"/>
      <c r="H12" s="133"/>
      <c r="I12" s="168"/>
      <c r="J12" s="169"/>
      <c r="K12" s="169"/>
      <c r="L12" s="169"/>
      <c r="M12" s="169"/>
      <c r="N12" s="169"/>
      <c r="O12" s="169"/>
      <c r="P12" s="170"/>
      <c r="Q12" s="188"/>
      <c r="R12" s="18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56" customFormat="1" ht="20.100000000000001" customHeight="1">
      <c r="A13" s="143"/>
      <c r="B13" s="144"/>
      <c r="C13" s="144"/>
      <c r="D13" s="144"/>
      <c r="E13" s="144"/>
      <c r="F13" s="144"/>
      <c r="G13" s="142"/>
      <c r="H13" s="133"/>
      <c r="I13" s="168"/>
      <c r="J13" s="169"/>
      <c r="K13" s="169"/>
      <c r="L13" s="169"/>
      <c r="M13" s="169"/>
      <c r="N13" s="169"/>
      <c r="O13" s="169"/>
      <c r="P13" s="170"/>
      <c r="Q13" s="188"/>
      <c r="R13" s="187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56" customFormat="1" ht="20.100000000000001" customHeight="1">
      <c r="A14" s="143"/>
      <c r="B14" s="141"/>
      <c r="C14" s="141"/>
      <c r="D14" s="141"/>
      <c r="E14" s="141"/>
      <c r="F14" s="141"/>
      <c r="G14" s="142"/>
      <c r="H14" s="133"/>
      <c r="I14" s="168"/>
      <c r="J14" s="169"/>
      <c r="K14" s="169"/>
      <c r="L14" s="169"/>
      <c r="M14" s="169"/>
      <c r="N14" s="169"/>
      <c r="O14" s="169"/>
      <c r="P14" s="170"/>
      <c r="Q14" s="188"/>
      <c r="R14" s="187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56" customFormat="1" ht="20.100000000000001" customHeight="1">
      <c r="A15" s="143"/>
      <c r="B15" s="141"/>
      <c r="C15" s="141"/>
      <c r="D15" s="141"/>
      <c r="E15" s="141"/>
      <c r="F15" s="141"/>
      <c r="G15" s="145"/>
      <c r="H15" s="133"/>
      <c r="I15" s="168"/>
      <c r="J15" s="169"/>
      <c r="K15" s="169"/>
      <c r="L15" s="169"/>
      <c r="M15" s="169"/>
      <c r="N15" s="169"/>
      <c r="O15" s="169"/>
      <c r="P15" s="170"/>
      <c r="Q15" s="188"/>
      <c r="R15" s="18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56" customFormat="1" ht="20.100000000000001" customHeight="1">
      <c r="A16" s="143"/>
      <c r="B16" s="144"/>
      <c r="C16" s="144"/>
      <c r="D16" s="144"/>
      <c r="E16" s="144"/>
      <c r="F16" s="144"/>
      <c r="G16" s="142"/>
      <c r="H16" s="133"/>
      <c r="I16" s="168"/>
      <c r="J16" s="169"/>
      <c r="K16" s="169"/>
      <c r="L16" s="169"/>
      <c r="M16" s="169"/>
      <c r="N16" s="169"/>
      <c r="O16" s="169"/>
      <c r="P16" s="170"/>
      <c r="Q16" s="188"/>
      <c r="R16" s="187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56" customFormat="1" ht="20.100000000000001" customHeight="1">
      <c r="A17" s="146"/>
      <c r="B17" s="147"/>
      <c r="C17" s="70"/>
      <c r="D17" s="70"/>
      <c r="E17" s="148"/>
      <c r="F17" s="70"/>
      <c r="G17" s="149"/>
      <c r="H17" s="133"/>
      <c r="I17" s="168"/>
      <c r="J17" s="169"/>
      <c r="K17" s="169"/>
      <c r="L17" s="169"/>
      <c r="M17" s="169"/>
      <c r="N17" s="169"/>
      <c r="O17" s="169"/>
      <c r="P17" s="170"/>
      <c r="Q17" s="188"/>
      <c r="R17" s="187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56" customFormat="1" ht="20.100000000000001" customHeight="1">
      <c r="A18" s="150"/>
      <c r="B18" s="151"/>
      <c r="C18" s="152"/>
      <c r="D18" s="152"/>
      <c r="E18" s="153"/>
      <c r="F18" s="154"/>
      <c r="G18" s="149"/>
      <c r="H18" s="133"/>
      <c r="I18" s="168"/>
      <c r="J18" s="169"/>
      <c r="K18" s="169"/>
      <c r="L18" s="169"/>
      <c r="M18" s="169"/>
      <c r="N18" s="169"/>
      <c r="O18" s="169"/>
      <c r="P18" s="170"/>
      <c r="Q18" s="188"/>
      <c r="R18" s="187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56" customFormat="1" ht="20.100000000000001" customHeight="1">
      <c r="A19" s="143"/>
      <c r="B19" s="155"/>
      <c r="C19" s="155"/>
      <c r="D19" s="156"/>
      <c r="E19" s="155"/>
      <c r="F19" s="155"/>
      <c r="G19" s="142"/>
      <c r="H19" s="133"/>
      <c r="I19" s="168"/>
      <c r="J19" s="169"/>
      <c r="K19" s="169"/>
      <c r="L19" s="169"/>
      <c r="M19" s="169"/>
      <c r="N19" s="169"/>
      <c r="O19" s="169"/>
      <c r="P19" s="170"/>
      <c r="Q19" s="170"/>
      <c r="R19" s="185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56" customFormat="1" ht="20.100000000000001" customHeight="1">
      <c r="A20" s="157"/>
      <c r="B20" s="72"/>
      <c r="C20" s="72"/>
      <c r="D20" s="73"/>
      <c r="E20" s="72"/>
      <c r="F20" s="72"/>
      <c r="G20" s="158"/>
      <c r="H20" s="159"/>
      <c r="I20" s="175"/>
      <c r="J20" s="176"/>
      <c r="K20" s="177"/>
      <c r="L20" s="176"/>
      <c r="M20" s="176"/>
      <c r="N20" s="177"/>
      <c r="O20" s="177"/>
      <c r="P20" s="178"/>
      <c r="Q20" s="178"/>
      <c r="R20" s="18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56" customFormat="1" ht="16.5">
      <c r="A21" s="160"/>
      <c r="B21" s="160"/>
      <c r="C21" s="160"/>
      <c r="D21" s="161"/>
      <c r="E21" s="160"/>
      <c r="F21" s="160"/>
      <c r="G21" s="162"/>
      <c r="O21" s="163"/>
      <c r="P21" s="163"/>
      <c r="Q21" s="163"/>
      <c r="R21" s="16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56" customFormat="1">
      <c r="A22" s="74" t="s">
        <v>172</v>
      </c>
      <c r="B22" s="74"/>
      <c r="C22" s="75"/>
      <c r="O22" s="163"/>
      <c r="P22" s="163"/>
      <c r="Q22" s="163"/>
      <c r="R22" s="16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56" customFormat="1">
      <c r="C23" s="57"/>
      <c r="I23" s="91" t="s">
        <v>173</v>
      </c>
      <c r="J23" s="179"/>
      <c r="K23" s="180"/>
      <c r="M23" s="91" t="s">
        <v>174</v>
      </c>
      <c r="N23" s="91" t="s">
        <v>137</v>
      </c>
      <c r="P23" s="91" t="s">
        <v>175</v>
      </c>
      <c r="R23" s="163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21" sqref="A21:K21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11.37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pans="1:13" ht="22.5">
      <c r="A1" s="367" t="s">
        <v>198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3" ht="18" customHeight="1">
      <c r="A2" s="95" t="s">
        <v>53</v>
      </c>
      <c r="B2" s="419" t="s">
        <v>54</v>
      </c>
      <c r="C2" s="419"/>
      <c r="D2" s="97" t="s">
        <v>61</v>
      </c>
      <c r="E2" s="98" t="s">
        <v>62</v>
      </c>
      <c r="F2" s="99" t="s">
        <v>199</v>
      </c>
      <c r="G2" s="285" t="str">
        <f>首期!B5</f>
        <v>男式抓绒马甲</v>
      </c>
      <c r="H2" s="286"/>
      <c r="I2" s="117" t="s">
        <v>57</v>
      </c>
      <c r="J2" s="420" t="s">
        <v>56</v>
      </c>
      <c r="K2" s="421"/>
    </row>
    <row r="3" spans="1:13" ht="18" customHeight="1">
      <c r="A3" s="102" t="s">
        <v>75</v>
      </c>
      <c r="B3" s="285">
        <v>797</v>
      </c>
      <c r="C3" s="285"/>
      <c r="D3" s="103" t="s">
        <v>200</v>
      </c>
      <c r="E3" s="422">
        <v>45347</v>
      </c>
      <c r="F3" s="423"/>
      <c r="G3" s="423"/>
      <c r="H3" s="393" t="s">
        <v>201</v>
      </c>
      <c r="I3" s="393"/>
      <c r="J3" s="393"/>
      <c r="K3" s="394"/>
    </row>
    <row r="4" spans="1:13" ht="18" customHeight="1">
      <c r="A4" s="104" t="s">
        <v>71</v>
      </c>
      <c r="B4" s="100">
        <v>1</v>
      </c>
      <c r="C4" s="100">
        <v>6</v>
      </c>
      <c r="D4" s="105" t="s">
        <v>202</v>
      </c>
      <c r="E4" s="423" t="s">
        <v>203</v>
      </c>
      <c r="F4" s="423"/>
      <c r="G4" s="423"/>
      <c r="H4" s="326" t="s">
        <v>204</v>
      </c>
      <c r="I4" s="326"/>
      <c r="J4" s="114" t="s">
        <v>65</v>
      </c>
      <c r="K4" s="120" t="s">
        <v>66</v>
      </c>
    </row>
    <row r="5" spans="1:13" ht="18" customHeight="1">
      <c r="A5" s="104" t="s">
        <v>205</v>
      </c>
      <c r="B5" s="285">
        <v>1</v>
      </c>
      <c r="C5" s="285"/>
      <c r="D5" s="103" t="s">
        <v>206</v>
      </c>
      <c r="E5" s="103"/>
      <c r="G5" s="103"/>
      <c r="H5" s="326" t="s">
        <v>207</v>
      </c>
      <c r="I5" s="326"/>
      <c r="J5" s="114" t="s">
        <v>65</v>
      </c>
      <c r="K5" s="120" t="s">
        <v>66</v>
      </c>
    </row>
    <row r="6" spans="1:13" ht="18" customHeight="1">
      <c r="A6" s="106" t="s">
        <v>208</v>
      </c>
      <c r="B6" s="387"/>
      <c r="C6" s="387"/>
      <c r="D6" s="108" t="s">
        <v>209</v>
      </c>
      <c r="E6" s="109"/>
      <c r="F6" s="109"/>
      <c r="G6" s="108"/>
      <c r="H6" s="424" t="s">
        <v>210</v>
      </c>
      <c r="I6" s="424"/>
      <c r="J6" s="109" t="s">
        <v>65</v>
      </c>
      <c r="K6" s="121" t="s">
        <v>66</v>
      </c>
      <c r="M6" s="122"/>
    </row>
    <row r="7" spans="1:13" ht="18" customHeight="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3" ht="18" customHeight="1">
      <c r="A8" s="113" t="s">
        <v>211</v>
      </c>
      <c r="B8" s="99" t="s">
        <v>212</v>
      </c>
      <c r="C8" s="99" t="s">
        <v>213</v>
      </c>
      <c r="D8" s="99" t="s">
        <v>214</v>
      </c>
      <c r="E8" s="99" t="s">
        <v>215</v>
      </c>
      <c r="F8" s="99" t="s">
        <v>216</v>
      </c>
      <c r="G8" s="425" t="s">
        <v>217</v>
      </c>
      <c r="H8" s="426"/>
      <c r="I8" s="426"/>
      <c r="J8" s="426"/>
      <c r="K8" s="427"/>
    </row>
    <row r="9" spans="1:13" ht="18" customHeight="1">
      <c r="A9" s="325" t="s">
        <v>218</v>
      </c>
      <c r="B9" s="326"/>
      <c r="C9" s="114" t="s">
        <v>65</v>
      </c>
      <c r="D9" s="114" t="s">
        <v>66</v>
      </c>
      <c r="E9" s="103" t="s">
        <v>219</v>
      </c>
      <c r="F9" s="115" t="s">
        <v>220</v>
      </c>
      <c r="G9" s="428"/>
      <c r="H9" s="429"/>
      <c r="I9" s="429"/>
      <c r="J9" s="429"/>
      <c r="K9" s="430"/>
    </row>
    <row r="10" spans="1:13" ht="18" customHeight="1">
      <c r="A10" s="325" t="s">
        <v>221</v>
      </c>
      <c r="B10" s="326"/>
      <c r="C10" s="114" t="s">
        <v>65</v>
      </c>
      <c r="D10" s="114" t="s">
        <v>66</v>
      </c>
      <c r="E10" s="103" t="s">
        <v>222</v>
      </c>
      <c r="F10" s="115" t="s">
        <v>223</v>
      </c>
      <c r="G10" s="428" t="s">
        <v>224</v>
      </c>
      <c r="H10" s="429"/>
      <c r="I10" s="429"/>
      <c r="J10" s="429"/>
      <c r="K10" s="430"/>
    </row>
    <row r="11" spans="1:13" ht="18" customHeight="1">
      <c r="A11" s="402" t="s">
        <v>184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4"/>
    </row>
    <row r="12" spans="1:13" ht="18" customHeight="1">
      <c r="A12" s="102" t="s">
        <v>89</v>
      </c>
      <c r="B12" s="114" t="s">
        <v>85</v>
      </c>
      <c r="C12" s="114" t="s">
        <v>86</v>
      </c>
      <c r="D12" s="115"/>
      <c r="E12" s="103" t="s">
        <v>87</v>
      </c>
      <c r="F12" s="114" t="s">
        <v>85</v>
      </c>
      <c r="G12" s="114" t="s">
        <v>86</v>
      </c>
      <c r="H12" s="114"/>
      <c r="I12" s="103" t="s">
        <v>225</v>
      </c>
      <c r="J12" s="114" t="s">
        <v>85</v>
      </c>
      <c r="K12" s="120" t="s">
        <v>86</v>
      </c>
    </row>
    <row r="13" spans="1:13" ht="18" customHeight="1">
      <c r="A13" s="102" t="s">
        <v>92</v>
      </c>
      <c r="B13" s="114" t="s">
        <v>85</v>
      </c>
      <c r="C13" s="114" t="s">
        <v>86</v>
      </c>
      <c r="D13" s="115"/>
      <c r="E13" s="103" t="s">
        <v>97</v>
      </c>
      <c r="F13" s="114" t="s">
        <v>85</v>
      </c>
      <c r="G13" s="114" t="s">
        <v>86</v>
      </c>
      <c r="H13" s="114"/>
      <c r="I13" s="103" t="s">
        <v>226</v>
      </c>
      <c r="J13" s="114" t="s">
        <v>85</v>
      </c>
      <c r="K13" s="120" t="s">
        <v>86</v>
      </c>
    </row>
    <row r="14" spans="1:13" ht="18" customHeight="1">
      <c r="A14" s="106" t="s">
        <v>227</v>
      </c>
      <c r="B14" s="109" t="s">
        <v>85</v>
      </c>
      <c r="C14" s="109" t="s">
        <v>86</v>
      </c>
      <c r="D14" s="116"/>
      <c r="E14" s="108" t="s">
        <v>228</v>
      </c>
      <c r="F14" s="109" t="s">
        <v>85</v>
      </c>
      <c r="G14" s="109" t="s">
        <v>86</v>
      </c>
      <c r="H14" s="109"/>
      <c r="I14" s="108" t="s">
        <v>229</v>
      </c>
      <c r="J14" s="109" t="s">
        <v>85</v>
      </c>
      <c r="K14" s="121" t="s">
        <v>86</v>
      </c>
    </row>
    <row r="15" spans="1:13" ht="18" customHeight="1">
      <c r="A15" s="110"/>
      <c r="B15" s="112"/>
      <c r="C15" s="112"/>
      <c r="D15" s="111"/>
      <c r="E15" s="110"/>
      <c r="F15" s="112"/>
      <c r="G15" s="112"/>
      <c r="H15" s="112"/>
      <c r="I15" s="110"/>
      <c r="J15" s="112"/>
      <c r="K15" s="112"/>
    </row>
    <row r="16" spans="1:13" ht="18" customHeight="1">
      <c r="A16" s="392" t="s">
        <v>230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8"/>
    </row>
    <row r="17" spans="1:11" ht="18" customHeight="1">
      <c r="A17" s="325" t="s">
        <v>231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98"/>
    </row>
    <row r="18" spans="1:11" ht="18" customHeight="1">
      <c r="A18" s="325" t="s">
        <v>232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98"/>
    </row>
    <row r="19" spans="1:11" ht="21.95" customHeight="1">
      <c r="A19" s="431"/>
      <c r="B19" s="432"/>
      <c r="C19" s="432"/>
      <c r="D19" s="432"/>
      <c r="E19" s="432"/>
      <c r="F19" s="432"/>
      <c r="G19" s="432"/>
      <c r="H19" s="432"/>
      <c r="I19" s="432"/>
      <c r="J19" s="432"/>
      <c r="K19" s="433"/>
    </row>
    <row r="20" spans="1:11" ht="21.95" customHeight="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434"/>
    </row>
    <row r="21" spans="1:11" ht="21.95" customHeight="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434"/>
    </row>
    <row r="22" spans="1:11" ht="21.95" customHeight="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434"/>
    </row>
    <row r="23" spans="1:11" ht="21.95" customHeight="1">
      <c r="A23" s="435"/>
      <c r="B23" s="436"/>
      <c r="C23" s="436"/>
      <c r="D23" s="436"/>
      <c r="E23" s="436"/>
      <c r="F23" s="436"/>
      <c r="G23" s="436"/>
      <c r="H23" s="436"/>
      <c r="I23" s="436"/>
      <c r="J23" s="436"/>
      <c r="K23" s="437"/>
    </row>
    <row r="24" spans="1:11" ht="18" customHeight="1">
      <c r="A24" s="325" t="s">
        <v>122</v>
      </c>
      <c r="B24" s="326"/>
      <c r="C24" s="114" t="s">
        <v>65</v>
      </c>
      <c r="D24" s="114" t="s">
        <v>66</v>
      </c>
      <c r="E24" s="393"/>
      <c r="F24" s="393"/>
      <c r="G24" s="393"/>
      <c r="H24" s="393"/>
      <c r="I24" s="393"/>
      <c r="J24" s="393"/>
      <c r="K24" s="394"/>
    </row>
    <row r="25" spans="1:11" ht="18" customHeight="1">
      <c r="A25" s="118" t="s">
        <v>233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9"/>
    </row>
    <row r="26" spans="1:11">
      <c r="A26" s="440"/>
      <c r="B26" s="440"/>
      <c r="C26" s="440"/>
      <c r="D26" s="440"/>
      <c r="E26" s="440"/>
      <c r="F26" s="440"/>
      <c r="G26" s="440"/>
      <c r="H26" s="440"/>
      <c r="I26" s="440"/>
      <c r="J26" s="440"/>
      <c r="K26" s="440"/>
    </row>
    <row r="27" spans="1:11" ht="20.100000000000001" customHeight="1">
      <c r="A27" s="441" t="s">
        <v>234</v>
      </c>
      <c r="B27" s="426"/>
      <c r="C27" s="426"/>
      <c r="D27" s="426"/>
      <c r="E27" s="426"/>
      <c r="F27" s="426"/>
      <c r="G27" s="426"/>
      <c r="H27" s="426"/>
      <c r="I27" s="426"/>
      <c r="J27" s="426"/>
      <c r="K27" s="125" t="s">
        <v>235</v>
      </c>
    </row>
    <row r="28" spans="1:11" ht="23.1" customHeight="1">
      <c r="A28" s="379"/>
      <c r="B28" s="380"/>
      <c r="C28" s="380"/>
      <c r="D28" s="380"/>
      <c r="E28" s="380"/>
      <c r="F28" s="380"/>
      <c r="G28" s="380"/>
      <c r="H28" s="380"/>
      <c r="I28" s="380"/>
      <c r="J28" s="381"/>
      <c r="K28" s="126">
        <v>2</v>
      </c>
    </row>
    <row r="29" spans="1:11" ht="23.1" customHeight="1">
      <c r="A29" s="379"/>
      <c r="B29" s="380"/>
      <c r="C29" s="380"/>
      <c r="D29" s="380"/>
      <c r="E29" s="380"/>
      <c r="F29" s="380"/>
      <c r="G29" s="380"/>
      <c r="H29" s="380"/>
      <c r="I29" s="380"/>
      <c r="J29" s="381"/>
      <c r="K29" s="123">
        <v>1</v>
      </c>
    </row>
    <row r="30" spans="1:11" ht="23.1" customHeight="1">
      <c r="A30" s="379"/>
      <c r="B30" s="380"/>
      <c r="C30" s="380"/>
      <c r="D30" s="380"/>
      <c r="E30" s="380"/>
      <c r="F30" s="380"/>
      <c r="G30" s="380"/>
      <c r="H30" s="380"/>
      <c r="I30" s="380"/>
      <c r="J30" s="381"/>
      <c r="K30" s="123"/>
    </row>
    <row r="31" spans="1:11" ht="23.1" customHeight="1">
      <c r="A31" s="379"/>
      <c r="B31" s="380"/>
      <c r="C31" s="380"/>
      <c r="D31" s="380"/>
      <c r="E31" s="380"/>
      <c r="F31" s="380"/>
      <c r="G31" s="380"/>
      <c r="H31" s="380"/>
      <c r="I31" s="380"/>
      <c r="J31" s="381"/>
      <c r="K31" s="123"/>
    </row>
    <row r="32" spans="1:11" ht="23.1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1"/>
      <c r="K32" s="127"/>
    </row>
    <row r="33" spans="1:11" ht="23.1" customHeight="1">
      <c r="A33" s="379"/>
      <c r="B33" s="380"/>
      <c r="C33" s="380"/>
      <c r="D33" s="380"/>
      <c r="E33" s="380"/>
      <c r="F33" s="380"/>
      <c r="G33" s="380"/>
      <c r="H33" s="380"/>
      <c r="I33" s="380"/>
      <c r="J33" s="381"/>
      <c r="K33" s="128"/>
    </row>
    <row r="34" spans="1:11" ht="23.1" customHeight="1">
      <c r="A34" s="379"/>
      <c r="B34" s="380"/>
      <c r="C34" s="380"/>
      <c r="D34" s="380"/>
      <c r="E34" s="380"/>
      <c r="F34" s="380"/>
      <c r="G34" s="380"/>
      <c r="H34" s="380"/>
      <c r="I34" s="380"/>
      <c r="J34" s="381"/>
      <c r="K34" s="123"/>
    </row>
    <row r="35" spans="1:11" ht="23.1" customHeight="1">
      <c r="A35" s="379"/>
      <c r="B35" s="380"/>
      <c r="C35" s="380"/>
      <c r="D35" s="380"/>
      <c r="E35" s="380"/>
      <c r="F35" s="380"/>
      <c r="G35" s="380"/>
      <c r="H35" s="380"/>
      <c r="I35" s="380"/>
      <c r="J35" s="381"/>
      <c r="K35" s="129"/>
    </row>
    <row r="36" spans="1:11" ht="23.1" customHeight="1">
      <c r="A36" s="442" t="s">
        <v>236</v>
      </c>
      <c r="B36" s="443"/>
      <c r="C36" s="443"/>
      <c r="D36" s="443"/>
      <c r="E36" s="443"/>
      <c r="F36" s="443"/>
      <c r="G36" s="443"/>
      <c r="H36" s="443"/>
      <c r="I36" s="443"/>
      <c r="J36" s="444"/>
      <c r="K36" s="130">
        <f>SUM(K28:K35)</f>
        <v>3</v>
      </c>
    </row>
    <row r="37" spans="1:11" ht="18.75" customHeight="1">
      <c r="A37" s="445" t="s">
        <v>237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7"/>
    </row>
    <row r="38" spans="1:11" ht="18.75" customHeight="1">
      <c r="A38" s="325" t="s">
        <v>238</v>
      </c>
      <c r="B38" s="326"/>
      <c r="C38" s="326"/>
      <c r="D38" s="393" t="s">
        <v>239</v>
      </c>
      <c r="E38" s="393"/>
      <c r="F38" s="383" t="s">
        <v>240</v>
      </c>
      <c r="G38" s="448"/>
      <c r="H38" s="326" t="s">
        <v>241</v>
      </c>
      <c r="I38" s="326"/>
      <c r="J38" s="326" t="s">
        <v>242</v>
      </c>
      <c r="K38" s="398"/>
    </row>
    <row r="39" spans="1:11" ht="18.75" customHeight="1">
      <c r="A39" s="104" t="s">
        <v>123</v>
      </c>
      <c r="B39" s="326" t="s">
        <v>243</v>
      </c>
      <c r="C39" s="326"/>
      <c r="D39" s="326"/>
      <c r="E39" s="326"/>
      <c r="F39" s="326"/>
      <c r="G39" s="326"/>
      <c r="H39" s="326"/>
      <c r="I39" s="326"/>
      <c r="J39" s="326"/>
      <c r="K39" s="398"/>
    </row>
    <row r="40" spans="1:11" ht="24" customHeight="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98"/>
    </row>
    <row r="41" spans="1:11" ht="24" customHeight="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98"/>
    </row>
    <row r="42" spans="1:11" ht="32.1" customHeight="1">
      <c r="A42" s="106" t="s">
        <v>134</v>
      </c>
      <c r="B42" s="449" t="s">
        <v>244</v>
      </c>
      <c r="C42" s="449"/>
      <c r="D42" s="108" t="s">
        <v>245</v>
      </c>
      <c r="E42" s="116" t="s">
        <v>137</v>
      </c>
      <c r="F42" s="108" t="s">
        <v>138</v>
      </c>
      <c r="G42" s="119"/>
      <c r="H42" s="450" t="s">
        <v>139</v>
      </c>
      <c r="I42" s="450"/>
      <c r="J42" s="449" t="s">
        <v>140</v>
      </c>
      <c r="K42" s="4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0"/>
  <sheetViews>
    <sheetView workbookViewId="0">
      <selection activeCell="E24" sqref="E24"/>
    </sheetView>
  </sheetViews>
  <sheetFormatPr defaultColWidth="9" defaultRowHeight="14.25"/>
  <cols>
    <col min="1" max="1" width="13.625" style="56" customWidth="1"/>
    <col min="2" max="3" width="9.125" style="56" customWidth="1"/>
    <col min="4" max="4" width="9.125" style="57" customWidth="1"/>
    <col min="5" max="6" width="9.125" style="56" customWidth="1"/>
    <col min="7" max="7" width="8.5" style="56" customWidth="1"/>
    <col min="8" max="8" width="8.875" style="56" customWidth="1"/>
    <col min="9" max="9" width="2.75" style="56" customWidth="1"/>
    <col min="10" max="11" width="10.625" style="56" customWidth="1"/>
    <col min="12" max="14" width="10.625" style="58" customWidth="1"/>
    <col min="15" max="15" width="10.625" style="59" customWidth="1"/>
    <col min="16" max="253" width="9" style="56"/>
    <col min="254" max="16384" width="9" style="2"/>
  </cols>
  <sheetData>
    <row r="1" spans="1:256" s="56" customFormat="1" ht="29.1" customHeight="1">
      <c r="A1" s="348" t="s">
        <v>144</v>
      </c>
      <c r="B1" s="348"/>
      <c r="C1" s="349"/>
      <c r="D1" s="349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7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6" customFormat="1" ht="20.100000000000001" customHeight="1">
      <c r="A2" s="60" t="s">
        <v>61</v>
      </c>
      <c r="B2" s="351" t="s">
        <v>62</v>
      </c>
      <c r="C2" s="352"/>
      <c r="D2" s="353"/>
      <c r="E2" s="61" t="s">
        <v>67</v>
      </c>
      <c r="F2" s="354" t="s">
        <v>68</v>
      </c>
      <c r="G2" s="354"/>
      <c r="H2" s="354"/>
      <c r="I2" s="363"/>
      <c r="J2" s="77" t="s">
        <v>57</v>
      </c>
      <c r="K2" s="355" t="s">
        <v>56</v>
      </c>
      <c r="L2" s="355"/>
      <c r="M2" s="355"/>
      <c r="N2" s="355"/>
      <c r="O2" s="356"/>
      <c r="P2" s="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6" customFormat="1">
      <c r="A3" s="360" t="s">
        <v>145</v>
      </c>
      <c r="B3" s="357" t="s">
        <v>146</v>
      </c>
      <c r="C3" s="358"/>
      <c r="D3" s="357"/>
      <c r="E3" s="357"/>
      <c r="F3" s="357"/>
      <c r="G3" s="357"/>
      <c r="H3" s="357"/>
      <c r="I3" s="364"/>
      <c r="J3" s="357"/>
      <c r="K3" s="357"/>
      <c r="L3" s="357"/>
      <c r="M3" s="357"/>
      <c r="N3" s="357"/>
      <c r="O3" s="359"/>
      <c r="P3" s="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6" customFormat="1" ht="18">
      <c r="A4" s="360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1" t="s">
        <v>116</v>
      </c>
      <c r="I4" s="365"/>
      <c r="J4" s="62" t="s">
        <v>110</v>
      </c>
      <c r="K4" s="62" t="s">
        <v>111</v>
      </c>
      <c r="L4" s="62" t="s">
        <v>112</v>
      </c>
      <c r="M4" s="62" t="s">
        <v>113</v>
      </c>
      <c r="N4" s="62" t="s">
        <v>114</v>
      </c>
      <c r="O4" s="62" t="s">
        <v>115</v>
      </c>
      <c r="P4" s="80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6" customFormat="1" ht="16.5">
      <c r="A5" s="360"/>
      <c r="B5" s="63" t="s">
        <v>147</v>
      </c>
      <c r="C5" s="64" t="s">
        <v>148</v>
      </c>
      <c r="D5" s="64" t="s">
        <v>149</v>
      </c>
      <c r="E5" s="64" t="s">
        <v>150</v>
      </c>
      <c r="F5" s="64" t="s">
        <v>151</v>
      </c>
      <c r="G5" s="64" t="s">
        <v>152</v>
      </c>
      <c r="H5" s="362"/>
      <c r="I5" s="365"/>
      <c r="J5" s="81"/>
      <c r="K5" s="81"/>
      <c r="L5" s="81"/>
      <c r="M5" s="81"/>
      <c r="N5" s="81"/>
      <c r="O5" s="81"/>
      <c r="P5" s="8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6" customFormat="1" ht="21" customHeight="1">
      <c r="A6" s="65" t="s">
        <v>155</v>
      </c>
      <c r="B6" s="65">
        <f t="shared" ref="B6:B12" si="0">C6-1</f>
        <v>65</v>
      </c>
      <c r="C6" s="65">
        <f>D6-2</f>
        <v>66</v>
      </c>
      <c r="D6" s="66">
        <v>68</v>
      </c>
      <c r="E6" s="65">
        <f>D6+2</f>
        <v>70</v>
      </c>
      <c r="F6" s="65">
        <f>E6+2</f>
        <v>72</v>
      </c>
      <c r="G6" s="65">
        <f>F6+1</f>
        <v>73</v>
      </c>
      <c r="H6" s="67">
        <f t="shared" ref="H6:H12" si="1">B6-1</f>
        <v>64</v>
      </c>
      <c r="I6" s="365"/>
      <c r="J6" s="81"/>
      <c r="K6" s="81"/>
      <c r="L6" s="81"/>
      <c r="M6" s="83"/>
      <c r="N6" s="81"/>
      <c r="O6" s="81"/>
      <c r="P6" s="8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6" customFormat="1" ht="21" customHeight="1">
      <c r="A7" s="65" t="s">
        <v>158</v>
      </c>
      <c r="B7" s="65">
        <f t="shared" si="0"/>
        <v>63</v>
      </c>
      <c r="C7" s="65">
        <f>D7-2</f>
        <v>64</v>
      </c>
      <c r="D7" s="66">
        <v>66</v>
      </c>
      <c r="E7" s="65">
        <f>D7+2</f>
        <v>68</v>
      </c>
      <c r="F7" s="65">
        <f>E7+2</f>
        <v>70</v>
      </c>
      <c r="G7" s="65">
        <f>F7+1</f>
        <v>71</v>
      </c>
      <c r="H7" s="67">
        <f t="shared" si="1"/>
        <v>62</v>
      </c>
      <c r="I7" s="365"/>
      <c r="J7" s="81"/>
      <c r="K7" s="81"/>
      <c r="L7" s="81"/>
      <c r="M7" s="81"/>
      <c r="N7" s="81"/>
      <c r="O7" s="81"/>
      <c r="P7" s="8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6" customFormat="1" ht="21" customHeight="1">
      <c r="A8" s="65" t="s">
        <v>159</v>
      </c>
      <c r="B8" s="65">
        <f>C8-4</f>
        <v>106</v>
      </c>
      <c r="C8" s="65">
        <f>D8-4</f>
        <v>110</v>
      </c>
      <c r="D8" s="66">
        <v>114</v>
      </c>
      <c r="E8" s="65">
        <f>D8+4</f>
        <v>118</v>
      </c>
      <c r="F8" s="65">
        <f>E8+4</f>
        <v>122</v>
      </c>
      <c r="G8" s="65">
        <f>F8+6</f>
        <v>128</v>
      </c>
      <c r="H8" s="67">
        <f>B8-4</f>
        <v>102</v>
      </c>
      <c r="I8" s="365"/>
      <c r="J8" s="81"/>
      <c r="K8" s="81"/>
      <c r="L8" s="81"/>
      <c r="M8" s="81"/>
      <c r="N8" s="81"/>
      <c r="O8" s="81"/>
      <c r="P8" s="8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6" customFormat="1" ht="21" customHeight="1">
      <c r="A9" s="65" t="s">
        <v>162</v>
      </c>
      <c r="B9" s="65">
        <f>C9-4</f>
        <v>100</v>
      </c>
      <c r="C9" s="65">
        <f>D9-4</f>
        <v>104</v>
      </c>
      <c r="D9" s="66">
        <v>108</v>
      </c>
      <c r="E9" s="65">
        <f>D9+4</f>
        <v>112</v>
      </c>
      <c r="F9" s="65">
        <f>E9+5</f>
        <v>117</v>
      </c>
      <c r="G9" s="65">
        <f>F9+6</f>
        <v>123</v>
      </c>
      <c r="H9" s="67">
        <f>B9-4</f>
        <v>96</v>
      </c>
      <c r="I9" s="365"/>
      <c r="J9" s="81"/>
      <c r="K9" s="81"/>
      <c r="L9" s="81"/>
      <c r="M9" s="81"/>
      <c r="N9" s="81"/>
      <c r="O9" s="81"/>
      <c r="P9" s="8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6" customFormat="1" ht="21" customHeight="1">
      <c r="A10" s="65" t="s">
        <v>163</v>
      </c>
      <c r="B10" s="65">
        <f>C10-1.2</f>
        <v>43.4</v>
      </c>
      <c r="C10" s="65">
        <f>D10-1.2</f>
        <v>44.6</v>
      </c>
      <c r="D10" s="66">
        <v>45.8</v>
      </c>
      <c r="E10" s="65">
        <f>D10+1.2</f>
        <v>47</v>
      </c>
      <c r="F10" s="65">
        <f>E10+1.2</f>
        <v>48.2</v>
      </c>
      <c r="G10" s="65">
        <f>F10+1.4</f>
        <v>49.6</v>
      </c>
      <c r="H10" s="67">
        <f>B10-1.2</f>
        <v>42.2</v>
      </c>
      <c r="I10" s="365"/>
      <c r="J10" s="81"/>
      <c r="K10" s="81"/>
      <c r="L10" s="81"/>
      <c r="M10" s="81"/>
      <c r="N10" s="81"/>
      <c r="O10" s="81"/>
      <c r="P10" s="8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6" customFormat="1" ht="21" customHeight="1">
      <c r="A11" s="65" t="s">
        <v>165</v>
      </c>
      <c r="B11" s="65">
        <f t="shared" si="0"/>
        <v>48</v>
      </c>
      <c r="C11" s="65">
        <f t="shared" ref="C11:C14" si="2">D11-1</f>
        <v>49</v>
      </c>
      <c r="D11" s="66">
        <v>50</v>
      </c>
      <c r="E11" s="65">
        <f>D11+1</f>
        <v>51</v>
      </c>
      <c r="F11" s="65">
        <f>E11+1</f>
        <v>52</v>
      </c>
      <c r="G11" s="65">
        <f>F11+1.5</f>
        <v>53.5</v>
      </c>
      <c r="H11" s="67">
        <f t="shared" si="1"/>
        <v>47</v>
      </c>
      <c r="I11" s="365"/>
      <c r="J11" s="81"/>
      <c r="K11" s="81"/>
      <c r="L11" s="81"/>
      <c r="M11" s="81"/>
      <c r="N11" s="81"/>
      <c r="O11" s="81"/>
      <c r="P11" s="8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6" customFormat="1" ht="21" customHeight="1">
      <c r="A12" s="65" t="s">
        <v>167</v>
      </c>
      <c r="B12" s="65">
        <f t="shared" si="0"/>
        <v>50</v>
      </c>
      <c r="C12" s="65">
        <f t="shared" si="2"/>
        <v>51</v>
      </c>
      <c r="D12" s="66">
        <v>52</v>
      </c>
      <c r="E12" s="65">
        <f>D12+1</f>
        <v>53</v>
      </c>
      <c r="F12" s="65">
        <f>E12+1</f>
        <v>54</v>
      </c>
      <c r="G12" s="65">
        <f>F12+1.5</f>
        <v>55.5</v>
      </c>
      <c r="H12" s="67">
        <f t="shared" si="1"/>
        <v>49</v>
      </c>
      <c r="I12" s="365"/>
      <c r="J12" s="81"/>
      <c r="K12" s="81"/>
      <c r="L12" s="81"/>
      <c r="M12" s="81"/>
      <c r="N12" s="81"/>
      <c r="O12" s="81"/>
      <c r="P12" s="8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6" customFormat="1" ht="21" customHeight="1">
      <c r="A13" s="65" t="s">
        <v>168</v>
      </c>
      <c r="B13" s="65">
        <f>C13</f>
        <v>7</v>
      </c>
      <c r="C13" s="65">
        <f>D13</f>
        <v>7</v>
      </c>
      <c r="D13" s="66">
        <v>7</v>
      </c>
      <c r="E13" s="65">
        <f t="shared" ref="E13:G13" si="3">D13</f>
        <v>7</v>
      </c>
      <c r="F13" s="65">
        <f t="shared" si="3"/>
        <v>7</v>
      </c>
      <c r="G13" s="65">
        <f t="shared" si="3"/>
        <v>7</v>
      </c>
      <c r="H13" s="67">
        <v>7</v>
      </c>
      <c r="I13" s="365"/>
      <c r="J13" s="81"/>
      <c r="K13" s="81"/>
      <c r="L13" s="81"/>
      <c r="M13" s="81"/>
      <c r="N13" s="81"/>
      <c r="O13" s="81"/>
      <c r="P13" s="8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6" customFormat="1" ht="21" customHeight="1">
      <c r="A14" s="65" t="s">
        <v>169</v>
      </c>
      <c r="B14" s="65">
        <f>C14</f>
        <v>17</v>
      </c>
      <c r="C14" s="65">
        <f t="shared" si="2"/>
        <v>17</v>
      </c>
      <c r="D14" s="66">
        <v>18</v>
      </c>
      <c r="E14" s="65">
        <f>D14</f>
        <v>18</v>
      </c>
      <c r="F14" s="65">
        <f>E14+1.5</f>
        <v>19.5</v>
      </c>
      <c r="G14" s="65">
        <f>F14</f>
        <v>19.5</v>
      </c>
      <c r="H14" s="67">
        <v>17</v>
      </c>
      <c r="I14" s="365"/>
      <c r="J14" s="81"/>
      <c r="K14" s="81"/>
      <c r="L14" s="81"/>
      <c r="M14" s="81"/>
      <c r="N14" s="81"/>
      <c r="O14" s="81"/>
      <c r="P14" s="8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6" customFormat="1" ht="21" customHeight="1">
      <c r="A15" s="65" t="s">
        <v>170</v>
      </c>
      <c r="B15" s="68">
        <v>64.5</v>
      </c>
      <c r="C15" s="68">
        <v>65.5</v>
      </c>
      <c r="D15" s="69">
        <v>67.5</v>
      </c>
      <c r="E15" s="68">
        <v>69.5</v>
      </c>
      <c r="F15" s="68">
        <v>71.5</v>
      </c>
      <c r="G15" s="68">
        <v>72.5</v>
      </c>
      <c r="H15" s="67">
        <v>63.5</v>
      </c>
      <c r="I15" s="365"/>
      <c r="J15" s="81"/>
      <c r="K15" s="81"/>
      <c r="L15" s="81"/>
      <c r="M15" s="81"/>
      <c r="N15" s="81"/>
      <c r="O15" s="81"/>
      <c r="P15" s="8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6" customFormat="1" ht="21" customHeight="1">
      <c r="A16" s="65" t="s">
        <v>171</v>
      </c>
      <c r="B16" s="65">
        <v>18</v>
      </c>
      <c r="C16" s="65">
        <v>18</v>
      </c>
      <c r="D16" s="65">
        <v>19</v>
      </c>
      <c r="E16" s="65">
        <v>19</v>
      </c>
      <c r="F16" s="65">
        <v>20.5</v>
      </c>
      <c r="G16" s="65">
        <v>20.5</v>
      </c>
      <c r="H16" s="67">
        <v>18</v>
      </c>
      <c r="I16" s="365"/>
      <c r="J16" s="81"/>
      <c r="K16" s="81"/>
      <c r="L16" s="81"/>
      <c r="M16" s="81"/>
      <c r="N16" s="81"/>
      <c r="O16" s="81"/>
      <c r="P16" s="8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6" customFormat="1" ht="21" customHeight="1">
      <c r="A17" s="65"/>
      <c r="B17" s="68"/>
      <c r="C17" s="69"/>
      <c r="D17" s="68"/>
      <c r="E17" s="68"/>
      <c r="F17" s="68"/>
      <c r="G17" s="70"/>
      <c r="H17" s="70"/>
      <c r="I17" s="365"/>
      <c r="J17" s="85"/>
      <c r="K17" s="85"/>
      <c r="L17" s="85"/>
      <c r="M17" s="85"/>
      <c r="N17" s="85"/>
      <c r="O17" s="85"/>
      <c r="P17" s="8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6" customFormat="1" ht="16.5">
      <c r="A18" s="71"/>
      <c r="B18" s="72"/>
      <c r="C18" s="72"/>
      <c r="D18" s="72"/>
      <c r="E18" s="73"/>
      <c r="F18" s="72"/>
      <c r="G18" s="72"/>
      <c r="H18" s="72"/>
      <c r="I18" s="366"/>
      <c r="J18" s="87"/>
      <c r="K18" s="87"/>
      <c r="L18" s="88"/>
      <c r="M18" s="87"/>
      <c r="N18" s="87"/>
      <c r="O18" s="88"/>
      <c r="P18" s="8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6" customFormat="1">
      <c r="A19" s="74" t="s">
        <v>172</v>
      </c>
      <c r="B19" s="74"/>
      <c r="C19" s="74"/>
      <c r="D19" s="75"/>
      <c r="L19" s="58"/>
      <c r="M19" s="58"/>
      <c r="N19" s="58"/>
      <c r="O19" s="9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56" customFormat="1">
      <c r="D20" s="57"/>
      <c r="J20" s="91" t="s">
        <v>173</v>
      </c>
      <c r="K20" s="92"/>
      <c r="L20" s="93" t="s">
        <v>137</v>
      </c>
      <c r="M20" s="93" t="s">
        <v>175</v>
      </c>
      <c r="N20" s="58" t="s">
        <v>140</v>
      </c>
      <c r="O20" s="9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8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4.25" style="52" customWidth="1"/>
    <col min="4" max="4" width="7.75" customWidth="1"/>
    <col min="5" max="5" width="20.1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2" t="s">
        <v>246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s="1" customFormat="1" ht="16.5">
      <c r="A2" s="459" t="s">
        <v>247</v>
      </c>
      <c r="B2" s="460" t="s">
        <v>248</v>
      </c>
      <c r="C2" s="460" t="s">
        <v>249</v>
      </c>
      <c r="D2" s="460" t="s">
        <v>250</v>
      </c>
      <c r="E2" s="460" t="s">
        <v>251</v>
      </c>
      <c r="F2" s="460" t="s">
        <v>252</v>
      </c>
      <c r="G2" s="460" t="s">
        <v>253</v>
      </c>
      <c r="H2" s="462" t="s">
        <v>254</v>
      </c>
      <c r="I2" s="3" t="s">
        <v>255</v>
      </c>
      <c r="J2" s="3" t="s">
        <v>256</v>
      </c>
      <c r="K2" s="3" t="s">
        <v>257</v>
      </c>
      <c r="L2" s="3" t="s">
        <v>258</v>
      </c>
      <c r="M2" s="3" t="s">
        <v>259</v>
      </c>
      <c r="N2" s="460" t="s">
        <v>260</v>
      </c>
      <c r="O2" s="460" t="s">
        <v>261</v>
      </c>
    </row>
    <row r="3" spans="1:15" s="1" customFormat="1" ht="16.5">
      <c r="A3" s="459"/>
      <c r="B3" s="461"/>
      <c r="C3" s="461"/>
      <c r="D3" s="461"/>
      <c r="E3" s="461"/>
      <c r="F3" s="461"/>
      <c r="G3" s="461"/>
      <c r="H3" s="463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461"/>
      <c r="O3" s="461"/>
    </row>
    <row r="4" spans="1:15" ht="20.100000000000001" customHeight="1">
      <c r="A4" s="5">
        <v>1</v>
      </c>
      <c r="B4" s="28" t="s">
        <v>262</v>
      </c>
      <c r="C4" s="28" t="s">
        <v>263</v>
      </c>
      <c r="D4" s="28" t="s">
        <v>264</v>
      </c>
      <c r="E4" s="45" t="s">
        <v>265</v>
      </c>
      <c r="F4" s="14" t="s">
        <v>266</v>
      </c>
      <c r="G4" s="5" t="s">
        <v>65</v>
      </c>
      <c r="H4" s="5" t="s">
        <v>65</v>
      </c>
      <c r="I4" s="16">
        <v>1</v>
      </c>
      <c r="J4" s="54">
        <v>0</v>
      </c>
      <c r="K4" s="54">
        <v>2</v>
      </c>
      <c r="L4" s="54">
        <v>1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53"/>
      <c r="F5" s="19"/>
      <c r="G5" s="41"/>
      <c r="H5" s="41"/>
      <c r="I5" s="55"/>
      <c r="J5" s="54"/>
      <c r="K5" s="54"/>
      <c r="L5" s="54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54"/>
      <c r="K6" s="54"/>
      <c r="L6" s="54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54"/>
      <c r="K7" s="54"/>
      <c r="L7" s="54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54"/>
      <c r="K8" s="54"/>
      <c r="L8" s="54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54"/>
      <c r="K9" s="54"/>
      <c r="L9" s="54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54"/>
      <c r="K10" s="54"/>
      <c r="L10" s="54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54"/>
      <c r="K11" s="54"/>
      <c r="L11" s="54"/>
      <c r="M11" s="5"/>
      <c r="N11" s="5"/>
      <c r="O11" s="6"/>
    </row>
    <row r="12" spans="1:15" s="2" customFormat="1" ht="18.75">
      <c r="A12" s="8" t="s">
        <v>267</v>
      </c>
      <c r="B12" s="9"/>
      <c r="C12" s="14"/>
      <c r="D12" s="10"/>
      <c r="E12" s="11"/>
      <c r="F12" s="14"/>
      <c r="G12" s="5"/>
      <c r="H12" s="26"/>
      <c r="I12" s="20"/>
      <c r="J12" s="453" t="s">
        <v>268</v>
      </c>
      <c r="K12" s="454"/>
      <c r="L12" s="454"/>
      <c r="M12" s="455"/>
      <c r="N12" s="9"/>
      <c r="O12" s="12"/>
    </row>
    <row r="13" spans="1:15" ht="60.95" customHeight="1">
      <c r="A13" s="456" t="s">
        <v>269</v>
      </c>
      <c r="B13" s="457"/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9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2" t="s">
        <v>270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s="1" customFormat="1" ht="16.5">
      <c r="A2" s="459" t="s">
        <v>247</v>
      </c>
      <c r="B2" s="460" t="s">
        <v>252</v>
      </c>
      <c r="C2" s="460" t="s">
        <v>248</v>
      </c>
      <c r="D2" s="460" t="s">
        <v>249</v>
      </c>
      <c r="E2" s="460" t="s">
        <v>250</v>
      </c>
      <c r="F2" s="460" t="s">
        <v>251</v>
      </c>
      <c r="G2" s="459" t="s">
        <v>271</v>
      </c>
      <c r="H2" s="459"/>
      <c r="I2" s="459" t="s">
        <v>272</v>
      </c>
      <c r="J2" s="459"/>
      <c r="K2" s="469" t="s">
        <v>273</v>
      </c>
      <c r="L2" s="471" t="s">
        <v>274</v>
      </c>
      <c r="M2" s="473" t="s">
        <v>275</v>
      </c>
    </row>
    <row r="3" spans="1:13" s="1" customFormat="1" ht="16.5">
      <c r="A3" s="459"/>
      <c r="B3" s="461"/>
      <c r="C3" s="461"/>
      <c r="D3" s="461"/>
      <c r="E3" s="461"/>
      <c r="F3" s="461"/>
      <c r="G3" s="3" t="s">
        <v>276</v>
      </c>
      <c r="H3" s="3" t="s">
        <v>277</v>
      </c>
      <c r="I3" s="3" t="s">
        <v>276</v>
      </c>
      <c r="J3" s="3" t="s">
        <v>277</v>
      </c>
      <c r="K3" s="470"/>
      <c r="L3" s="472"/>
      <c r="M3" s="474"/>
    </row>
    <row r="4" spans="1:13" ht="21.95" customHeight="1">
      <c r="A4" s="44">
        <v>1</v>
      </c>
      <c r="B4" s="28" t="s">
        <v>266</v>
      </c>
      <c r="C4" s="28" t="s">
        <v>262</v>
      </c>
      <c r="D4" s="28" t="s">
        <v>263</v>
      </c>
      <c r="E4" s="28" t="s">
        <v>264</v>
      </c>
      <c r="F4" s="45" t="s">
        <v>265</v>
      </c>
      <c r="G4" s="46">
        <v>-5.0000000000000001E-3</v>
      </c>
      <c r="H4" s="47">
        <v>0</v>
      </c>
      <c r="I4" s="46">
        <v>-5.0000000000000001E-3</v>
      </c>
      <c r="J4" s="47">
        <v>0</v>
      </c>
      <c r="K4" s="49"/>
      <c r="L4" s="5"/>
      <c r="M4" s="5"/>
    </row>
    <row r="5" spans="1:13" ht="21.95" customHeight="1">
      <c r="A5" s="44"/>
      <c r="B5" s="28"/>
      <c r="C5" s="15"/>
      <c r="D5" s="14"/>
      <c r="E5" s="16"/>
      <c r="F5" s="17"/>
      <c r="G5" s="48"/>
      <c r="H5" s="48"/>
      <c r="I5" s="51"/>
      <c r="J5" s="51"/>
      <c r="K5" s="49"/>
      <c r="L5" s="5"/>
      <c r="M5" s="5"/>
    </row>
    <row r="6" spans="1:13" ht="21.95" customHeight="1">
      <c r="A6" s="44"/>
      <c r="B6" s="28"/>
      <c r="C6" s="14"/>
      <c r="D6" s="14"/>
      <c r="E6" s="14"/>
      <c r="F6" s="17"/>
      <c r="G6" s="49"/>
      <c r="H6" s="50"/>
      <c r="I6" s="50"/>
      <c r="J6" s="50"/>
      <c r="K6" s="49"/>
      <c r="L6" s="5"/>
      <c r="M6" s="5"/>
    </row>
    <row r="7" spans="1:13" ht="21.95" customHeight="1">
      <c r="A7" s="44"/>
      <c r="B7" s="28"/>
      <c r="C7" s="14"/>
      <c r="D7" s="14"/>
      <c r="E7" s="14"/>
      <c r="F7" s="17"/>
      <c r="G7" s="49"/>
      <c r="H7" s="50"/>
      <c r="I7" s="50"/>
      <c r="J7" s="50"/>
      <c r="K7" s="49"/>
      <c r="L7" s="5"/>
      <c r="M7" s="5"/>
    </row>
    <row r="8" spans="1:13" ht="21.95" customHeight="1">
      <c r="A8" s="44"/>
      <c r="B8" s="28"/>
      <c r="C8" s="14"/>
      <c r="D8" s="14"/>
      <c r="E8" s="14"/>
      <c r="F8" s="17"/>
      <c r="G8" s="49"/>
      <c r="H8" s="50"/>
      <c r="I8" s="50"/>
      <c r="J8" s="50"/>
      <c r="K8" s="49"/>
      <c r="L8" s="6"/>
      <c r="M8" s="6"/>
    </row>
    <row r="9" spans="1:13" ht="21.95" customHeight="1">
      <c r="A9" s="44"/>
      <c r="B9" s="28"/>
      <c r="C9" s="14"/>
      <c r="D9" s="14"/>
      <c r="E9" s="14"/>
      <c r="F9" s="17"/>
      <c r="G9" s="49"/>
      <c r="H9" s="50"/>
      <c r="I9" s="50"/>
      <c r="J9" s="50"/>
      <c r="K9" s="49"/>
      <c r="L9" s="6"/>
      <c r="M9" s="6"/>
    </row>
    <row r="10" spans="1:13" ht="21.95" customHeight="1">
      <c r="A10" s="44"/>
      <c r="B10" s="28"/>
      <c r="C10" s="14"/>
      <c r="D10" s="14"/>
      <c r="E10" s="14"/>
      <c r="F10" s="17"/>
      <c r="G10" s="49"/>
      <c r="H10" s="50"/>
      <c r="I10" s="50"/>
      <c r="J10" s="50"/>
      <c r="K10" s="49"/>
      <c r="L10" s="6"/>
      <c r="M10" s="6"/>
    </row>
    <row r="11" spans="1:13" ht="21.95" customHeight="1">
      <c r="A11" s="44"/>
      <c r="B11" s="28"/>
      <c r="C11" s="14"/>
      <c r="D11" s="14"/>
      <c r="E11" s="14"/>
      <c r="F11" s="17"/>
      <c r="G11" s="49"/>
      <c r="H11" s="50"/>
      <c r="I11" s="50"/>
      <c r="J11" s="50"/>
      <c r="K11" s="49"/>
      <c r="L11" s="6"/>
      <c r="M11" s="6"/>
    </row>
    <row r="12" spans="1:13" s="2" customFormat="1" ht="18.75">
      <c r="A12" s="8" t="s">
        <v>267</v>
      </c>
      <c r="B12" s="9"/>
      <c r="C12" s="9"/>
      <c r="D12" s="14"/>
      <c r="E12" s="10"/>
      <c r="F12" s="17"/>
      <c r="G12" s="20"/>
      <c r="H12" s="453" t="s">
        <v>268</v>
      </c>
      <c r="I12" s="454"/>
      <c r="J12" s="454"/>
      <c r="K12" s="455"/>
      <c r="L12" s="464"/>
      <c r="M12" s="465"/>
    </row>
    <row r="13" spans="1:13" ht="84" customHeight="1">
      <c r="A13" s="466" t="s">
        <v>278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8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9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11" sqref="I1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2" t="s">
        <v>279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</row>
    <row r="2" spans="1:23" s="1" customFormat="1" ht="15.95" customHeight="1">
      <c r="A2" s="460" t="s">
        <v>280</v>
      </c>
      <c r="B2" s="460" t="s">
        <v>252</v>
      </c>
      <c r="C2" s="460" t="s">
        <v>248</v>
      </c>
      <c r="D2" s="460" t="s">
        <v>249</v>
      </c>
      <c r="E2" s="460" t="s">
        <v>250</v>
      </c>
      <c r="F2" s="460" t="s">
        <v>251</v>
      </c>
      <c r="G2" s="475" t="s">
        <v>281</v>
      </c>
      <c r="H2" s="476"/>
      <c r="I2" s="477"/>
      <c r="J2" s="475" t="s">
        <v>282</v>
      </c>
      <c r="K2" s="476"/>
      <c r="L2" s="477"/>
      <c r="M2" s="475" t="s">
        <v>283</v>
      </c>
      <c r="N2" s="476"/>
      <c r="O2" s="477"/>
      <c r="P2" s="475" t="s">
        <v>284</v>
      </c>
      <c r="Q2" s="476"/>
      <c r="R2" s="477"/>
      <c r="S2" s="476" t="s">
        <v>285</v>
      </c>
      <c r="T2" s="476"/>
      <c r="U2" s="477"/>
      <c r="V2" s="497" t="s">
        <v>286</v>
      </c>
      <c r="W2" s="497" t="s">
        <v>261</v>
      </c>
    </row>
    <row r="3" spans="1:23" s="1" customFormat="1" ht="16.5">
      <c r="A3" s="461"/>
      <c r="B3" s="490"/>
      <c r="C3" s="490"/>
      <c r="D3" s="490"/>
      <c r="E3" s="490"/>
      <c r="F3" s="490"/>
      <c r="G3" s="3" t="s">
        <v>287</v>
      </c>
      <c r="H3" s="3" t="s">
        <v>67</v>
      </c>
      <c r="I3" s="3" t="s">
        <v>252</v>
      </c>
      <c r="J3" s="3" t="s">
        <v>287</v>
      </c>
      <c r="K3" s="3" t="s">
        <v>67</v>
      </c>
      <c r="L3" s="3" t="s">
        <v>252</v>
      </c>
      <c r="M3" s="3" t="s">
        <v>287</v>
      </c>
      <c r="N3" s="3" t="s">
        <v>67</v>
      </c>
      <c r="O3" s="3" t="s">
        <v>252</v>
      </c>
      <c r="P3" s="3" t="s">
        <v>287</v>
      </c>
      <c r="Q3" s="3" t="s">
        <v>67</v>
      </c>
      <c r="R3" s="3" t="s">
        <v>252</v>
      </c>
      <c r="S3" s="3" t="s">
        <v>287</v>
      </c>
      <c r="T3" s="3" t="s">
        <v>67</v>
      </c>
      <c r="U3" s="3" t="s">
        <v>252</v>
      </c>
      <c r="V3" s="498"/>
      <c r="W3" s="498"/>
    </row>
    <row r="4" spans="1:23" ht="16.5">
      <c r="A4" s="485" t="s">
        <v>288</v>
      </c>
      <c r="B4" s="27" t="s">
        <v>266</v>
      </c>
      <c r="C4" s="28" t="s">
        <v>262</v>
      </c>
      <c r="D4" s="28" t="s">
        <v>263</v>
      </c>
      <c r="E4" s="28" t="s">
        <v>264</v>
      </c>
      <c r="F4" s="493" t="s">
        <v>265</v>
      </c>
      <c r="G4" s="265" t="s">
        <v>289</v>
      </c>
      <c r="H4" s="30" t="s">
        <v>290</v>
      </c>
      <c r="I4" s="30" t="s">
        <v>291</v>
      </c>
      <c r="J4" s="42"/>
      <c r="K4" s="29"/>
      <c r="L4" s="29"/>
      <c r="M4" s="5"/>
      <c r="N4" s="5"/>
      <c r="O4" s="5"/>
      <c r="P4" s="5"/>
      <c r="Q4" s="5"/>
      <c r="R4" s="5"/>
      <c r="S4" s="5"/>
      <c r="T4" s="5"/>
      <c r="U4" s="5"/>
      <c r="V4" s="5" t="s">
        <v>292</v>
      </c>
      <c r="W4" s="5"/>
    </row>
    <row r="5" spans="1:23" ht="16.5">
      <c r="A5" s="486"/>
      <c r="B5" s="27" t="s">
        <v>266</v>
      </c>
      <c r="C5" s="31" t="s">
        <v>293</v>
      </c>
      <c r="D5" s="32" t="s">
        <v>294</v>
      </c>
      <c r="E5" s="28" t="s">
        <v>264</v>
      </c>
      <c r="F5" s="495"/>
      <c r="G5" s="478" t="s">
        <v>295</v>
      </c>
      <c r="H5" s="479"/>
      <c r="I5" s="480"/>
      <c r="J5" s="478" t="s">
        <v>296</v>
      </c>
      <c r="K5" s="479"/>
      <c r="L5" s="480"/>
      <c r="M5" s="475" t="s">
        <v>297</v>
      </c>
      <c r="N5" s="476"/>
      <c r="O5" s="477"/>
      <c r="P5" s="475" t="s">
        <v>298</v>
      </c>
      <c r="Q5" s="476"/>
      <c r="R5" s="477"/>
      <c r="S5" s="476" t="s">
        <v>299</v>
      </c>
      <c r="T5" s="476"/>
      <c r="U5" s="477"/>
      <c r="V5" s="5"/>
      <c r="W5" s="5"/>
    </row>
    <row r="6" spans="1:23" ht="16.5">
      <c r="A6" s="486"/>
      <c r="B6" s="27"/>
      <c r="C6" s="31"/>
      <c r="D6" s="32"/>
      <c r="E6" s="33"/>
      <c r="F6" s="495"/>
      <c r="G6" s="34" t="s">
        <v>287</v>
      </c>
      <c r="H6" s="34" t="s">
        <v>67</v>
      </c>
      <c r="I6" s="34" t="s">
        <v>252</v>
      </c>
      <c r="J6" s="34" t="s">
        <v>287</v>
      </c>
      <c r="K6" s="34" t="s">
        <v>67</v>
      </c>
      <c r="L6" s="34" t="s">
        <v>252</v>
      </c>
      <c r="M6" s="3" t="s">
        <v>287</v>
      </c>
      <c r="N6" s="3" t="s">
        <v>67</v>
      </c>
      <c r="O6" s="3" t="s">
        <v>252</v>
      </c>
      <c r="P6" s="3" t="s">
        <v>287</v>
      </c>
      <c r="Q6" s="3" t="s">
        <v>67</v>
      </c>
      <c r="R6" s="3" t="s">
        <v>252</v>
      </c>
      <c r="S6" s="3" t="s">
        <v>287</v>
      </c>
      <c r="T6" s="3" t="s">
        <v>67</v>
      </c>
      <c r="U6" s="3" t="s">
        <v>252</v>
      </c>
      <c r="V6" s="5"/>
      <c r="W6" s="5"/>
    </row>
    <row r="7" spans="1:23" ht="16.5">
      <c r="A7" s="487"/>
      <c r="B7" s="35"/>
      <c r="C7" s="36"/>
      <c r="D7" s="37"/>
      <c r="E7" s="38"/>
      <c r="F7" s="496"/>
      <c r="G7" s="39" t="s">
        <v>300</v>
      </c>
      <c r="H7" s="30" t="s">
        <v>301</v>
      </c>
      <c r="I7" s="30" t="s">
        <v>302</v>
      </c>
      <c r="J7" s="30"/>
      <c r="K7" s="30"/>
      <c r="L7" s="43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485"/>
      <c r="B8" s="491"/>
      <c r="C8" s="493"/>
      <c r="D8" s="493"/>
      <c r="E8" s="493"/>
      <c r="F8" s="485"/>
      <c r="G8" s="40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86"/>
      <c r="B9" s="492"/>
      <c r="C9" s="487"/>
      <c r="D9" s="495"/>
      <c r="E9" s="487"/>
      <c r="F9" s="487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85"/>
      <c r="B10" s="491"/>
      <c r="C10" s="494"/>
      <c r="D10" s="493"/>
      <c r="E10" s="494"/>
      <c r="F10" s="485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86"/>
      <c r="B11" s="492"/>
      <c r="C11" s="489"/>
      <c r="D11" s="495"/>
      <c r="E11" s="489"/>
      <c r="F11" s="4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88"/>
      <c r="B12" s="488"/>
      <c r="C12" s="488"/>
      <c r="D12" s="488"/>
      <c r="E12" s="488"/>
      <c r="F12" s="488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89"/>
      <c r="B13" s="489"/>
      <c r="C13" s="489"/>
      <c r="D13" s="489"/>
      <c r="E13" s="489"/>
      <c r="F13" s="489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88"/>
      <c r="B14" s="488"/>
      <c r="C14" s="488"/>
      <c r="D14" s="488"/>
      <c r="E14" s="488"/>
      <c r="F14" s="48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89"/>
      <c r="B15" s="489"/>
      <c r="C15" s="489"/>
      <c r="D15" s="489"/>
      <c r="E15" s="489"/>
      <c r="F15" s="48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53" t="s">
        <v>303</v>
      </c>
      <c r="B17" s="454"/>
      <c r="C17" s="454"/>
      <c r="D17" s="454"/>
      <c r="E17" s="455"/>
      <c r="F17" s="481"/>
      <c r="G17" s="482"/>
      <c r="H17" s="26"/>
      <c r="I17" s="26"/>
      <c r="J17" s="453" t="s">
        <v>268</v>
      </c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5"/>
      <c r="V17" s="9"/>
      <c r="W17" s="12"/>
    </row>
    <row r="18" spans="1:23" ht="80.099999999999994" customHeight="1">
      <c r="A18" s="483" t="s">
        <v>304</v>
      </c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2" t="s">
        <v>305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4" s="1" customFormat="1" ht="16.5">
      <c r="A2" s="22" t="s">
        <v>306</v>
      </c>
      <c r="B2" s="23" t="s">
        <v>248</v>
      </c>
      <c r="C2" s="23" t="s">
        <v>249</v>
      </c>
      <c r="D2" s="23" t="s">
        <v>250</v>
      </c>
      <c r="E2" s="23" t="s">
        <v>251</v>
      </c>
      <c r="F2" s="23" t="s">
        <v>252</v>
      </c>
      <c r="G2" s="22" t="s">
        <v>307</v>
      </c>
      <c r="H2" s="22" t="s">
        <v>308</v>
      </c>
      <c r="I2" s="22" t="s">
        <v>309</v>
      </c>
      <c r="J2" s="22" t="s">
        <v>308</v>
      </c>
      <c r="K2" s="22" t="s">
        <v>310</v>
      </c>
      <c r="L2" s="22" t="s">
        <v>308</v>
      </c>
      <c r="M2" s="23" t="s">
        <v>286</v>
      </c>
      <c r="N2" s="23" t="s">
        <v>261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306</v>
      </c>
      <c r="B4" s="25" t="s">
        <v>311</v>
      </c>
      <c r="C4" s="25" t="s">
        <v>287</v>
      </c>
      <c r="D4" s="25" t="s">
        <v>250</v>
      </c>
      <c r="E4" s="23" t="s">
        <v>251</v>
      </c>
      <c r="F4" s="23" t="s">
        <v>252</v>
      </c>
      <c r="G4" s="22" t="s">
        <v>307</v>
      </c>
      <c r="H4" s="22" t="s">
        <v>308</v>
      </c>
      <c r="I4" s="22" t="s">
        <v>309</v>
      </c>
      <c r="J4" s="22" t="s">
        <v>308</v>
      </c>
      <c r="K4" s="22" t="s">
        <v>310</v>
      </c>
      <c r="L4" s="22" t="s">
        <v>308</v>
      </c>
      <c r="M4" s="23" t="s">
        <v>286</v>
      </c>
      <c r="N4" s="23" t="s">
        <v>261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53" t="s">
        <v>312</v>
      </c>
      <c r="B11" s="454"/>
      <c r="C11" s="454"/>
      <c r="D11" s="455"/>
      <c r="E11" s="481"/>
      <c r="F11" s="499"/>
      <c r="G11" s="482"/>
      <c r="H11" s="26"/>
      <c r="I11" s="453" t="s">
        <v>313</v>
      </c>
      <c r="J11" s="454"/>
      <c r="K11" s="454"/>
      <c r="L11" s="9"/>
      <c r="M11" s="9"/>
      <c r="N11" s="12"/>
    </row>
    <row r="12" spans="1:14" ht="16.5">
      <c r="A12" s="500" t="s">
        <v>314</v>
      </c>
      <c r="B12" s="501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501"/>
      <c r="N12" s="50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2" t="s">
        <v>315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2" s="1" customFormat="1" ht="16.5">
      <c r="A2" s="3" t="s">
        <v>280</v>
      </c>
      <c r="B2" s="4" t="s">
        <v>252</v>
      </c>
      <c r="C2" s="4" t="s">
        <v>248</v>
      </c>
      <c r="D2" s="4" t="s">
        <v>249</v>
      </c>
      <c r="E2" s="4" t="s">
        <v>250</v>
      </c>
      <c r="F2" s="4" t="s">
        <v>251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286</v>
      </c>
      <c r="L2" s="4" t="s">
        <v>261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453" t="s">
        <v>312</v>
      </c>
      <c r="B11" s="454"/>
      <c r="C11" s="454"/>
      <c r="D11" s="454"/>
      <c r="E11" s="455"/>
      <c r="F11" s="481"/>
      <c r="G11" s="482"/>
      <c r="H11" s="453" t="s">
        <v>320</v>
      </c>
      <c r="I11" s="454"/>
      <c r="J11" s="454"/>
      <c r="K11" s="9"/>
      <c r="L11" s="12"/>
    </row>
    <row r="12" spans="1:12" ht="16.5">
      <c r="A12" s="500" t="s">
        <v>321</v>
      </c>
      <c r="B12" s="500"/>
      <c r="C12" s="501"/>
      <c r="D12" s="501"/>
      <c r="E12" s="501"/>
      <c r="F12" s="501"/>
      <c r="G12" s="501"/>
      <c r="H12" s="501"/>
      <c r="I12" s="501"/>
      <c r="J12" s="501"/>
      <c r="K12" s="501"/>
      <c r="L12" s="501"/>
    </row>
  </sheetData>
  <mergeCells count="5">
    <mergeCell ref="A1:J1"/>
    <mergeCell ref="A11:E11"/>
    <mergeCell ref="F11:G11"/>
    <mergeCell ref="H11:J11"/>
    <mergeCell ref="A12:L12"/>
  </mergeCells>
  <phoneticPr fontId="59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2" t="s">
        <v>322</v>
      </c>
      <c r="B1" s="452"/>
      <c r="C1" s="452"/>
      <c r="D1" s="452"/>
      <c r="E1" s="452"/>
      <c r="F1" s="452"/>
      <c r="G1" s="452"/>
      <c r="H1" s="452"/>
      <c r="I1" s="452"/>
    </row>
    <row r="2" spans="1:9" s="1" customFormat="1" ht="16.5">
      <c r="A2" s="459" t="s">
        <v>247</v>
      </c>
      <c r="B2" s="460" t="s">
        <v>252</v>
      </c>
      <c r="C2" s="460" t="s">
        <v>287</v>
      </c>
      <c r="D2" s="460" t="s">
        <v>250</v>
      </c>
      <c r="E2" s="460" t="s">
        <v>251</v>
      </c>
      <c r="F2" s="3" t="s">
        <v>323</v>
      </c>
      <c r="G2" s="3" t="s">
        <v>272</v>
      </c>
      <c r="H2" s="469" t="s">
        <v>273</v>
      </c>
      <c r="I2" s="473" t="s">
        <v>275</v>
      </c>
    </row>
    <row r="3" spans="1:9" s="1" customFormat="1" ht="16.5">
      <c r="A3" s="459"/>
      <c r="B3" s="461"/>
      <c r="C3" s="461"/>
      <c r="D3" s="461"/>
      <c r="E3" s="461"/>
      <c r="F3" s="3" t="s">
        <v>324</v>
      </c>
      <c r="G3" s="3" t="s">
        <v>276</v>
      </c>
      <c r="H3" s="470"/>
      <c r="I3" s="474"/>
    </row>
    <row r="4" spans="1:9">
      <c r="A4" s="5">
        <v>1</v>
      </c>
      <c r="B4" s="6" t="s">
        <v>291</v>
      </c>
      <c r="C4" s="5" t="s">
        <v>325</v>
      </c>
      <c r="D4" s="5" t="s">
        <v>118</v>
      </c>
      <c r="E4" s="5" t="s">
        <v>326</v>
      </c>
      <c r="F4" s="7">
        <v>-0.05</v>
      </c>
      <c r="G4" s="7">
        <v>-0.05</v>
      </c>
      <c r="H4" s="5"/>
      <c r="I4" s="5" t="s">
        <v>327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53" t="s">
        <v>328</v>
      </c>
      <c r="B12" s="454"/>
      <c r="C12" s="454"/>
      <c r="D12" s="455"/>
      <c r="E12" s="11"/>
      <c r="F12" s="453" t="s">
        <v>329</v>
      </c>
      <c r="G12" s="454"/>
      <c r="H12" s="455"/>
      <c r="I12" s="12"/>
    </row>
    <row r="13" spans="1:9" ht="16.5">
      <c r="A13" s="500" t="s">
        <v>330</v>
      </c>
      <c r="B13" s="500"/>
      <c r="C13" s="501"/>
      <c r="D13" s="501"/>
      <c r="E13" s="501"/>
      <c r="F13" s="501"/>
      <c r="G13" s="501"/>
      <c r="H13" s="501"/>
      <c r="I13" s="5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2024-02-19T02:23:12Z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