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D:\桌面文件\优溢24SS\QAMMBM83236\2-2尾期远程4020件\10.出货报告\"/>
    </mc:Choice>
  </mc:AlternateContent>
  <xr:revisionPtr revIDLastSave="0" documentId="13_ncr:1_{F6A79C4B-3D92-407A-A63C-FEF5DFE1F4AA}" xr6:coauthVersionLast="47" xr6:coauthVersionMax="47" xr10:uidLastSave="{00000000-0000-0000-0000-000000000000}"/>
  <bookViews>
    <workbookView xWindow="-120" yWindow="-120" windowWidth="20730" windowHeight="11160" tabRatio="793" firstSheet="1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2">首期!$A$1:$K$52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/>
</workbook>
</file>

<file path=xl/calcChain.xml><?xml version="1.0" encoding="utf-8"?>
<calcChain xmlns="http://schemas.openxmlformats.org/spreadsheetml/2006/main">
  <c r="N11" i="7" l="1"/>
  <c r="N10" i="7"/>
  <c r="N9" i="7"/>
  <c r="N8" i="7"/>
  <c r="N7" i="7"/>
  <c r="N6" i="7"/>
  <c r="N5" i="7"/>
  <c r="N4" i="7"/>
  <c r="D13" i="17"/>
  <c r="E13" i="17" s="1"/>
  <c r="F13" i="17" s="1"/>
  <c r="G13" i="17" s="1"/>
  <c r="B13" i="17"/>
  <c r="D12" i="17"/>
  <c r="E12" i="17" s="1"/>
  <c r="F12" i="17" s="1"/>
  <c r="G12" i="17" s="1"/>
  <c r="B12" i="17"/>
  <c r="D11" i="17"/>
  <c r="E11" i="17" s="1"/>
  <c r="F11" i="17" s="1"/>
  <c r="G11" i="17" s="1"/>
  <c r="B11" i="17"/>
  <c r="D10" i="17"/>
  <c r="E10" i="17" s="1"/>
  <c r="F10" i="17" s="1"/>
  <c r="G10" i="17" s="1"/>
  <c r="B10" i="17"/>
  <c r="D9" i="17"/>
  <c r="E9" i="17" s="1"/>
  <c r="F9" i="17" s="1"/>
  <c r="G9" i="17" s="1"/>
  <c r="B9" i="17"/>
  <c r="D8" i="17"/>
  <c r="E8" i="17" s="1"/>
  <c r="F8" i="17" s="1"/>
  <c r="G8" i="17" s="1"/>
  <c r="B8" i="17"/>
  <c r="E7" i="17"/>
  <c r="F7" i="17" s="1"/>
  <c r="G7" i="17" s="1"/>
  <c r="D7" i="17"/>
  <c r="B7" i="17"/>
  <c r="D6" i="17"/>
  <c r="E6" i="17" s="1"/>
  <c r="F6" i="17" s="1"/>
  <c r="G6" i="17" s="1"/>
  <c r="B6" i="17"/>
  <c r="K36" i="5"/>
  <c r="I8" i="5"/>
  <c r="G16" i="16"/>
  <c r="F16" i="16"/>
  <c r="E16" i="16"/>
  <c r="D16" i="16"/>
  <c r="B16" i="16"/>
  <c r="G15" i="16"/>
  <c r="F15" i="16"/>
  <c r="E15" i="16"/>
  <c r="D15" i="16"/>
  <c r="B15" i="16"/>
  <c r="G14" i="16"/>
  <c r="F14" i="16"/>
  <c r="E14" i="16"/>
  <c r="D14" i="16"/>
  <c r="B14" i="16"/>
  <c r="G13" i="16"/>
  <c r="F13" i="16"/>
  <c r="E13" i="16"/>
  <c r="D13" i="16"/>
  <c r="B13" i="16"/>
  <c r="G12" i="16"/>
  <c r="F12" i="16"/>
  <c r="E12" i="16"/>
  <c r="D12" i="16"/>
  <c r="B12" i="16"/>
  <c r="G11" i="16"/>
  <c r="F11" i="16"/>
  <c r="E11" i="16"/>
  <c r="D11" i="16"/>
  <c r="B11" i="16"/>
  <c r="G10" i="16"/>
  <c r="F10" i="16"/>
  <c r="E10" i="16"/>
  <c r="D10" i="16"/>
  <c r="B10" i="16"/>
  <c r="G9" i="16"/>
  <c r="F9" i="16"/>
  <c r="E9" i="16"/>
  <c r="D9" i="16"/>
  <c r="B9" i="16"/>
  <c r="G8" i="16"/>
  <c r="F8" i="16"/>
  <c r="E8" i="16"/>
  <c r="D8" i="16"/>
  <c r="B8" i="16"/>
  <c r="G7" i="16"/>
  <c r="F7" i="16"/>
  <c r="E7" i="16"/>
  <c r="D7" i="16"/>
  <c r="B7" i="16"/>
  <c r="G6" i="16"/>
  <c r="F6" i="16"/>
  <c r="E6" i="16"/>
  <c r="D6" i="16"/>
  <c r="B6" i="16"/>
  <c r="G16" i="15"/>
  <c r="F16" i="15"/>
  <c r="E16" i="15"/>
  <c r="D16" i="15"/>
  <c r="B16" i="15"/>
  <c r="G15" i="15"/>
  <c r="F15" i="15"/>
  <c r="E15" i="15"/>
  <c r="D15" i="15"/>
  <c r="B15" i="15"/>
  <c r="G14" i="15"/>
  <c r="F14" i="15"/>
  <c r="E14" i="15"/>
  <c r="D14" i="15"/>
  <c r="B14" i="15"/>
  <c r="G13" i="15"/>
  <c r="F13" i="15"/>
  <c r="E13" i="15"/>
  <c r="D13" i="15"/>
  <c r="B13" i="15"/>
  <c r="G12" i="15"/>
  <c r="F12" i="15"/>
  <c r="E12" i="15"/>
  <c r="D12" i="15"/>
  <c r="B12" i="15"/>
  <c r="G11" i="15"/>
  <c r="F11" i="15"/>
  <c r="E11" i="15"/>
  <c r="D11" i="15"/>
  <c r="B11" i="15"/>
  <c r="G10" i="15"/>
  <c r="F10" i="15"/>
  <c r="E10" i="15"/>
  <c r="D10" i="15"/>
  <c r="B10" i="15"/>
  <c r="G9" i="15"/>
  <c r="F9" i="15"/>
  <c r="E9" i="15"/>
  <c r="D9" i="15"/>
  <c r="B9" i="15"/>
  <c r="G8" i="15"/>
  <c r="F8" i="15"/>
  <c r="E8" i="15"/>
  <c r="D8" i="15"/>
  <c r="B8" i="15"/>
  <c r="G7" i="15"/>
  <c r="F7" i="15"/>
  <c r="E7" i="15"/>
  <c r="D7" i="15"/>
  <c r="B7" i="15"/>
  <c r="G6" i="15"/>
  <c r="F6" i="15"/>
  <c r="E6" i="15"/>
  <c r="D6" i="15"/>
  <c r="B6" i="15"/>
</calcChain>
</file>

<file path=xl/sharedStrings.xml><?xml version="1.0" encoding="utf-8"?>
<sst xmlns="http://schemas.openxmlformats.org/spreadsheetml/2006/main" count="1044" uniqueCount="398">
  <si>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</si>
  <si>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</si>
  <si>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</si>
  <si>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</si>
  <si>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</si>
  <si>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</si>
  <si>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</si>
  <si>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</si>
  <si>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</si>
  <si>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</si>
  <si>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</si>
  <si>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</si>
  <si>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</si>
  <si>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</si>
  <si>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</si>
  <si>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</si>
  <si>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</si>
  <si>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</si>
  <si>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</si>
  <si>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</si>
  <si>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</si>
  <si>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</si>
  <si>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</si>
  <si>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</si>
  <si>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</si>
  <si>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</si>
  <si>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</si>
  <si>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</si>
  <si>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</si>
  <si>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</si>
  <si>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</si>
  <si>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</si>
  <si>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</si>
  <si>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</si>
  <si>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</si>
  <si>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</si>
  <si>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</si>
  <si>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</si>
  <si>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</si>
  <si>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</si>
  <si>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</si>
  <si>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</si>
  <si>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</si>
  <si>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</si>
  <si>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</si>
  <si>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</si>
  <si>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</si>
  <si>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</si>
  <si>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</si>
  <si>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</si>
  <si>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</si>
  <si>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</si>
  <si>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</si>
  <si>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</si>
  <si>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</si>
  <si>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</si>
  <si>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优溢</t>
  </si>
  <si>
    <t>生产工厂</t>
  </si>
  <si>
    <t>订单基础信息</t>
  </si>
  <si>
    <t>生产•出货进度</t>
  </si>
  <si>
    <t>指示•确认资料</t>
  </si>
  <si>
    <t>款号</t>
  </si>
  <si>
    <t>QAMMBM83236</t>
  </si>
  <si>
    <t>合同交期</t>
  </si>
  <si>
    <t>产前确认样</t>
  </si>
  <si>
    <t>有</t>
  </si>
  <si>
    <t>无</t>
  </si>
  <si>
    <t>品名</t>
  </si>
  <si>
    <t>儿童长裤</t>
  </si>
  <si>
    <t>上线日</t>
  </si>
  <si>
    <t>原辅材料卡</t>
  </si>
  <si>
    <t>色/号型数</t>
  </si>
  <si>
    <t>4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</si>
  <si>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</si>
  <si>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</si>
  <si>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</si>
  <si>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</si>
  <si>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</si>
  <si>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</si>
  <si>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CGDD23112200014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</si>
  <si>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</si>
  <si>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</si>
  <si>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</si>
  <si>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</si>
  <si>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</si>
  <si>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</si>
  <si>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</si>
  <si>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</si>
  <si>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</si>
  <si>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</si>
  <si>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</si>
  <si>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</si>
  <si>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</si>
  <si>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</si>
  <si>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</si>
  <si>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</si>
  <si>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</si>
  <si>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</si>
  <si>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</si>
  <si>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</si>
  <si>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</si>
  <si>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</si>
  <si>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</si>
  <si>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</si>
  <si>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</si>
  <si>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</si>
  <si>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</si>
  <si>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</si>
  <si>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</si>
  <si>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</si>
  <si>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</si>
  <si>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水手蓝</t>
  </si>
  <si>
    <t>青灰绿</t>
  </si>
  <si>
    <t>黑色</t>
  </si>
  <si>
    <t>明灰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</si>
  <si>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</si>
  <si>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</si>
  <si>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</si>
  <si>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</si>
  <si>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</si>
  <si>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</si>
  <si>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1、开前袋，封角起皱，左右袋有高低，不对称</t>
  </si>
  <si>
    <t>2、侧腿风琴贴起扭，不平服，骨位转角处起皱</t>
  </si>
  <si>
    <t>3、包脚口橡筋起扭，上脚口错位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</si>
  <si>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</si>
  <si>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</si>
  <si>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</si>
  <si>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</si>
  <si>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</si>
  <si>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</si>
  <si>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</si>
  <si>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</si>
  <si>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</si>
  <si>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全世琼</t>
  </si>
  <si>
    <t>查验时间</t>
  </si>
  <si>
    <t>工厂负责人</t>
  </si>
  <si>
    <t>周宇</t>
  </si>
  <si>
    <t>【整改结果】</t>
  </si>
  <si>
    <t>督促改善以上问题</t>
  </si>
  <si>
    <t>复核时间</t>
  </si>
  <si>
    <t>QC规格测量表</t>
  </si>
  <si>
    <t>部位名称</t>
  </si>
  <si>
    <t>指示规格  FINAL SPEC</t>
  </si>
  <si>
    <t>120/53</t>
  </si>
  <si>
    <t>130/56</t>
  </si>
  <si>
    <t>140/57</t>
  </si>
  <si>
    <t>150/63</t>
  </si>
  <si>
    <t>160/69</t>
  </si>
  <si>
    <t>170/74</t>
  </si>
  <si>
    <r>
      <rPr>
        <b/>
        <sz val="11"/>
        <rFont val="Arial"/>
        <family val="2"/>
      </rPr>
      <t>±</t>
    </r>
    <r>
      <rPr>
        <b/>
        <sz val="11"/>
        <rFont val="黑体"/>
        <family val="3"/>
        <charset val="134"/>
      </rPr>
      <t>差</t>
    </r>
  </si>
  <si>
    <t>洗前</t>
  </si>
  <si>
    <t>裤外侧长</t>
  </si>
  <si>
    <t>±1</t>
  </si>
  <si>
    <t>-1.5</t>
  </si>
  <si>
    <t>全松紧腰围 平量</t>
  </si>
  <si>
    <t>+0</t>
  </si>
  <si>
    <t>全松紧腰围 拉量</t>
  </si>
  <si>
    <t>臀围</t>
  </si>
  <si>
    <t>±0.5</t>
  </si>
  <si>
    <t>腿围/2</t>
  </si>
  <si>
    <t>膝围/2</t>
  </si>
  <si>
    <t>±0.3</t>
  </si>
  <si>
    <t>脚口/2拉量</t>
  </si>
  <si>
    <t>脚口/2平量</t>
  </si>
  <si>
    <t>前裆长</t>
  </si>
  <si>
    <t>后裆长</t>
  </si>
  <si>
    <t>-0.2</t>
  </si>
  <si>
    <t>前插袋</t>
  </si>
  <si>
    <t>腰头松紧宽</t>
  </si>
  <si>
    <t>脚口松紧宽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</si>
  <si>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</si>
  <si>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</si>
  <si>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</si>
  <si>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</si>
  <si>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</si>
  <si>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</si>
  <si>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</si>
  <si>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</si>
  <si>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</si>
  <si>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</si>
  <si>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</si>
  <si>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CGDD22102000012</t>
  </si>
  <si>
    <t>【附属资料确认】</t>
  </si>
  <si>
    <t>【检验明细】：检验明细（要求齐色、齐号至少10件检查）</t>
  </si>
  <si>
    <t>齐色、齐码各10件</t>
  </si>
  <si>
    <t>【耐水洗测试】：耐洗水测试明细（要求齐色、齐号）</t>
  </si>
  <si>
    <t>齐色错开码数凑齐码各3件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</si>
  <si>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</si>
  <si>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</si>
  <si>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1、侧腿风琴贴起扭，不平服，骨位转角处起皱</t>
  </si>
  <si>
    <t>2、腰头橡筋起扭，钮眼线头没清理干净</t>
  </si>
  <si>
    <t>3、包脚口橡筋起扭，浪底错位</t>
  </si>
  <si>
    <t>【整改的严重缺陷及整改复核时间】</t>
  </si>
  <si>
    <t>以上问题车间已整改</t>
  </si>
  <si>
    <t>洗前/洗后</t>
  </si>
  <si>
    <t>+0 +0</t>
  </si>
  <si>
    <t>+0.5 +0.6</t>
  </si>
  <si>
    <t>+0.5 +1</t>
  </si>
  <si>
    <t>+0.5 +0.4</t>
  </si>
  <si>
    <t>+0.3 +0.5</t>
  </si>
  <si>
    <t>+0.3 +0.4</t>
  </si>
  <si>
    <t>+1  +1</t>
  </si>
  <si>
    <t>+1  +0</t>
  </si>
  <si>
    <t>+0 -0.5</t>
  </si>
  <si>
    <t>-0.4 -0.2</t>
  </si>
  <si>
    <t>+0 -0.4</t>
  </si>
  <si>
    <t>-0.5 -0.5</t>
  </si>
  <si>
    <t>+0 +0.4</t>
  </si>
  <si>
    <t>+1  +0.8</t>
  </si>
  <si>
    <t xml:space="preserve"> +1  +0.5</t>
  </si>
  <si>
    <t xml:space="preserve"> +0.5 +1</t>
  </si>
  <si>
    <t>+0.4 +0.6</t>
  </si>
  <si>
    <t>+1 +0.6</t>
  </si>
  <si>
    <t>+0.2 +0.3</t>
  </si>
  <si>
    <t>-0.2 -0.3</t>
  </si>
  <si>
    <t>+0 -0.2</t>
  </si>
  <si>
    <t>+0.3 +0.2</t>
  </si>
  <si>
    <t>+0.2 +0</t>
  </si>
  <si>
    <t>+0 +0.3</t>
  </si>
  <si>
    <t>+0.2  +0.3</t>
  </si>
  <si>
    <t>+0.5 +0.3</t>
  </si>
  <si>
    <t>+0.4 +0.5</t>
  </si>
  <si>
    <t>+0.3  +0.5</t>
  </si>
  <si>
    <t xml:space="preserve">+0.5 +0.4 </t>
  </si>
  <si>
    <t xml:space="preserve">+0.3 +0.5 </t>
  </si>
  <si>
    <t>TOREAD-QC尾期检验报告书</t>
  </si>
  <si>
    <t>产品名称</t>
  </si>
  <si>
    <t>合同日期</t>
  </si>
  <si>
    <t>检验资料确认</t>
  </si>
  <si>
    <t>交货形式</t>
  </si>
  <si>
    <t>工厂物流运输</t>
  </si>
  <si>
    <t>面料第三方合格报告</t>
  </si>
  <si>
    <t>验货次数</t>
  </si>
  <si>
    <t>非直发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</si>
  <si>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</si>
  <si>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</si>
  <si>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</si>
  <si>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</si>
  <si>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</si>
  <si>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</si>
  <si>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</si>
  <si>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</si>
  <si>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</si>
  <si>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</si>
  <si>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</si>
  <si>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</si>
  <si>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</si>
  <si>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</si>
  <si>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</si>
  <si>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</si>
  <si>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</si>
  <si>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</si>
  <si>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</si>
  <si>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</si>
  <si>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</si>
  <si>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</si>
  <si>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</si>
  <si>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</si>
  <si>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②检验明细：齐色齐码200件</t>
  </si>
  <si>
    <t>情况说明：</t>
  </si>
  <si>
    <t xml:space="preserve">【问题点描述】  </t>
  </si>
  <si>
    <t>数量</t>
  </si>
  <si>
    <t>1、侧腿风琴贴转角起皱，不平服</t>
  </si>
  <si>
    <t>2、浪底错位，线头要清理干净</t>
  </si>
  <si>
    <t>合计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</si>
  <si>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</si>
  <si>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</si>
  <si>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</si>
  <si>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</si>
  <si>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</si>
  <si>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</si>
  <si>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</si>
  <si>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</si>
  <si>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</si>
  <si>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+1  +0.6  +1  +1</t>
  </si>
  <si>
    <t>+0 +0  +1  +0</t>
  </si>
  <si>
    <t>+0 +0 +0 -0.5</t>
  </si>
  <si>
    <t>-0.4 -0.2 +0 +0</t>
  </si>
  <si>
    <t>+0 -0.4 +0 -0.5</t>
  </si>
  <si>
    <t>+0 +0 -0.5 -0.5</t>
  </si>
  <si>
    <t>+0 +0 +0 +0</t>
  </si>
  <si>
    <t>+0 +0.4  +0.5  +0.6</t>
  </si>
  <si>
    <t>+0 +0 +1 +0.8</t>
  </si>
  <si>
    <t>+0.4 +0 +0 +0</t>
  </si>
  <si>
    <t>-0.4 +0 +0 +0</t>
  </si>
  <si>
    <t>+1  +0.8  +0.5  +1</t>
  </si>
  <si>
    <t>+1  +1  +1  +0.8</t>
  </si>
  <si>
    <t>+1  +1  +1  +0.5</t>
  </si>
  <si>
    <t>+0.4 +0.5 +0.5 +1</t>
  </si>
  <si>
    <t>+0.4 +0.6 +1 +0.5</t>
  </si>
  <si>
    <t>+1 +1 +1 +0.6</t>
  </si>
  <si>
    <t>+0.2 +0.3 +0.5 +0.3</t>
  </si>
  <si>
    <t>-0.2 -0.3 +0 -0.2</t>
  </si>
  <si>
    <t>+0 +0 -0.2 -0.2</t>
  </si>
  <si>
    <t>+0 -0.2 +0 -0.5</t>
  </si>
  <si>
    <t>+0.3 +0.2 +0.3 +0.5</t>
  </si>
  <si>
    <t>+0.2 +0 +0.2 +0.5</t>
  </si>
  <si>
    <t>+0 -0.2 +0.2 +0.2</t>
  </si>
  <si>
    <t>+0 +0 +0.3 +0.3</t>
  </si>
  <si>
    <t>+0.3 +0.5 +0.4 +0</t>
  </si>
  <si>
    <t>+0.2  +0.3  +0.5  +0.5</t>
  </si>
  <si>
    <t>+0.3 +0.4 +0.4 +0.5</t>
  </si>
  <si>
    <t>+0.5 +0.3 +0.4 +0.5</t>
  </si>
  <si>
    <t>+0.3 +0.2 +0.5 +0.5</t>
  </si>
  <si>
    <t>+0.4 +0.5 +0.3 +0.2</t>
  </si>
  <si>
    <t>+0.3 +0.3 +0.3 +0.5</t>
  </si>
  <si>
    <t>+0.2  +0.3  +0.5  +0.6</t>
  </si>
  <si>
    <t>+0.5 +0.4 +0.5 +0.5</t>
  </si>
  <si>
    <t>+0.5 +0.4 +0.4 +0.3</t>
  </si>
  <si>
    <t>+0.3 +0.5 +0.4 +0.5</t>
  </si>
  <si>
    <t>+0.5 +0.3 +0.5 +0.5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</si>
  <si>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</si>
  <si>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</si>
  <si>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</si>
  <si>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</si>
  <si>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</si>
  <si>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</si>
  <si>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</si>
  <si>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</si>
  <si>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</si>
  <si>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</si>
  <si>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</si>
  <si>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</si>
  <si>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</si>
  <si>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</si>
  <si>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</si>
  <si>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</si>
  <si>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H230917101</t>
  </si>
  <si>
    <t>梭织四面弹</t>
  </si>
  <si>
    <t>18FW水手蓝</t>
  </si>
  <si>
    <t>QAMMBM83236/83242</t>
  </si>
  <si>
    <t>吉尚</t>
  </si>
  <si>
    <t>H230917100</t>
  </si>
  <si>
    <t>24SS青灰绿</t>
  </si>
  <si>
    <t>H230917102</t>
  </si>
  <si>
    <t>19SS黑色</t>
  </si>
  <si>
    <t>H230921087</t>
  </si>
  <si>
    <t>19SS明灰</t>
  </si>
  <si>
    <t>全涤经编网眼</t>
  </si>
  <si>
    <t>制表时间：2023/11/5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</si>
  <si>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</si>
  <si>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</si>
  <si>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</si>
  <si>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</si>
  <si>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</si>
  <si>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</si>
  <si>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</si>
  <si>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</si>
  <si>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</si>
  <si>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</si>
  <si>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</si>
  <si>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</si>
  <si>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</si>
  <si>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</si>
  <si>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</si>
  <si>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</si>
  <si>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</si>
  <si>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</si>
  <si>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</si>
  <si>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</si>
  <si>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</si>
  <si>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洗测5次</t>
  </si>
  <si>
    <t xml:space="preserve">QAMMBM83236 </t>
  </si>
  <si>
    <t>无互染</t>
  </si>
  <si>
    <t>物料6</t>
  </si>
  <si>
    <t>物料7</t>
  </si>
  <si>
    <t>物料8</t>
  </si>
  <si>
    <t>物料9</t>
  </si>
  <si>
    <t>物料10</t>
  </si>
  <si>
    <r>
      <rPr>
        <b/>
        <sz val="12"/>
        <color theme="1"/>
        <rFont val="微软雅黑"/>
        <family val="2"/>
        <charset val="134"/>
      </rPr>
      <t>测试要求：</t>
    </r>
    <r>
      <rPr>
        <sz val="12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</si>
  <si>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</si>
  <si>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</si>
  <si>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</si>
  <si>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</si>
  <si>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</si>
  <si>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</si>
  <si>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</si>
  <si>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</si>
  <si>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</si>
  <si>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</si>
  <si>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</si>
  <si>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</si>
  <si>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</si>
  <si>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</si>
  <si>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</si>
  <si>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左腿</t>
  </si>
  <si>
    <t>印花</t>
  </si>
  <si>
    <t>无脱落开裂</t>
  </si>
  <si>
    <t>制表时间：2023/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</si>
  <si>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</si>
  <si>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</si>
  <si>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</si>
  <si>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</si>
  <si>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</si>
  <si>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制表时间：11-15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</si>
  <si>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</si>
  <si>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</si>
  <si>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天津</t>
    <phoneticPr fontId="5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</si>
</sst>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0_);[Red]\(0\)"/>
    <numFmt numFmtId="179" formatCode="0.0_ "/>
    <numFmt numFmtId="180" formatCode="_ [$¥-804]* #,##0.00_ ;_ [$¥-804]* \-#,##0.00_ ;_ [$¥-804]* &quot;-&quot;??_ ;_ @_ "/>
  </numFmts>
  <fonts count="57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sz val="9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sz val="10"/>
      <color theme="1"/>
      <name val="宋体"/>
      <family val="3"/>
      <charset val="134"/>
      <scheme val="minor"/>
    </font>
    <font>
      <b/>
      <sz val="11"/>
      <color theme="1"/>
      <name val="Microsoft YaHei"/>
      <charset val="134"/>
    </font>
    <font>
      <b/>
      <sz val="10"/>
      <name val="Microsoft YaHei"/>
      <charset val="134"/>
    </font>
    <font>
      <b/>
      <sz val="11"/>
      <name val="Microsoft YaHei"/>
      <charset val="136"/>
    </font>
    <font>
      <b/>
      <sz val="10"/>
      <name val="Microsoft YaHei"/>
      <charset val="136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name val="Microsoft YaHei"/>
      <charset val="134"/>
    </font>
    <font>
      <sz val="12"/>
      <color theme="1"/>
      <name val="微软雅黑"/>
      <family val="2"/>
      <charset val="134"/>
    </font>
    <font>
      <sz val="12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4"/>
      <color indexed="8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1"/>
      <name val="Arial"/>
      <family val="2"/>
    </font>
    <font>
      <b/>
      <sz val="10"/>
      <name val="微软雅黑"/>
      <family val="2"/>
      <charset val="134"/>
    </font>
    <font>
      <b/>
      <sz val="11"/>
      <name val="宋体"/>
      <family val="3"/>
      <charset val="134"/>
      <scheme val="minor"/>
    </font>
    <font>
      <sz val="10"/>
      <name val="宋体"/>
      <family val="3"/>
      <charset val="134"/>
      <scheme val="major"/>
    </font>
    <font>
      <sz val="10"/>
      <name val="微软雅黑"/>
      <family val="2"/>
      <charset val="134"/>
    </font>
    <font>
      <sz val="11"/>
      <name val="Arial"/>
      <family val="2"/>
    </font>
    <font>
      <b/>
      <sz val="12"/>
      <name val="仿宋_GB2312"/>
      <charset val="134"/>
    </font>
    <font>
      <b/>
      <sz val="11"/>
      <color rgb="FFFF0000"/>
      <name val="宋体"/>
      <family val="3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b/>
      <sz val="9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0"/>
      <name val="Helv"/>
      <family val="2"/>
    </font>
    <font>
      <b/>
      <sz val="11"/>
      <name val="黑体"/>
      <family val="3"/>
      <charset val="134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9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2">
    <xf numFmtId="0" fontId="0" fillId="0" borderId="0"/>
    <xf numFmtId="0" fontId="19" fillId="0" borderId="0"/>
    <xf numFmtId="0" fontId="15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19" fillId="0" borderId="0"/>
    <xf numFmtId="0" fontId="15" fillId="0" borderId="0">
      <alignment vertical="center"/>
    </xf>
    <xf numFmtId="0" fontId="19" fillId="0" borderId="0"/>
    <xf numFmtId="0" fontId="15" fillId="0" borderId="0">
      <alignment vertical="center"/>
    </xf>
    <xf numFmtId="0" fontId="19" fillId="0" borderId="0">
      <alignment vertical="center"/>
    </xf>
    <xf numFmtId="0" fontId="15" fillId="0" borderId="0">
      <alignment vertical="center"/>
    </xf>
    <xf numFmtId="0" fontId="19" fillId="0" borderId="0"/>
  </cellStyleXfs>
  <cellXfs count="45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9" fillId="0" borderId="2" xfId="0" applyFont="1" applyBorder="1"/>
    <xf numFmtId="0" fontId="10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left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9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3" fillId="2" borderId="2" xfId="0" applyFont="1" applyFill="1" applyBorder="1" applyAlignment="1">
      <alignment horizontal="left" vertical="center"/>
    </xf>
    <xf numFmtId="0" fontId="16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10" fontId="0" fillId="0" borderId="2" xfId="0" applyNumberFormat="1" applyBorder="1" applyAlignment="1">
      <alignment horizontal="center" vertical="center"/>
    </xf>
    <xf numFmtId="0" fontId="9" fillId="0" borderId="0" xfId="0" applyFont="1"/>
    <xf numFmtId="0" fontId="0" fillId="0" borderId="0" xfId="0" applyAlignment="1">
      <alignment horizontal="center"/>
    </xf>
    <xf numFmtId="0" fontId="9" fillId="0" borderId="3" xfId="0" applyFont="1" applyBorder="1" applyAlignment="1">
      <alignment horizontal="center"/>
    </xf>
    <xf numFmtId="178" fontId="9" fillId="0" borderId="2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178" fontId="15" fillId="0" borderId="2" xfId="0" applyNumberFormat="1" applyFont="1" applyBorder="1" applyAlignment="1">
      <alignment horizontal="center"/>
    </xf>
    <xf numFmtId="0" fontId="18" fillId="0" borderId="0" xfId="5" applyFont="1"/>
    <xf numFmtId="0" fontId="19" fillId="0" borderId="0" xfId="5"/>
    <xf numFmtId="49" fontId="18" fillId="0" borderId="0" xfId="5" applyNumberFormat="1" applyFont="1"/>
    <xf numFmtId="49" fontId="18" fillId="0" borderId="0" xfId="5" applyNumberFormat="1" applyFont="1" applyAlignment="1">
      <alignment horizontal="left"/>
    </xf>
    <xf numFmtId="0" fontId="21" fillId="0" borderId="9" xfId="4" applyFont="1" applyBorder="1" applyAlignment="1">
      <alignment horizontal="left" vertical="center"/>
    </xf>
    <xf numFmtId="0" fontId="21" fillId="0" borderId="12" xfId="4" applyFont="1" applyBorder="1">
      <alignment vertical="center"/>
    </xf>
    <xf numFmtId="0" fontId="27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/>
    </xf>
    <xf numFmtId="0" fontId="30" fillId="0" borderId="2" xfId="0" applyFont="1" applyBorder="1" applyAlignment="1">
      <alignment vertical="center"/>
    </xf>
    <xf numFmtId="0" fontId="30" fillId="0" borderId="2" xfId="0" applyFont="1" applyBorder="1" applyAlignment="1">
      <alignment horizontal="center" vertical="center"/>
    </xf>
    <xf numFmtId="0" fontId="30" fillId="3" borderId="2" xfId="0" applyFont="1" applyFill="1" applyBorder="1" applyAlignment="1">
      <alignment horizontal="center" vertical="center"/>
    </xf>
    <xf numFmtId="0" fontId="31" fillId="0" borderId="2" xfId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179" fontId="33" fillId="0" borderId="2" xfId="0" applyNumberFormat="1" applyFont="1" applyBorder="1" applyAlignment="1">
      <alignment horizontal="center" vertical="center"/>
    </xf>
    <xf numFmtId="0" fontId="34" fillId="0" borderId="2" xfId="0" applyFont="1" applyBorder="1" applyAlignment="1">
      <alignment horizontal="left" vertical="center"/>
    </xf>
    <xf numFmtId="0" fontId="34" fillId="0" borderId="2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35" fillId="0" borderId="14" xfId="0" applyFont="1" applyBorder="1" applyAlignment="1">
      <alignment shrinkToFit="1"/>
    </xf>
    <xf numFmtId="0" fontId="32" fillId="0" borderId="15" xfId="0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6" fillId="0" borderId="0" xfId="3" applyFont="1" applyAlignment="1">
      <alignment horizontal="center" vertical="center"/>
    </xf>
    <xf numFmtId="0" fontId="37" fillId="0" borderId="0" xfId="5" applyFont="1"/>
    <xf numFmtId="0" fontId="26" fillId="0" borderId="0" xfId="5" applyFont="1"/>
    <xf numFmtId="0" fontId="0" fillId="0" borderId="0" xfId="0" applyAlignment="1">
      <alignment horizontal="left" vertical="center"/>
    </xf>
    <xf numFmtId="0" fontId="21" fillId="0" borderId="12" xfId="4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28" fillId="0" borderId="20" xfId="0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49" fontId="37" fillId="0" borderId="22" xfId="6" applyNumberFormat="1" applyFont="1" applyBorder="1" applyAlignment="1">
      <alignment horizontal="center" vertical="center"/>
    </xf>
    <xf numFmtId="49" fontId="37" fillId="0" borderId="21" xfId="6" applyNumberFormat="1" applyFont="1" applyBorder="1" applyAlignment="1">
      <alignment horizontal="center" vertical="center"/>
    </xf>
    <xf numFmtId="49" fontId="18" fillId="0" borderId="24" xfId="5" applyNumberFormat="1" applyFont="1" applyBorder="1" applyAlignment="1">
      <alignment horizontal="center"/>
    </xf>
    <xf numFmtId="49" fontId="37" fillId="0" borderId="24" xfId="6" applyNumberFormat="1" applyFont="1" applyBorder="1" applyAlignment="1">
      <alignment horizontal="center" vertical="center"/>
    </xf>
    <xf numFmtId="49" fontId="37" fillId="0" borderId="25" xfId="6" applyNumberFormat="1" applyFont="1" applyBorder="1" applyAlignment="1">
      <alignment horizontal="center" vertical="center"/>
    </xf>
    <xf numFmtId="0" fontId="25" fillId="0" borderId="0" xfId="5" applyFont="1"/>
    <xf numFmtId="14" fontId="25" fillId="0" borderId="0" xfId="5" applyNumberFormat="1" applyFont="1"/>
    <xf numFmtId="0" fontId="19" fillId="0" borderId="0" xfId="4" applyAlignment="1">
      <alignment horizontal="left" vertical="center"/>
    </xf>
    <xf numFmtId="0" fontId="39" fillId="0" borderId="27" xfId="4" applyFont="1" applyBorder="1" applyAlignment="1">
      <alignment horizontal="left" vertical="center"/>
    </xf>
    <xf numFmtId="0" fontId="22" fillId="0" borderId="28" xfId="4" applyFont="1" applyBorder="1" applyAlignment="1">
      <alignment horizontal="left" vertical="center"/>
    </xf>
    <xf numFmtId="0" fontId="39" fillId="0" borderId="28" xfId="4" applyFont="1" applyBorder="1" applyAlignment="1">
      <alignment horizontal="center" vertical="center"/>
    </xf>
    <xf numFmtId="0" fontId="26" fillId="0" borderId="28" xfId="4" applyFont="1" applyBorder="1">
      <alignment vertical="center"/>
    </xf>
    <xf numFmtId="0" fontId="39" fillId="0" borderId="28" xfId="4" applyFont="1" applyBorder="1">
      <alignment vertical="center"/>
    </xf>
    <xf numFmtId="0" fontId="22" fillId="0" borderId="22" xfId="4" applyFont="1" applyBorder="1" applyAlignment="1">
      <alignment horizontal="left" vertical="center"/>
    </xf>
    <xf numFmtId="0" fontId="22" fillId="0" borderId="29" xfId="4" applyFont="1" applyBorder="1" applyAlignment="1">
      <alignment horizontal="left" vertical="center"/>
    </xf>
    <xf numFmtId="0" fontId="39" fillId="0" borderId="30" xfId="4" applyFont="1" applyBorder="1">
      <alignment vertical="center"/>
    </xf>
    <xf numFmtId="0" fontId="39" fillId="0" borderId="22" xfId="4" applyFont="1" applyBorder="1">
      <alignment vertical="center"/>
    </xf>
    <xf numFmtId="0" fontId="39" fillId="0" borderId="30" xfId="4" applyFont="1" applyBorder="1" applyAlignment="1">
      <alignment horizontal="left" vertical="center"/>
    </xf>
    <xf numFmtId="0" fontId="39" fillId="0" borderId="22" xfId="4" applyFont="1" applyBorder="1" applyAlignment="1">
      <alignment horizontal="left" vertical="center"/>
    </xf>
    <xf numFmtId="0" fontId="39" fillId="0" borderId="31" xfId="4" applyFont="1" applyBorder="1">
      <alignment vertical="center"/>
    </xf>
    <xf numFmtId="0" fontId="22" fillId="0" borderId="32" xfId="4" applyFont="1" applyBorder="1" applyAlignment="1">
      <alignment horizontal="left" vertical="center"/>
    </xf>
    <xf numFmtId="0" fontId="39" fillId="0" borderId="32" xfId="4" applyFont="1" applyBorder="1">
      <alignment vertical="center"/>
    </xf>
    <xf numFmtId="0" fontId="26" fillId="0" borderId="32" xfId="4" applyFont="1" applyBorder="1" applyAlignment="1">
      <alignment horizontal="left" vertical="center"/>
    </xf>
    <xf numFmtId="0" fontId="39" fillId="0" borderId="0" xfId="4" applyFont="1">
      <alignment vertical="center"/>
    </xf>
    <xf numFmtId="0" fontId="26" fillId="0" borderId="0" xfId="4" applyFont="1">
      <alignment vertical="center"/>
    </xf>
    <xf numFmtId="0" fontId="26" fillId="0" borderId="0" xfId="4" applyFont="1" applyAlignment="1">
      <alignment horizontal="left" vertical="center"/>
    </xf>
    <xf numFmtId="0" fontId="39" fillId="0" borderId="27" xfId="4" applyFont="1" applyBorder="1">
      <alignment vertical="center"/>
    </xf>
    <xf numFmtId="0" fontId="39" fillId="0" borderId="33" xfId="4" applyFont="1" applyBorder="1">
      <alignment vertical="center"/>
    </xf>
    <xf numFmtId="0" fontId="39" fillId="0" borderId="34" xfId="4" applyFont="1" applyBorder="1">
      <alignment vertical="center"/>
    </xf>
    <xf numFmtId="0" fontId="26" fillId="0" borderId="22" xfId="4" applyFont="1" applyBorder="1" applyAlignment="1">
      <alignment horizontal="left" vertical="center"/>
    </xf>
    <xf numFmtId="0" fontId="26" fillId="0" borderId="22" xfId="4" applyFont="1" applyBorder="1">
      <alignment vertical="center"/>
    </xf>
    <xf numFmtId="0" fontId="26" fillId="0" borderId="32" xfId="4" applyFont="1" applyBorder="1">
      <alignment vertical="center"/>
    </xf>
    <xf numFmtId="0" fontId="39" fillId="0" borderId="28" xfId="4" applyFont="1" applyBorder="1" applyAlignment="1">
      <alignment horizontal="left" vertical="center"/>
    </xf>
    <xf numFmtId="0" fontId="39" fillId="0" borderId="31" xfId="4" applyFont="1" applyBorder="1" applyAlignment="1">
      <alignment horizontal="left" vertical="center"/>
    </xf>
    <xf numFmtId="58" fontId="26" fillId="0" borderId="32" xfId="4" applyNumberFormat="1" applyFont="1" applyBorder="1" applyAlignment="1">
      <alignment horizontal="center" vertical="center"/>
    </xf>
    <xf numFmtId="0" fontId="26" fillId="0" borderId="29" xfId="4" applyFont="1" applyBorder="1" applyAlignment="1">
      <alignment horizontal="left" vertical="center"/>
    </xf>
    <xf numFmtId="0" fontId="26" fillId="0" borderId="42" xfId="4" applyFont="1" applyBorder="1" applyAlignment="1">
      <alignment horizontal="left" vertical="center"/>
    </xf>
    <xf numFmtId="0" fontId="0" fillId="0" borderId="0" xfId="0" applyAlignment="1">
      <alignment wrapText="1"/>
    </xf>
    <xf numFmtId="0" fontId="39" fillId="0" borderId="43" xfId="4" applyFont="1" applyBorder="1">
      <alignment vertical="center"/>
    </xf>
    <xf numFmtId="0" fontId="26" fillId="0" borderId="44" xfId="4" applyFont="1" applyBorder="1" applyAlignment="1">
      <alignment horizontal="center" vertical="center"/>
    </xf>
    <xf numFmtId="0" fontId="26" fillId="0" borderId="44" xfId="4" applyFont="1" applyBorder="1" applyAlignment="1">
      <alignment horizontal="left" vertical="center"/>
    </xf>
    <xf numFmtId="0" fontId="39" fillId="0" borderId="43" xfId="4" applyFont="1" applyBorder="1" applyAlignment="1">
      <alignment horizontal="center" vertical="center"/>
    </xf>
    <xf numFmtId="0" fontId="26" fillId="0" borderId="29" xfId="4" applyFont="1" applyBorder="1" applyAlignment="1">
      <alignment horizontal="center" vertical="center"/>
    </xf>
    <xf numFmtId="0" fontId="26" fillId="0" borderId="29" xfId="4" applyFont="1" applyBorder="1" applyAlignment="1">
      <alignment horizontal="center" vertical="center" wrapText="1"/>
    </xf>
    <xf numFmtId="0" fontId="19" fillId="0" borderId="44" xfId="4" applyBorder="1" applyAlignment="1">
      <alignment horizontal="center" vertical="center"/>
    </xf>
    <xf numFmtId="0" fontId="27" fillId="0" borderId="44" xfId="4" applyFont="1" applyBorder="1" applyAlignment="1">
      <alignment horizontal="center" vertical="center"/>
    </xf>
    <xf numFmtId="0" fontId="26" fillId="0" borderId="45" xfId="4" applyFont="1" applyBorder="1" applyAlignment="1">
      <alignment horizontal="center" vertical="center"/>
    </xf>
    <xf numFmtId="0" fontId="37" fillId="0" borderId="0" xfId="5" applyFont="1" applyAlignment="1">
      <alignment horizontal="center"/>
    </xf>
    <xf numFmtId="0" fontId="21" fillId="0" borderId="46" xfId="4" applyFont="1" applyBorder="1" applyAlignment="1">
      <alignment horizontal="left" vertical="center"/>
    </xf>
    <xf numFmtId="0" fontId="21" fillId="0" borderId="49" xfId="4" applyFont="1" applyBorder="1">
      <alignment vertical="center"/>
    </xf>
    <xf numFmtId="0" fontId="30" fillId="0" borderId="50" xfId="0" applyFont="1" applyBorder="1" applyAlignment="1">
      <alignment vertical="center"/>
    </xf>
    <xf numFmtId="0" fontId="34" fillId="0" borderId="50" xfId="0" applyFont="1" applyBorder="1" applyAlignment="1">
      <alignment horizontal="left" vertical="center"/>
    </xf>
    <xf numFmtId="0" fontId="35" fillId="0" borderId="51" xfId="0" applyFont="1" applyBorder="1" applyAlignment="1">
      <alignment shrinkToFit="1"/>
    </xf>
    <xf numFmtId="0" fontId="32" fillId="0" borderId="52" xfId="0" applyFont="1" applyBorder="1" applyAlignment="1">
      <alignment horizontal="center" vertical="center"/>
    </xf>
    <xf numFmtId="0" fontId="36" fillId="0" borderId="5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1" fillId="0" borderId="49" xfId="4" applyFont="1" applyBorder="1" applyAlignment="1">
      <alignment horizontal="left" vertical="center"/>
    </xf>
    <xf numFmtId="0" fontId="0" fillId="0" borderId="55" xfId="0" applyBorder="1" applyAlignment="1">
      <alignment horizontal="left" vertical="center"/>
    </xf>
    <xf numFmtId="0" fontId="25" fillId="0" borderId="2" xfId="5" applyFont="1" applyBorder="1" applyAlignment="1">
      <alignment vertical="center"/>
    </xf>
    <xf numFmtId="0" fontId="0" fillId="0" borderId="56" xfId="0" applyBorder="1" applyAlignment="1">
      <alignment horizontal="left" vertical="center"/>
    </xf>
    <xf numFmtId="0" fontId="28" fillId="0" borderId="57" xfId="0" applyFont="1" applyBorder="1" applyAlignment="1">
      <alignment horizontal="center" vertical="center"/>
    </xf>
    <xf numFmtId="0" fontId="29" fillId="0" borderId="29" xfId="0" applyFont="1" applyBorder="1" applyAlignment="1">
      <alignment horizontal="center" vertical="center"/>
    </xf>
    <xf numFmtId="49" fontId="37" fillId="0" borderId="29" xfId="6" applyNumberFormat="1" applyFont="1" applyBorder="1" applyAlignment="1">
      <alignment horizontal="center" vertical="center"/>
    </xf>
    <xf numFmtId="49" fontId="18" fillId="0" borderId="32" xfId="5" applyNumberFormat="1" applyFont="1" applyBorder="1" applyAlignment="1">
      <alignment horizontal="center"/>
    </xf>
    <xf numFmtId="49" fontId="37" fillId="0" borderId="32" xfId="6" applyNumberFormat="1" applyFont="1" applyBorder="1" applyAlignment="1">
      <alignment horizontal="center" vertical="center"/>
    </xf>
    <xf numFmtId="49" fontId="37" fillId="0" borderId="42" xfId="6" applyNumberFormat="1" applyFont="1" applyBorder="1" applyAlignment="1">
      <alignment horizontal="center" vertical="center"/>
    </xf>
    <xf numFmtId="58" fontId="37" fillId="0" borderId="0" xfId="5" applyNumberFormat="1" applyFont="1" applyAlignment="1">
      <alignment horizontal="left"/>
    </xf>
    <xf numFmtId="0" fontId="27" fillId="0" borderId="58" xfId="4" applyFont="1" applyBorder="1" applyAlignment="1">
      <alignment horizontal="left" vertical="center"/>
    </xf>
    <xf numFmtId="0" fontId="40" fillId="0" borderId="59" xfId="4" applyFont="1" applyBorder="1" applyAlignment="1">
      <alignment horizontal="left" vertical="center"/>
    </xf>
    <xf numFmtId="0" fontId="40" fillId="0" borderId="27" xfId="4" applyFont="1" applyBorder="1" applyAlignment="1">
      <alignment horizontal="center" vertical="center"/>
    </xf>
    <xf numFmtId="0" fontId="40" fillId="0" borderId="28" xfId="4" applyFont="1" applyBorder="1" applyAlignment="1">
      <alignment horizontal="center" vertical="center"/>
    </xf>
    <xf numFmtId="0" fontId="40" fillId="0" borderId="30" xfId="4" applyFont="1" applyBorder="1" applyAlignment="1">
      <alignment horizontal="left" vertical="center"/>
    </xf>
    <xf numFmtId="0" fontId="40" fillId="0" borderId="22" xfId="4" applyFont="1" applyBorder="1" applyAlignment="1">
      <alignment horizontal="left" vertical="center"/>
    </xf>
    <xf numFmtId="0" fontId="40" fillId="0" borderId="30" xfId="4" applyFont="1" applyBorder="1">
      <alignment vertical="center"/>
    </xf>
    <xf numFmtId="49" fontId="22" fillId="0" borderId="22" xfId="4" applyNumberFormat="1" applyFont="1" applyBorder="1" applyAlignment="1">
      <alignment horizontal="center" vertical="center"/>
    </xf>
    <xf numFmtId="0" fontId="22" fillId="0" borderId="29" xfId="4" applyFont="1" applyBorder="1" applyAlignment="1">
      <alignment horizontal="center" vertical="center"/>
    </xf>
    <xf numFmtId="0" fontId="22" fillId="0" borderId="30" xfId="4" applyFont="1" applyBorder="1" applyAlignment="1">
      <alignment horizontal="left" vertical="center"/>
    </xf>
    <xf numFmtId="0" fontId="41" fillId="0" borderId="31" xfId="4" applyFont="1" applyBorder="1">
      <alignment vertical="center"/>
    </xf>
    <xf numFmtId="0" fontId="40" fillId="0" borderId="27" xfId="4" applyFont="1" applyBorder="1">
      <alignment vertical="center"/>
    </xf>
    <xf numFmtId="0" fontId="19" fillId="0" borderId="28" xfId="4" applyBorder="1" applyAlignment="1">
      <alignment horizontal="left" vertical="center"/>
    </xf>
    <xf numFmtId="0" fontId="19" fillId="0" borderId="28" xfId="4" applyBorder="1">
      <alignment vertical="center"/>
    </xf>
    <xf numFmtId="0" fontId="40" fillId="0" borderId="28" xfId="4" applyFont="1" applyBorder="1">
      <alignment vertical="center"/>
    </xf>
    <xf numFmtId="0" fontId="19" fillId="0" borderId="22" xfId="4" applyBorder="1" applyAlignment="1">
      <alignment horizontal="left" vertical="center"/>
    </xf>
    <xf numFmtId="0" fontId="19" fillId="0" borderId="22" xfId="4" applyBorder="1">
      <alignment vertical="center"/>
    </xf>
    <xf numFmtId="0" fontId="40" fillId="0" borderId="22" xfId="4" applyFont="1" applyBorder="1">
      <alignment vertical="center"/>
    </xf>
    <xf numFmtId="0" fontId="40" fillId="0" borderId="30" xfId="4" applyFont="1" applyBorder="1" applyAlignment="1">
      <alignment horizontal="center" vertical="center"/>
    </xf>
    <xf numFmtId="0" fontId="40" fillId="0" borderId="22" xfId="4" applyFont="1" applyBorder="1" applyAlignment="1">
      <alignment horizontal="center" vertical="center"/>
    </xf>
    <xf numFmtId="0" fontId="27" fillId="0" borderId="66" xfId="4" applyFont="1" applyBorder="1">
      <alignment vertical="center"/>
    </xf>
    <xf numFmtId="0" fontId="27" fillId="0" borderId="67" xfId="4" applyFont="1" applyBorder="1">
      <alignment vertical="center"/>
    </xf>
    <xf numFmtId="58" fontId="19" fillId="0" borderId="67" xfId="4" applyNumberFormat="1" applyBorder="1">
      <alignment vertical="center"/>
    </xf>
    <xf numFmtId="0" fontId="22" fillId="0" borderId="41" xfId="4" applyFont="1" applyBorder="1" applyAlignment="1">
      <alignment horizontal="left" vertical="center"/>
    </xf>
    <xf numFmtId="0" fontId="39" fillId="0" borderId="44" xfId="4" applyFont="1" applyBorder="1" applyAlignment="1">
      <alignment horizontal="left" vertical="center"/>
    </xf>
    <xf numFmtId="0" fontId="22" fillId="0" borderId="42" xfId="4" applyFont="1" applyBorder="1" applyAlignment="1">
      <alignment horizontal="left" vertical="center"/>
    </xf>
    <xf numFmtId="0" fontId="18" fillId="0" borderId="0" xfId="5" applyFont="1" applyAlignment="1">
      <alignment horizontal="left"/>
    </xf>
    <xf numFmtId="180" fontId="29" fillId="0" borderId="8" xfId="0" applyNumberFormat="1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18" fillId="0" borderId="22" xfId="5" applyFont="1" applyBorder="1"/>
    <xf numFmtId="0" fontId="40" fillId="0" borderId="69" xfId="4" applyFont="1" applyBorder="1">
      <alignment vertical="center"/>
    </xf>
    <xf numFmtId="0" fontId="19" fillId="0" borderId="70" xfId="4" applyBorder="1" applyAlignment="1">
      <alignment horizontal="left" vertical="center"/>
    </xf>
    <xf numFmtId="0" fontId="22" fillId="0" borderId="70" xfId="4" applyFont="1" applyBorder="1" applyAlignment="1">
      <alignment horizontal="left" vertical="center"/>
    </xf>
    <xf numFmtId="0" fontId="19" fillId="0" borderId="70" xfId="4" applyBorder="1">
      <alignment vertical="center"/>
    </xf>
    <xf numFmtId="0" fontId="40" fillId="0" borderId="70" xfId="4" applyFont="1" applyBorder="1">
      <alignment vertical="center"/>
    </xf>
    <xf numFmtId="0" fontId="40" fillId="0" borderId="69" xfId="4" applyFont="1" applyBorder="1" applyAlignment="1">
      <alignment horizontal="center" vertical="center"/>
    </xf>
    <xf numFmtId="0" fontId="22" fillId="0" borderId="70" xfId="4" applyFont="1" applyBorder="1" applyAlignment="1">
      <alignment horizontal="center" vertical="center"/>
    </xf>
    <xf numFmtId="0" fontId="40" fillId="0" borderId="70" xfId="4" applyFont="1" applyBorder="1" applyAlignment="1">
      <alignment horizontal="center" vertical="center"/>
    </xf>
    <xf numFmtId="0" fontId="19" fillId="0" borderId="70" xfId="4" applyBorder="1" applyAlignment="1">
      <alignment horizontal="center" vertical="center"/>
    </xf>
    <xf numFmtId="0" fontId="22" fillId="0" borderId="22" xfId="4" applyFont="1" applyBorder="1" applyAlignment="1">
      <alignment horizontal="center" vertical="center"/>
    </xf>
    <xf numFmtId="0" fontId="19" fillId="0" borderId="22" xfId="4" applyBorder="1" applyAlignment="1">
      <alignment horizontal="center" vertical="center"/>
    </xf>
    <xf numFmtId="0" fontId="43" fillId="0" borderId="78" xfId="4" applyFont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44" fillId="3" borderId="2" xfId="0" applyFont="1" applyFill="1" applyBorder="1" applyAlignment="1" applyProtection="1">
      <alignment horizontal="center" vertical="center" wrapText="1"/>
      <protection locked="0"/>
    </xf>
    <xf numFmtId="9" fontId="22" fillId="0" borderId="2" xfId="4" applyNumberFormat="1" applyFont="1" applyBorder="1" applyAlignment="1">
      <alignment horizontal="center" vertical="center"/>
    </xf>
    <xf numFmtId="9" fontId="22" fillId="0" borderId="70" xfId="4" applyNumberFormat="1" applyFont="1" applyBorder="1" applyAlignment="1">
      <alignment horizontal="center" vertical="center"/>
    </xf>
    <xf numFmtId="9" fontId="22" fillId="0" borderId="22" xfId="4" applyNumberFormat="1" applyFont="1" applyBorder="1" applyAlignment="1">
      <alignment horizontal="center" vertical="center"/>
    </xf>
    <xf numFmtId="0" fontId="27" fillId="0" borderId="58" xfId="4" applyFont="1" applyBorder="1">
      <alignment vertical="center"/>
    </xf>
    <xf numFmtId="0" fontId="27" fillId="0" borderId="59" xfId="4" applyFont="1" applyBorder="1">
      <alignment vertical="center"/>
    </xf>
    <xf numFmtId="0" fontId="22" fillId="0" borderId="81" xfId="4" applyFont="1" applyBorder="1">
      <alignment vertical="center"/>
    </xf>
    <xf numFmtId="0" fontId="27" fillId="0" borderId="81" xfId="4" applyFont="1" applyBorder="1">
      <alignment vertical="center"/>
    </xf>
    <xf numFmtId="58" fontId="19" fillId="0" borderId="59" xfId="4" applyNumberFormat="1" applyBorder="1">
      <alignment vertical="center"/>
    </xf>
    <xf numFmtId="0" fontId="22" fillId="0" borderId="74" xfId="4" applyFont="1" applyBorder="1" applyAlignment="1">
      <alignment horizontal="left" vertical="center"/>
    </xf>
    <xf numFmtId="0" fontId="40" fillId="0" borderId="0" xfId="4" applyFont="1">
      <alignment vertical="center"/>
    </xf>
    <xf numFmtId="0" fontId="40" fillId="0" borderId="2" xfId="4" applyFont="1" applyBorder="1" applyAlignment="1">
      <alignment horizontal="center" vertical="center"/>
    </xf>
    <xf numFmtId="0" fontId="46" fillId="0" borderId="44" xfId="4" applyFont="1" applyBorder="1" applyAlignment="1">
      <alignment horizontal="left" vertical="center"/>
    </xf>
    <xf numFmtId="0" fontId="48" fillId="0" borderId="50" xfId="0" applyFont="1" applyBorder="1"/>
    <xf numFmtId="0" fontId="48" fillId="0" borderId="2" xfId="0" applyFont="1" applyBorder="1"/>
    <xf numFmtId="0" fontId="48" fillId="4" borderId="2" xfId="0" applyFont="1" applyFill="1" applyBorder="1"/>
    <xf numFmtId="0" fontId="0" fillId="0" borderId="50" xfId="0" applyBorder="1"/>
    <xf numFmtId="0" fontId="0" fillId="4" borderId="2" xfId="0" applyFill="1" applyBorder="1"/>
    <xf numFmtId="0" fontId="0" fillId="0" borderId="51" xfId="0" applyBorder="1"/>
    <xf numFmtId="0" fontId="0" fillId="0" borderId="52" xfId="0" applyBorder="1"/>
    <xf numFmtId="0" fontId="0" fillId="4" borderId="52" xfId="0" applyFill="1" applyBorder="1"/>
    <xf numFmtId="0" fontId="0" fillId="5" borderId="0" xfId="0" applyFill="1"/>
    <xf numFmtId="0" fontId="48" fillId="0" borderId="88" xfId="0" applyFont="1" applyBorder="1"/>
    <xf numFmtId="0" fontId="0" fillId="0" borderId="88" xfId="0" applyBorder="1"/>
    <xf numFmtId="0" fontId="0" fillId="0" borderId="89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49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7" borderId="2" xfId="0" applyFill="1" applyBorder="1" applyAlignment="1">
      <alignment vertical="top" wrapText="1"/>
    </xf>
    <xf numFmtId="0" fontId="48" fillId="6" borderId="2" xfId="0" applyFont="1" applyFill="1" applyBorder="1" applyAlignment="1">
      <alignment vertical="top" wrapText="1"/>
    </xf>
    <xf numFmtId="0" fontId="50" fillId="0" borderId="2" xfId="0" applyFont="1" applyBorder="1" applyAlignment="1">
      <alignment vertical="top" wrapText="1"/>
    </xf>
    <xf numFmtId="0" fontId="51" fillId="0" borderId="0" xfId="0" applyFont="1"/>
    <xf numFmtId="0" fontId="51" fillId="0" borderId="0" xfId="0" applyFont="1" applyAlignment="1">
      <alignment vertical="top" wrapText="1"/>
    </xf>
    <xf numFmtId="0" fontId="47" fillId="0" borderId="46" xfId="0" applyFont="1" applyBorder="1" applyAlignment="1">
      <alignment horizontal="center" vertical="center" wrapText="1"/>
    </xf>
    <xf numFmtId="0" fontId="47" fillId="0" borderId="49" xfId="0" applyFont="1" applyBorder="1" applyAlignment="1">
      <alignment horizontal="center" vertical="center" wrapText="1"/>
    </xf>
    <xf numFmtId="0" fontId="47" fillId="0" borderId="86" xfId="0" applyFont="1" applyBorder="1" applyAlignment="1">
      <alignment horizontal="center" vertical="center" wrapText="1"/>
    </xf>
    <xf numFmtId="0" fontId="48" fillId="0" borderId="5" xfId="0" applyFont="1" applyBorder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8" fillId="4" borderId="5" xfId="0" applyFont="1" applyFill="1" applyBorder="1" applyAlignment="1">
      <alignment horizontal="center" vertical="center"/>
    </xf>
    <xf numFmtId="0" fontId="48" fillId="4" borderId="7" xfId="0" applyFont="1" applyFill="1" applyBorder="1" applyAlignment="1">
      <alignment horizontal="center" vertical="center"/>
    </xf>
    <xf numFmtId="0" fontId="48" fillId="0" borderId="87" xfId="0" applyFont="1" applyBorder="1" applyAlignment="1">
      <alignment horizontal="center" vertical="center"/>
    </xf>
    <xf numFmtId="0" fontId="42" fillId="0" borderId="26" xfId="4" applyFont="1" applyBorder="1" applyAlignment="1">
      <alignment horizontal="center" vertical="top"/>
    </xf>
    <xf numFmtId="0" fontId="22" fillId="0" borderId="59" xfId="4" applyFont="1" applyBorder="1" applyAlignment="1">
      <alignment horizontal="center" vertical="center"/>
    </xf>
    <xf numFmtId="0" fontId="27" fillId="0" borderId="59" xfId="4" applyFont="1" applyBorder="1" applyAlignment="1">
      <alignment horizontal="center" vertical="center"/>
    </xf>
    <xf numFmtId="0" fontId="19" fillId="0" borderId="59" xfId="4" applyBorder="1" applyAlignment="1">
      <alignment horizontal="center" vertical="center"/>
    </xf>
    <xf numFmtId="0" fontId="19" fillId="0" borderId="71" xfId="4" applyBorder="1" applyAlignment="1">
      <alignment horizontal="center" vertical="center"/>
    </xf>
    <xf numFmtId="0" fontId="40" fillId="0" borderId="27" xfId="4" applyFont="1" applyBorder="1" applyAlignment="1">
      <alignment horizontal="center" vertical="center"/>
    </xf>
    <xf numFmtId="0" fontId="40" fillId="0" borderId="28" xfId="4" applyFont="1" applyBorder="1" applyAlignment="1">
      <alignment horizontal="center" vertical="center"/>
    </xf>
    <xf numFmtId="0" fontId="40" fillId="0" borderId="41" xfId="4" applyFont="1" applyBorder="1" applyAlignment="1">
      <alignment horizontal="center" vertical="center"/>
    </xf>
    <xf numFmtId="0" fontId="27" fillId="0" borderId="27" xfId="4" applyFont="1" applyBorder="1" applyAlignment="1">
      <alignment horizontal="center" vertical="center"/>
    </xf>
    <xf numFmtId="0" fontId="27" fillId="0" borderId="28" xfId="4" applyFont="1" applyBorder="1" applyAlignment="1">
      <alignment horizontal="center" vertical="center"/>
    </xf>
    <xf numFmtId="0" fontId="27" fillId="0" borderId="41" xfId="4" applyFont="1" applyBorder="1" applyAlignment="1">
      <alignment horizontal="center" vertical="center"/>
    </xf>
    <xf numFmtId="0" fontId="22" fillId="0" borderId="22" xfId="4" applyFont="1" applyBorder="1" applyAlignment="1">
      <alignment horizontal="left" vertical="center"/>
    </xf>
    <xf numFmtId="0" fontId="22" fillId="0" borderId="29" xfId="4" applyFont="1" applyBorder="1" applyAlignment="1">
      <alignment horizontal="left" vertical="center"/>
    </xf>
    <xf numFmtId="0" fontId="40" fillId="0" borderId="30" xfId="4" applyFont="1" applyBorder="1" applyAlignment="1">
      <alignment horizontal="left" vertical="center"/>
    </xf>
    <xf numFmtId="0" fontId="40" fillId="0" borderId="22" xfId="4" applyFont="1" applyBorder="1" applyAlignment="1">
      <alignment horizontal="left" vertical="center"/>
    </xf>
    <xf numFmtId="14" fontId="22" fillId="0" borderId="22" xfId="4" applyNumberFormat="1" applyFont="1" applyBorder="1" applyAlignment="1">
      <alignment horizontal="center" vertical="center"/>
    </xf>
    <xf numFmtId="14" fontId="22" fillId="0" borderId="29" xfId="4" applyNumberFormat="1" applyFont="1" applyBorder="1" applyAlignment="1">
      <alignment horizontal="center" vertical="center"/>
    </xf>
    <xf numFmtId="0" fontId="22" fillId="0" borderId="60" xfId="4" applyFont="1" applyBorder="1" applyAlignment="1">
      <alignment horizontal="center" vertical="center"/>
    </xf>
    <xf numFmtId="0" fontId="22" fillId="0" borderId="61" xfId="4" applyFont="1" applyBorder="1" applyAlignment="1">
      <alignment horizontal="center" vertical="center"/>
    </xf>
    <xf numFmtId="0" fontId="22" fillId="0" borderId="62" xfId="4" applyFont="1" applyBorder="1" applyAlignment="1">
      <alignment horizontal="center" vertical="center"/>
    </xf>
    <xf numFmtId="0" fontId="22" fillId="0" borderId="45" xfId="4" applyFont="1" applyBorder="1" applyAlignment="1">
      <alignment horizontal="center" vertical="center"/>
    </xf>
    <xf numFmtId="0" fontId="40" fillId="0" borderId="31" xfId="4" applyFont="1" applyBorder="1" applyAlignment="1">
      <alignment horizontal="left" vertical="center"/>
    </xf>
    <xf numFmtId="0" fontId="40" fillId="0" borderId="32" xfId="4" applyFont="1" applyBorder="1" applyAlignment="1">
      <alignment horizontal="left" vertical="center"/>
    </xf>
    <xf numFmtId="14" fontId="22" fillId="0" borderId="32" xfId="4" applyNumberFormat="1" applyFont="1" applyBorder="1" applyAlignment="1">
      <alignment horizontal="center" vertical="center"/>
    </xf>
    <xf numFmtId="14" fontId="22" fillId="0" borderId="42" xfId="4" applyNumberFormat="1" applyFont="1" applyBorder="1" applyAlignment="1">
      <alignment horizontal="center" vertical="center"/>
    </xf>
    <xf numFmtId="0" fontId="40" fillId="0" borderId="75" xfId="4" applyFont="1" applyBorder="1" applyAlignment="1">
      <alignment horizontal="left" vertical="center"/>
    </xf>
    <xf numFmtId="0" fontId="40" fillId="0" borderId="26" xfId="4" applyFont="1" applyBorder="1" applyAlignment="1">
      <alignment horizontal="left" vertical="center"/>
    </xf>
    <xf numFmtId="0" fontId="40" fillId="0" borderId="38" xfId="4" applyFont="1" applyBorder="1" applyAlignment="1">
      <alignment horizontal="left" vertical="center"/>
    </xf>
    <xf numFmtId="0" fontId="40" fillId="0" borderId="83" xfId="4" applyFont="1" applyBorder="1" applyAlignment="1">
      <alignment horizontal="left" vertical="center"/>
    </xf>
    <xf numFmtId="0" fontId="27" fillId="0" borderId="68" xfId="4" applyFont="1" applyBorder="1" applyAlignment="1">
      <alignment horizontal="left" vertical="center"/>
    </xf>
    <xf numFmtId="0" fontId="27" fillId="0" borderId="67" xfId="4" applyFont="1" applyBorder="1" applyAlignment="1">
      <alignment horizontal="left" vertical="center"/>
    </xf>
    <xf numFmtId="0" fontId="27" fillId="0" borderId="73" xfId="4" applyFont="1" applyBorder="1" applyAlignment="1">
      <alignment horizontal="left" vertical="center"/>
    </xf>
    <xf numFmtId="0" fontId="40" fillId="0" borderId="42" xfId="4" applyFont="1" applyBorder="1" applyAlignment="1">
      <alignment horizontal="left" vertical="center"/>
    </xf>
    <xf numFmtId="0" fontId="40" fillId="0" borderId="64" xfId="4" applyFont="1" applyBorder="1" applyAlignment="1">
      <alignment horizontal="left" vertical="center" wrapText="1"/>
    </xf>
    <xf numFmtId="0" fontId="40" fillId="0" borderId="65" xfId="4" applyFont="1" applyBorder="1" applyAlignment="1">
      <alignment horizontal="left" vertical="center" wrapText="1"/>
    </xf>
    <xf numFmtId="0" fontId="40" fillId="0" borderId="45" xfId="4" applyFont="1" applyBorder="1" applyAlignment="1">
      <alignment horizontal="left" vertical="center" wrapText="1"/>
    </xf>
    <xf numFmtId="0" fontId="40" fillId="0" borderId="76" xfId="4" applyFont="1" applyBorder="1" applyAlignment="1">
      <alignment horizontal="left" vertical="center"/>
    </xf>
    <xf numFmtId="0" fontId="40" fillId="0" borderId="77" xfId="4" applyFont="1" applyBorder="1" applyAlignment="1">
      <alignment horizontal="left" vertical="center"/>
    </xf>
    <xf numFmtId="0" fontId="40" fillId="0" borderId="74" xfId="4" applyFont="1" applyBorder="1" applyAlignment="1">
      <alignment horizontal="left" vertical="center"/>
    </xf>
    <xf numFmtId="0" fontId="27" fillId="0" borderId="68" xfId="0" applyFont="1" applyBorder="1" applyAlignment="1">
      <alignment horizontal="left" vertical="center"/>
    </xf>
    <xf numFmtId="0" fontId="27" fillId="0" borderId="67" xfId="0" applyFont="1" applyBorder="1" applyAlignment="1">
      <alignment horizontal="left" vertical="center"/>
    </xf>
    <xf numFmtId="0" fontId="27" fillId="0" borderId="73" xfId="0" applyFont="1" applyBorder="1" applyAlignment="1">
      <alignment horizontal="left" vertical="center"/>
    </xf>
    <xf numFmtId="9" fontId="22" fillId="0" borderId="39" xfId="4" applyNumberFormat="1" applyFont="1" applyBorder="1" applyAlignment="1">
      <alignment horizontal="left" vertical="center"/>
    </xf>
    <xf numFmtId="9" fontId="22" fillId="0" borderId="34" xfId="4" applyNumberFormat="1" applyFont="1" applyBorder="1" applyAlignment="1">
      <alignment horizontal="left" vertical="center"/>
    </xf>
    <xf numFmtId="9" fontId="22" fillId="0" borderId="43" xfId="4" applyNumberFormat="1" applyFont="1" applyBorder="1" applyAlignment="1">
      <alignment horizontal="left" vertical="center"/>
    </xf>
    <xf numFmtId="9" fontId="22" fillId="0" borderId="64" xfId="4" applyNumberFormat="1" applyFont="1" applyBorder="1" applyAlignment="1">
      <alignment horizontal="left" vertical="center"/>
    </xf>
    <xf numFmtId="9" fontId="22" fillId="0" borderId="65" xfId="4" applyNumberFormat="1" applyFont="1" applyBorder="1" applyAlignment="1">
      <alignment horizontal="left" vertical="center"/>
    </xf>
    <xf numFmtId="9" fontId="22" fillId="0" borderId="45" xfId="4" applyNumberFormat="1" applyFont="1" applyBorder="1" applyAlignment="1">
      <alignment horizontal="left" vertical="center"/>
    </xf>
    <xf numFmtId="0" fontId="39" fillId="0" borderId="69" xfId="4" applyFont="1" applyBorder="1" applyAlignment="1">
      <alignment horizontal="left" vertical="center"/>
    </xf>
    <xf numFmtId="0" fontId="39" fillId="0" borderId="70" xfId="4" applyFont="1" applyBorder="1" applyAlignment="1">
      <alignment horizontal="left" vertical="center"/>
    </xf>
    <xf numFmtId="0" fontId="39" fillId="0" borderId="74" xfId="4" applyFont="1" applyBorder="1" applyAlignment="1">
      <alignment horizontal="left" vertical="center"/>
    </xf>
    <xf numFmtId="0" fontId="39" fillId="0" borderId="30" xfId="4" applyFont="1" applyBorder="1" applyAlignment="1">
      <alignment horizontal="left" vertical="center"/>
    </xf>
    <xf numFmtId="0" fontId="39" fillId="0" borderId="22" xfId="4" applyFont="1" applyBorder="1" applyAlignment="1">
      <alignment horizontal="left" vertical="center"/>
    </xf>
    <xf numFmtId="0" fontId="39" fillId="0" borderId="62" xfId="4" applyFont="1" applyBorder="1" applyAlignment="1">
      <alignment horizontal="left" vertical="center"/>
    </xf>
    <xf numFmtId="0" fontId="39" fillId="0" borderId="65" xfId="4" applyFont="1" applyBorder="1" applyAlignment="1">
      <alignment horizontal="left" vertical="center"/>
    </xf>
    <xf numFmtId="0" fontId="39" fillId="0" borderId="45" xfId="4" applyFont="1" applyBorder="1" applyAlignment="1">
      <alignment horizontal="left" vertical="center"/>
    </xf>
    <xf numFmtId="0" fontId="27" fillId="0" borderId="38" xfId="4" applyFont="1" applyBorder="1" applyAlignment="1">
      <alignment horizontal="left" vertical="center"/>
    </xf>
    <xf numFmtId="0" fontId="22" fillId="0" borderId="79" xfId="4" applyFont="1" applyBorder="1" applyAlignment="1">
      <alignment horizontal="left" vertical="center"/>
    </xf>
    <xf numFmtId="0" fontId="22" fillId="0" borderId="80" xfId="4" applyFont="1" applyBorder="1" applyAlignment="1">
      <alignment horizontal="left" vertical="center"/>
    </xf>
    <xf numFmtId="0" fontId="22" fillId="0" borderId="84" xfId="4" applyFont="1" applyBorder="1" applyAlignment="1">
      <alignment horizontal="left" vertical="center"/>
    </xf>
    <xf numFmtId="0" fontId="22" fillId="0" borderId="37" xfId="4" applyFont="1" applyBorder="1" applyAlignment="1">
      <alignment horizontal="left" vertical="center"/>
    </xf>
    <xf numFmtId="0" fontId="22" fillId="0" borderId="36" xfId="4" applyFont="1" applyBorder="1" applyAlignment="1">
      <alignment horizontal="left" vertical="center"/>
    </xf>
    <xf numFmtId="0" fontId="22" fillId="0" borderId="44" xfId="4" applyFont="1" applyBorder="1" applyAlignment="1">
      <alignment horizontal="left" vertical="center"/>
    </xf>
    <xf numFmtId="0" fontId="40" fillId="0" borderId="64" xfId="4" applyFont="1" applyBorder="1" applyAlignment="1">
      <alignment horizontal="left" vertical="center"/>
    </xf>
    <xf numFmtId="0" fontId="40" fillId="0" borderId="65" xfId="4" applyFont="1" applyBorder="1" applyAlignment="1">
      <alignment horizontal="left" vertical="center"/>
    </xf>
    <xf numFmtId="0" fontId="40" fillId="0" borderId="45" xfId="4" applyFont="1" applyBorder="1" applyAlignment="1">
      <alignment horizontal="left" vertical="center"/>
    </xf>
    <xf numFmtId="0" fontId="45" fillId="0" borderId="67" xfId="4" applyFont="1" applyBorder="1" applyAlignment="1">
      <alignment horizontal="center" vertical="center"/>
    </xf>
    <xf numFmtId="0" fontId="27" fillId="0" borderId="38" xfId="4" applyFont="1" applyBorder="1" applyAlignment="1">
      <alignment horizontal="center" vertical="center"/>
    </xf>
    <xf numFmtId="0" fontId="27" fillId="0" borderId="85" xfId="4" applyFont="1" applyBorder="1" applyAlignment="1">
      <alignment horizontal="center" vertical="center"/>
    </xf>
    <xf numFmtId="0" fontId="22" fillId="0" borderId="81" xfId="4" applyFont="1" applyBorder="1" applyAlignment="1">
      <alignment horizontal="center" vertical="center"/>
    </xf>
    <xf numFmtId="0" fontId="22" fillId="0" borderId="83" xfId="4" applyFont="1" applyBorder="1" applyAlignment="1">
      <alignment horizontal="center" vertical="center"/>
    </xf>
    <xf numFmtId="0" fontId="22" fillId="0" borderId="82" xfId="4" applyFont="1" applyBorder="1" applyAlignment="1">
      <alignment horizontal="left" vertical="center"/>
    </xf>
    <xf numFmtId="0" fontId="22" fillId="0" borderId="38" xfId="4" applyFont="1" applyBorder="1" applyAlignment="1">
      <alignment horizontal="left" vertical="center"/>
    </xf>
    <xf numFmtId="0" fontId="22" fillId="0" borderId="83" xfId="4" applyFont="1" applyBorder="1" applyAlignment="1">
      <alignment horizontal="left" vertical="center"/>
    </xf>
    <xf numFmtId="0" fontId="20" fillId="0" borderId="0" xfId="5" applyFont="1" applyAlignment="1">
      <alignment horizontal="center" vertical="center"/>
    </xf>
    <xf numFmtId="0" fontId="19" fillId="0" borderId="0" xfId="5" applyAlignment="1">
      <alignment horizontal="center" vertical="center"/>
    </xf>
    <xf numFmtId="0" fontId="18" fillId="0" borderId="0" xfId="5" applyFont="1" applyAlignment="1">
      <alignment horizontal="center" vertical="center"/>
    </xf>
    <xf numFmtId="0" fontId="21" fillId="0" borderId="10" xfId="4" applyFont="1" applyBorder="1" applyAlignment="1">
      <alignment horizontal="center" vertical="center"/>
    </xf>
    <xf numFmtId="0" fontId="22" fillId="0" borderId="10" xfId="4" applyFont="1" applyBorder="1" applyAlignment="1">
      <alignment horizontal="center" vertical="center"/>
    </xf>
    <xf numFmtId="0" fontId="21" fillId="0" borderId="11" xfId="4" applyFont="1" applyBorder="1" applyAlignment="1">
      <alignment horizontal="center" vertical="center"/>
    </xf>
    <xf numFmtId="0" fontId="23" fillId="0" borderId="12" xfId="4" applyFont="1" applyBorder="1" applyAlignment="1">
      <alignment horizontal="center" vertical="center"/>
    </xf>
    <xf numFmtId="0" fontId="18" fillId="0" borderId="12" xfId="4" applyFont="1" applyBorder="1" applyAlignment="1">
      <alignment horizontal="center" vertical="center"/>
    </xf>
    <xf numFmtId="0" fontId="18" fillId="0" borderId="16" xfId="4" applyFont="1" applyBorder="1" applyAlignment="1">
      <alignment horizontal="center" vertical="center"/>
    </xf>
    <xf numFmtId="0" fontId="25" fillId="0" borderId="2" xfId="5" applyFont="1" applyBorder="1" applyAlignment="1">
      <alignment horizontal="center" vertical="center"/>
    </xf>
    <xf numFmtId="0" fontId="26" fillId="0" borderId="2" xfId="5" applyFont="1" applyBorder="1" applyAlignment="1">
      <alignment horizontal="center" vertical="center"/>
    </xf>
    <xf numFmtId="0" fontId="25" fillId="0" borderId="18" xfId="5" applyFont="1" applyBorder="1" applyAlignment="1">
      <alignment horizontal="center" vertical="center"/>
    </xf>
    <xf numFmtId="0" fontId="24" fillId="0" borderId="13" xfId="5" applyFont="1" applyBorder="1" applyAlignment="1">
      <alignment horizontal="center" vertical="center"/>
    </xf>
    <xf numFmtId="49" fontId="28" fillId="0" borderId="2" xfId="3" applyNumberFormat="1" applyFont="1" applyBorder="1" applyAlignment="1">
      <alignment horizontal="center" vertical="center"/>
    </xf>
    <xf numFmtId="0" fontId="18" fillId="0" borderId="12" xfId="5" applyFont="1" applyBorder="1" applyAlignment="1">
      <alignment horizontal="center"/>
    </xf>
    <xf numFmtId="0" fontId="18" fillId="0" borderId="2" xfId="5" applyFont="1" applyBorder="1" applyAlignment="1">
      <alignment horizontal="center"/>
    </xf>
    <xf numFmtId="0" fontId="18" fillId="0" borderId="5" xfId="5" applyFont="1" applyBorder="1" applyAlignment="1">
      <alignment horizontal="center"/>
    </xf>
    <xf numFmtId="0" fontId="18" fillId="0" borderId="23" xfId="5" applyFont="1" applyBorder="1" applyAlignment="1">
      <alignment horizontal="center"/>
    </xf>
    <xf numFmtId="0" fontId="38" fillId="0" borderId="26" xfId="4" applyFont="1" applyBorder="1" applyAlignment="1">
      <alignment horizontal="center" vertical="top"/>
    </xf>
    <xf numFmtId="0" fontId="40" fillId="0" borderId="29" xfId="4" applyFont="1" applyBorder="1" applyAlignment="1">
      <alignment horizontal="left" vertical="center"/>
    </xf>
    <xf numFmtId="0" fontId="22" fillId="0" borderId="30" xfId="4" applyFont="1" applyBorder="1" applyAlignment="1">
      <alignment horizontal="left" vertical="center"/>
    </xf>
    <xf numFmtId="0" fontId="27" fillId="0" borderId="0" xfId="4" applyFont="1" applyAlignment="1">
      <alignment horizontal="left" vertical="center"/>
    </xf>
    <xf numFmtId="0" fontId="40" fillId="0" borderId="0" xfId="4" applyFont="1" applyAlignment="1">
      <alignment horizontal="left" vertical="center"/>
    </xf>
    <xf numFmtId="0" fontId="26" fillId="0" borderId="39" xfId="4" applyFont="1" applyBorder="1" applyAlignment="1">
      <alignment horizontal="left" vertical="center" wrapText="1"/>
    </xf>
    <xf numFmtId="0" fontId="26" fillId="0" borderId="34" xfId="4" applyFont="1" applyBorder="1" applyAlignment="1">
      <alignment horizontal="left" vertical="center" wrapText="1"/>
    </xf>
    <xf numFmtId="0" fontId="26" fillId="0" borderId="63" xfId="4" applyFont="1" applyBorder="1" applyAlignment="1">
      <alignment horizontal="left" vertical="center" wrapText="1"/>
    </xf>
    <xf numFmtId="0" fontId="39" fillId="0" borderId="28" xfId="4" applyFont="1" applyBorder="1" applyAlignment="1">
      <alignment horizontal="left" vertical="center"/>
    </xf>
    <xf numFmtId="0" fontId="39" fillId="0" borderId="41" xfId="4" applyFont="1" applyBorder="1" applyAlignment="1">
      <alignment horizontal="left" vertical="center"/>
    </xf>
    <xf numFmtId="0" fontId="26" fillId="0" borderId="37" xfId="4" applyFont="1" applyBorder="1" applyAlignment="1">
      <alignment horizontal="left" vertical="center"/>
    </xf>
    <xf numFmtId="0" fontId="26" fillId="0" borderId="36" xfId="4" applyFont="1" applyBorder="1" applyAlignment="1">
      <alignment horizontal="left" vertical="center"/>
    </xf>
    <xf numFmtId="0" fontId="26" fillId="0" borderId="40" xfId="4" applyFont="1" applyBorder="1" applyAlignment="1">
      <alignment horizontal="left" vertical="center"/>
    </xf>
    <xf numFmtId="0" fontId="26" fillId="0" borderId="35" xfId="4" applyFont="1" applyBorder="1" applyAlignment="1">
      <alignment horizontal="left" vertical="center"/>
    </xf>
    <xf numFmtId="0" fontId="39" fillId="0" borderId="35" xfId="4" applyFont="1" applyBorder="1" applyAlignment="1">
      <alignment horizontal="left" vertical="center"/>
    </xf>
    <xf numFmtId="0" fontId="39" fillId="0" borderId="36" xfId="4" applyFont="1" applyBorder="1" applyAlignment="1">
      <alignment horizontal="left" vertical="center"/>
    </xf>
    <xf numFmtId="0" fontId="39" fillId="0" borderId="44" xfId="4" applyFont="1" applyBorder="1" applyAlignment="1">
      <alignment horizontal="left" vertical="center"/>
    </xf>
    <xf numFmtId="0" fontId="22" fillId="0" borderId="31" xfId="4" applyFont="1" applyBorder="1" applyAlignment="1">
      <alignment horizontal="left" vertical="center"/>
    </xf>
    <xf numFmtId="0" fontId="22" fillId="0" borderId="32" xfId="4" applyFont="1" applyBorder="1" applyAlignment="1">
      <alignment horizontal="left" vertical="center"/>
    </xf>
    <xf numFmtId="0" fontId="22" fillId="0" borderId="42" xfId="4" applyFont="1" applyBorder="1" applyAlignment="1">
      <alignment horizontal="left" vertical="center"/>
    </xf>
    <xf numFmtId="0" fontId="26" fillId="0" borderId="27" xfId="4" applyFont="1" applyBorder="1" applyAlignment="1">
      <alignment horizontal="left" vertical="center" wrapText="1"/>
    </xf>
    <xf numFmtId="0" fontId="26" fillId="0" borderId="28" xfId="4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39" fillId="0" borderId="27" xfId="4" applyFont="1" applyBorder="1" applyAlignment="1">
      <alignment horizontal="left" vertical="center"/>
    </xf>
    <xf numFmtId="0" fontId="39" fillId="0" borderId="22" xfId="4" applyFont="1" applyBorder="1" applyAlignment="1">
      <alignment horizontal="center" vertical="center"/>
    </xf>
    <xf numFmtId="0" fontId="39" fillId="0" borderId="29" xfId="4" applyFont="1" applyBorder="1" applyAlignment="1">
      <alignment horizontal="center" vertical="center"/>
    </xf>
    <xf numFmtId="0" fontId="40" fillId="0" borderId="31" xfId="4" applyFont="1" applyBorder="1" applyAlignment="1">
      <alignment horizontal="center" vertical="center"/>
    </xf>
    <xf numFmtId="0" fontId="40" fillId="0" borderId="32" xfId="4" applyFont="1" applyBorder="1" applyAlignment="1">
      <alignment horizontal="center" vertical="center"/>
    </xf>
    <xf numFmtId="0" fontId="40" fillId="0" borderId="42" xfId="4" applyFont="1" applyBorder="1" applyAlignment="1">
      <alignment horizontal="center" vertical="center"/>
    </xf>
    <xf numFmtId="0" fontId="39" fillId="0" borderId="29" xfId="4" applyFont="1" applyBorder="1" applyAlignment="1">
      <alignment horizontal="left" vertical="center"/>
    </xf>
    <xf numFmtId="0" fontId="40" fillId="0" borderId="37" xfId="4" applyFont="1" applyBorder="1" applyAlignment="1">
      <alignment horizontal="left" vertical="center"/>
    </xf>
    <xf numFmtId="0" fontId="40" fillId="0" borderId="36" xfId="4" applyFont="1" applyBorder="1" applyAlignment="1">
      <alignment horizontal="left" vertical="center"/>
    </xf>
    <xf numFmtId="0" fontId="40" fillId="0" borderId="44" xfId="4" applyFont="1" applyBorder="1" applyAlignment="1">
      <alignment horizontal="left" vertical="center"/>
    </xf>
    <xf numFmtId="0" fontId="22" fillId="0" borderId="67" xfId="4" applyFont="1" applyBorder="1" applyAlignment="1">
      <alignment horizontal="center" vertical="center"/>
    </xf>
    <xf numFmtId="0" fontId="27" fillId="0" borderId="67" xfId="4" applyFont="1" applyBorder="1" applyAlignment="1">
      <alignment horizontal="center" vertical="center"/>
    </xf>
    <xf numFmtId="0" fontId="22" fillId="0" borderId="72" xfId="4" applyFont="1" applyBorder="1" applyAlignment="1">
      <alignment horizontal="center" vertical="center"/>
    </xf>
    <xf numFmtId="0" fontId="27" fillId="0" borderId="69" xfId="4" applyFont="1" applyBorder="1" applyAlignment="1">
      <alignment horizontal="center" vertical="center"/>
    </xf>
    <xf numFmtId="0" fontId="27" fillId="0" borderId="70" xfId="4" applyFont="1" applyBorder="1" applyAlignment="1">
      <alignment horizontal="center" vertical="center"/>
    </xf>
    <xf numFmtId="0" fontId="27" fillId="0" borderId="74" xfId="4" applyFont="1" applyBorder="1" applyAlignment="1">
      <alignment horizontal="center" vertical="center"/>
    </xf>
    <xf numFmtId="0" fontId="27" fillId="0" borderId="31" xfId="4" applyFont="1" applyBorder="1" applyAlignment="1">
      <alignment horizontal="center" vertical="center"/>
    </xf>
    <xf numFmtId="0" fontId="27" fillId="0" borderId="32" xfId="4" applyFont="1" applyBorder="1" applyAlignment="1">
      <alignment horizontal="center" vertical="center"/>
    </xf>
    <xf numFmtId="0" fontId="27" fillId="0" borderId="42" xfId="4" applyFont="1" applyBorder="1" applyAlignment="1">
      <alignment horizontal="center" vertical="center"/>
    </xf>
    <xf numFmtId="0" fontId="21" fillId="0" borderId="47" xfId="4" applyFont="1" applyBorder="1" applyAlignment="1">
      <alignment horizontal="center" vertical="center"/>
    </xf>
    <xf numFmtId="0" fontId="22" fillId="0" borderId="47" xfId="4" applyFont="1" applyBorder="1" applyAlignment="1">
      <alignment horizontal="center" vertical="center"/>
    </xf>
    <xf numFmtId="0" fontId="21" fillId="0" borderId="48" xfId="4" applyFont="1" applyBorder="1" applyAlignment="1">
      <alignment horizontal="center" vertical="center"/>
    </xf>
    <xf numFmtId="0" fontId="23" fillId="0" borderId="49" xfId="4" applyFont="1" applyBorder="1" applyAlignment="1">
      <alignment horizontal="center" vertical="center"/>
    </xf>
    <xf numFmtId="0" fontId="18" fillId="0" borderId="49" xfId="4" applyFont="1" applyBorder="1" applyAlignment="1">
      <alignment horizontal="center" vertical="center"/>
    </xf>
    <xf numFmtId="0" fontId="18" fillId="0" borderId="54" xfId="4" applyFont="1" applyBorder="1" applyAlignment="1">
      <alignment horizontal="center" vertical="center"/>
    </xf>
    <xf numFmtId="0" fontId="24" fillId="0" borderId="50" xfId="5" applyFont="1" applyBorder="1" applyAlignment="1">
      <alignment horizontal="center" vertical="center"/>
    </xf>
    <xf numFmtId="0" fontId="18" fillId="0" borderId="49" xfId="5" applyFont="1" applyBorder="1" applyAlignment="1">
      <alignment horizontal="center"/>
    </xf>
    <xf numFmtId="0" fontId="18" fillId="0" borderId="53" xfId="5" applyFont="1" applyBorder="1" applyAlignment="1">
      <alignment horizontal="center"/>
    </xf>
    <xf numFmtId="0" fontId="22" fillId="0" borderId="28" xfId="4" applyFont="1" applyBorder="1" applyAlignment="1">
      <alignment horizontal="left" vertical="center"/>
    </xf>
    <xf numFmtId="0" fontId="26" fillId="0" borderId="28" xfId="4" applyFont="1" applyBorder="1" applyAlignment="1">
      <alignment horizontal="center" vertical="center"/>
    </xf>
    <xf numFmtId="0" fontId="26" fillId="0" borderId="41" xfId="4" applyFont="1" applyBorder="1" applyAlignment="1">
      <alignment horizontal="center" vertical="center"/>
    </xf>
    <xf numFmtId="58" fontId="26" fillId="0" borderId="22" xfId="4" applyNumberFormat="1" applyFont="1" applyBorder="1" applyAlignment="1">
      <alignment horizontal="center" vertical="center"/>
    </xf>
    <xf numFmtId="0" fontId="26" fillId="0" borderId="22" xfId="4" applyFont="1" applyBorder="1" applyAlignment="1">
      <alignment horizontal="center" vertical="center"/>
    </xf>
    <xf numFmtId="0" fontId="39" fillId="0" borderId="32" xfId="4" applyFont="1" applyBorder="1" applyAlignment="1">
      <alignment horizontal="left" vertical="center"/>
    </xf>
    <xf numFmtId="0" fontId="26" fillId="0" borderId="35" xfId="4" applyFont="1" applyBorder="1" applyAlignment="1">
      <alignment horizontal="center" vertical="center"/>
    </xf>
    <xf numFmtId="0" fontId="26" fillId="0" borderId="36" xfId="4" applyFont="1" applyBorder="1" applyAlignment="1">
      <alignment horizontal="center" vertical="center"/>
    </xf>
    <xf numFmtId="0" fontId="26" fillId="0" borderId="44" xfId="4" applyFont="1" applyBorder="1" applyAlignment="1">
      <alignment horizontal="center" vertical="center"/>
    </xf>
    <xf numFmtId="0" fontId="26" fillId="0" borderId="30" xfId="4" applyFont="1" applyBorder="1" applyAlignment="1">
      <alignment horizontal="left" vertical="center"/>
    </xf>
    <xf numFmtId="0" fontId="26" fillId="0" borderId="22" xfId="4" applyFont="1" applyBorder="1" applyAlignment="1">
      <alignment horizontal="left" vertical="center"/>
    </xf>
    <xf numFmtId="0" fontId="26" fillId="0" borderId="29" xfId="4" applyFont="1" applyBorder="1" applyAlignment="1">
      <alignment horizontal="left" vertical="center"/>
    </xf>
    <xf numFmtId="0" fontId="26" fillId="0" borderId="44" xfId="4" applyFont="1" applyBorder="1" applyAlignment="1">
      <alignment horizontal="left" vertical="center"/>
    </xf>
    <xf numFmtId="0" fontId="26" fillId="0" borderId="30" xfId="4" applyFont="1" applyBorder="1" applyAlignment="1">
      <alignment horizontal="left" vertical="center" wrapText="1"/>
    </xf>
    <xf numFmtId="0" fontId="26" fillId="0" borderId="22" xfId="4" applyFont="1" applyBorder="1" applyAlignment="1">
      <alignment horizontal="left" vertical="center" wrapText="1"/>
    </xf>
    <xf numFmtId="0" fontId="26" fillId="0" borderId="29" xfId="4" applyFont="1" applyBorder="1" applyAlignment="1">
      <alignment horizontal="left" vertical="center" wrapText="1"/>
    </xf>
    <xf numFmtId="0" fontId="19" fillId="0" borderId="32" xfId="4" applyBorder="1" applyAlignment="1">
      <alignment horizontal="center" vertical="center"/>
    </xf>
    <xf numFmtId="0" fontId="19" fillId="0" borderId="42" xfId="4" applyBorder="1" applyAlignment="1">
      <alignment horizontal="center" vertical="center"/>
    </xf>
    <xf numFmtId="0" fontId="39" fillId="0" borderId="38" xfId="4" applyFont="1" applyBorder="1" applyAlignment="1">
      <alignment horizontal="center" vertical="center"/>
    </xf>
    <xf numFmtId="0" fontId="39" fillId="0" borderId="39" xfId="4" applyFont="1" applyBorder="1" applyAlignment="1">
      <alignment horizontal="left" vertical="center"/>
    </xf>
    <xf numFmtId="0" fontId="39" fillId="0" borderId="34" xfId="4" applyFont="1" applyBorder="1" applyAlignment="1">
      <alignment horizontal="left" vertical="center"/>
    </xf>
    <xf numFmtId="0" fontId="26" fillId="0" borderId="37" xfId="4" applyFont="1" applyBorder="1" applyAlignment="1">
      <alignment horizontal="right" vertical="center"/>
    </xf>
    <xf numFmtId="0" fontId="26" fillId="0" borderId="36" xfId="4" applyFont="1" applyBorder="1" applyAlignment="1">
      <alignment horizontal="right" vertical="center"/>
    </xf>
    <xf numFmtId="0" fontId="26" fillId="0" borderId="40" xfId="4" applyFont="1" applyBorder="1" applyAlignment="1">
      <alignment horizontal="right" vertical="center"/>
    </xf>
    <xf numFmtId="0" fontId="40" fillId="0" borderId="27" xfId="4" applyFont="1" applyBorder="1" applyAlignment="1">
      <alignment horizontal="left" vertical="center"/>
    </xf>
    <xf numFmtId="0" fontId="40" fillId="0" borderId="28" xfId="4" applyFont="1" applyBorder="1" applyAlignment="1">
      <alignment horizontal="left" vertical="center"/>
    </xf>
    <xf numFmtId="0" fontId="40" fillId="0" borderId="41" xfId="4" applyFont="1" applyBorder="1" applyAlignment="1">
      <alignment horizontal="left" vertical="center"/>
    </xf>
    <xf numFmtId="0" fontId="39" fillId="0" borderId="40" xfId="4" applyFont="1" applyBorder="1" applyAlignment="1">
      <alignment horizontal="left" vertical="center"/>
    </xf>
    <xf numFmtId="0" fontId="26" fillId="0" borderId="32" xfId="4" applyFont="1" applyBorder="1" applyAlignment="1">
      <alignment horizontal="center" vertical="center"/>
    </xf>
    <xf numFmtId="0" fontId="39" fillId="0" borderId="32" xfId="4" applyFont="1" applyBorder="1" applyAlignment="1">
      <alignment horizontal="center" vertical="center"/>
    </xf>
    <xf numFmtId="0" fontId="26" fillId="0" borderId="42" xfId="4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</cellXfs>
  <cellStyles count="12">
    <cellStyle name="常规" xfId="0" builtinId="0"/>
    <cellStyle name="常规 10 10" xfId="10" xr:uid="{00000000-0005-0000-0000-00003B000000}"/>
    <cellStyle name="常规 10 10 2" xfId="8" xr:uid="{00000000-0005-0000-0000-000038000000}"/>
    <cellStyle name="常规 2" xfId="4" xr:uid="{00000000-0005-0000-0000-000034000000}"/>
    <cellStyle name="常规 23" xfId="7" xr:uid="{00000000-0005-0000-0000-000037000000}"/>
    <cellStyle name="常规 23 2 3" xfId="9" xr:uid="{00000000-0005-0000-0000-00003A000000}"/>
    <cellStyle name="常规 3" xfId="5" xr:uid="{00000000-0005-0000-0000-000035000000}"/>
    <cellStyle name="常规 4" xfId="6" xr:uid="{00000000-0005-0000-0000-000036000000}"/>
    <cellStyle name="常规 40" xfId="2" xr:uid="{00000000-0005-0000-0000-000032000000}"/>
    <cellStyle name="常规 68 3" xfId="11" xr:uid="{00000000-0005-0000-0000-00003C000000}"/>
    <cellStyle name="常规 7 3" xfId="1" xr:uid="{00000000-0005-0000-0000-000031000000}"/>
    <cellStyle name="常规_110509_2006-09-28" xfId="3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checked="Checked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checked="Checked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checked="Checked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304800</xdr:colOff>
          <xdr:row>48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48</xdr:row>
          <xdr:rowOff>0</xdr:rowOff>
        </xdr:from>
        <xdr:to>
          <xdr:col>252</xdr:col>
          <xdr:colOff>390525</xdr:colOff>
          <xdr:row>49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10</xdr:row>
          <xdr:rowOff>161925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47625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4</xdr:row>
          <xdr:rowOff>57150</xdr:rowOff>
        </xdr:from>
        <xdr:to>
          <xdr:col>9</xdr:col>
          <xdr:colOff>609600</xdr:colOff>
          <xdr:row>4</xdr:row>
          <xdr:rowOff>152400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3</xdr:row>
          <xdr:rowOff>38100</xdr:rowOff>
        </xdr:from>
        <xdr:to>
          <xdr:col>9</xdr:col>
          <xdr:colOff>590550</xdr:colOff>
          <xdr:row>4</xdr:row>
          <xdr:rowOff>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3</xdr:row>
          <xdr:rowOff>38100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</xdr:row>
          <xdr:rowOff>19050</xdr:rowOff>
        </xdr:from>
        <xdr:to>
          <xdr:col>10</xdr:col>
          <xdr:colOff>619125</xdr:colOff>
          <xdr:row>4</xdr:row>
          <xdr:rowOff>133350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43</xdr:row>
          <xdr:rowOff>9525</xdr:rowOff>
        </xdr:from>
        <xdr:to>
          <xdr:col>1</xdr:col>
          <xdr:colOff>600075</xdr:colOff>
          <xdr:row>44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0</xdr:rowOff>
        </xdr:from>
        <xdr:to>
          <xdr:col>1</xdr:col>
          <xdr:colOff>600075</xdr:colOff>
          <xdr:row>45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43</xdr:row>
          <xdr:rowOff>0</xdr:rowOff>
        </xdr:from>
        <xdr:to>
          <xdr:col>2</xdr:col>
          <xdr:colOff>600075</xdr:colOff>
          <xdr:row>44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44</xdr:row>
          <xdr:rowOff>0</xdr:rowOff>
        </xdr:from>
        <xdr:to>
          <xdr:col>5</xdr:col>
          <xdr:colOff>638175</xdr:colOff>
          <xdr:row>45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43</xdr:row>
          <xdr:rowOff>0</xdr:rowOff>
        </xdr:from>
        <xdr:to>
          <xdr:col>5</xdr:col>
          <xdr:colOff>619125</xdr:colOff>
          <xdr:row>44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43</xdr:row>
          <xdr:rowOff>0</xdr:rowOff>
        </xdr:from>
        <xdr:to>
          <xdr:col>6</xdr:col>
          <xdr:colOff>571500</xdr:colOff>
          <xdr:row>44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44</xdr:row>
          <xdr:rowOff>0</xdr:rowOff>
        </xdr:from>
        <xdr:to>
          <xdr:col>9</xdr:col>
          <xdr:colOff>600075</xdr:colOff>
          <xdr:row>45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43</xdr:row>
          <xdr:rowOff>0</xdr:rowOff>
        </xdr:from>
        <xdr:to>
          <xdr:col>9</xdr:col>
          <xdr:colOff>581025</xdr:colOff>
          <xdr:row>44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43</xdr:row>
          <xdr:rowOff>0</xdr:rowOff>
        </xdr:from>
        <xdr:to>
          <xdr:col>10</xdr:col>
          <xdr:colOff>609600</xdr:colOff>
          <xdr:row>44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43</xdr:row>
          <xdr:rowOff>0</xdr:rowOff>
        </xdr:from>
        <xdr:to>
          <xdr:col>8</xdr:col>
          <xdr:colOff>190500</xdr:colOff>
          <xdr:row>44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43</xdr:row>
          <xdr:rowOff>0</xdr:rowOff>
        </xdr:from>
        <xdr:to>
          <xdr:col>4</xdr:col>
          <xdr:colOff>190500</xdr:colOff>
          <xdr:row>44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32</xdr:row>
          <xdr:rowOff>0</xdr:rowOff>
        </xdr:from>
        <xdr:to>
          <xdr:col>2</xdr:col>
          <xdr:colOff>600075</xdr:colOff>
          <xdr:row>33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32</xdr:row>
          <xdr:rowOff>0</xdr:rowOff>
        </xdr:from>
        <xdr:to>
          <xdr:col>3</xdr:col>
          <xdr:colOff>600075</xdr:colOff>
          <xdr:row>33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47783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18</xdr:row>
      <xdr:rowOff>0</xdr:rowOff>
    </xdr:from>
    <xdr:ext cx="438467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 txBox="1">
          <a:spLocks noChangeArrowheads="1"/>
        </xdr:cNvSpPr>
      </xdr:nvSpPr>
      <xdr:spPr>
        <a:xfrm>
          <a:off x="0" y="4549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SpPr txBox="1">
          <a:spLocks noChangeArrowheads="1"/>
        </xdr:cNvSpPr>
      </xdr:nvSpPr>
      <xdr:spPr>
        <a:xfrm>
          <a:off x="0" y="4295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500-000020000000}"/>
            </a:ext>
          </a:extLst>
        </xdr:cNvPr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500-000021000000}"/>
            </a:ext>
          </a:extLst>
        </xdr:cNvPr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500-000022000000}"/>
            </a:ext>
          </a:extLst>
        </xdr:cNvPr>
        <xdr:cNvSpPr txBox="1">
          <a:spLocks noChangeArrowheads="1"/>
        </xdr:cNvSpPr>
      </xdr:nvSpPr>
      <xdr:spPr>
        <a:xfrm>
          <a:off x="0" y="4295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500-000023000000}"/>
            </a:ext>
          </a:extLst>
        </xdr:cNvPr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500-000024000000}"/>
            </a:ext>
          </a:extLst>
        </xdr:cNvPr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SpPr txBox="1">
          <a:spLocks noChangeArrowheads="1"/>
        </xdr:cNvSpPr>
      </xdr:nvSpPr>
      <xdr:spPr>
        <a:xfrm>
          <a:off x="0" y="4295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SpPr txBox="1">
          <a:spLocks noChangeArrowheads="1"/>
        </xdr:cNvSpPr>
      </xdr:nvSpPr>
      <xdr:spPr>
        <a:xfrm>
          <a:off x="0" y="4295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500-000030000000}"/>
            </a:ext>
          </a:extLst>
        </xdr:cNvPr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500-000031000000}"/>
            </a:ext>
          </a:extLst>
        </xdr:cNvPr>
        <xdr:cNvSpPr txBox="1">
          <a:spLocks noChangeArrowheads="1"/>
        </xdr:cNvSpPr>
      </xdr:nvSpPr>
      <xdr:spPr>
        <a:xfrm>
          <a:off x="0" y="4295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 txBox="1">
          <a:spLocks noChangeArrowheads="1"/>
        </xdr:cNvSpPr>
      </xdr:nvSpPr>
      <xdr:spPr>
        <a:xfrm>
          <a:off x="0" y="4295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500-000033000000}"/>
            </a:ext>
          </a:extLst>
        </xdr:cNvPr>
        <xdr:cNvSpPr txBox="1">
          <a:spLocks noChangeArrowheads="1"/>
        </xdr:cNvSpPr>
      </xdr:nvSpPr>
      <xdr:spPr>
        <a:xfrm>
          <a:off x="0" y="480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SpPr txBox="1">
          <a:spLocks noChangeArrowheads="1"/>
        </xdr:cNvSpPr>
      </xdr:nvSpPr>
      <xdr:spPr>
        <a:xfrm>
          <a:off x="0" y="4803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500-000035000000}"/>
            </a:ext>
          </a:extLst>
        </xdr:cNvPr>
        <xdr:cNvSpPr txBox="1">
          <a:spLocks noChangeArrowheads="1"/>
        </xdr:cNvSpPr>
      </xdr:nvSpPr>
      <xdr:spPr>
        <a:xfrm>
          <a:off x="0" y="4803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SpPr txBox="1">
          <a:spLocks noChangeArrowheads="1"/>
        </xdr:cNvSpPr>
      </xdr:nvSpPr>
      <xdr:spPr>
        <a:xfrm>
          <a:off x="0" y="480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500-000037000000}"/>
            </a:ext>
          </a:extLst>
        </xdr:cNvPr>
        <xdr:cNvSpPr txBox="1">
          <a:spLocks noChangeArrowheads="1"/>
        </xdr:cNvSpPr>
      </xdr:nvSpPr>
      <xdr:spPr>
        <a:xfrm>
          <a:off x="0" y="480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500-000038000000}"/>
            </a:ext>
          </a:extLst>
        </xdr:cNvPr>
        <xdr:cNvSpPr txBox="1">
          <a:spLocks noChangeArrowheads="1"/>
        </xdr:cNvSpPr>
      </xdr:nvSpPr>
      <xdr:spPr>
        <a:xfrm>
          <a:off x="0" y="480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500-000039000000}"/>
            </a:ext>
          </a:extLst>
        </xdr:cNvPr>
        <xdr:cNvSpPr txBox="1">
          <a:spLocks noChangeArrowheads="1"/>
        </xdr:cNvSpPr>
      </xdr:nvSpPr>
      <xdr:spPr>
        <a:xfrm>
          <a:off x="0" y="480377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SpPr txBox="1">
          <a:spLocks noChangeArrowheads="1"/>
        </xdr:cNvSpPr>
      </xdr:nvSpPr>
      <xdr:spPr>
        <a:xfrm>
          <a:off x="0" y="480377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SpPr txBox="1">
          <a:spLocks noChangeArrowheads="1"/>
        </xdr:cNvSpPr>
      </xdr:nvSpPr>
      <xdr:spPr>
        <a:xfrm>
          <a:off x="0" y="480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500-00003C000000}"/>
            </a:ext>
          </a:extLst>
        </xdr:cNvPr>
        <xdr:cNvSpPr txBox="1">
          <a:spLocks noChangeArrowheads="1"/>
        </xdr:cNvSpPr>
      </xdr:nvSpPr>
      <xdr:spPr>
        <a:xfrm>
          <a:off x="0" y="480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500-00003D000000}"/>
            </a:ext>
          </a:extLst>
        </xdr:cNvPr>
        <xdr:cNvSpPr txBox="1">
          <a:spLocks noChangeArrowheads="1"/>
        </xdr:cNvSpPr>
      </xdr:nvSpPr>
      <xdr:spPr>
        <a:xfrm>
          <a:off x="0" y="480377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304800</xdr:colOff>
          <xdr:row>11</xdr:row>
          <xdr:rowOff>19050</xdr:rowOff>
        </xdr:from>
        <xdr:to>
          <xdr:col>5</xdr:col>
          <xdr:colOff>704850</xdr:colOff>
          <xdr:row>11</xdr:row>
          <xdr:rowOff>200025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10</xdr:row>
          <xdr:rowOff>171450</xdr:rowOff>
        </xdr:from>
        <xdr:to>
          <xdr:col>7</xdr:col>
          <xdr:colOff>285750</xdr:colOff>
          <xdr:row>12</xdr:row>
          <xdr:rowOff>85725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371475</xdr:colOff>
          <xdr:row>11</xdr:row>
          <xdr:rowOff>190500</xdr:rowOff>
        </xdr:from>
        <xdr:to>
          <xdr:col>7</xdr:col>
          <xdr:colOff>285750</xdr:colOff>
          <xdr:row>13</xdr:row>
          <xdr:rowOff>76200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13</xdr:row>
          <xdr:rowOff>9525</xdr:rowOff>
        </xdr:from>
        <xdr:to>
          <xdr:col>5</xdr:col>
          <xdr:colOff>695325</xdr:colOff>
          <xdr:row>13</xdr:row>
          <xdr:rowOff>171450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12</xdr:row>
          <xdr:rowOff>209550</xdr:rowOff>
        </xdr:from>
        <xdr:to>
          <xdr:col>7</xdr:col>
          <xdr:colOff>276225</xdr:colOff>
          <xdr:row>14</xdr:row>
          <xdr:rowOff>38100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13</xdr:row>
          <xdr:rowOff>28575</xdr:rowOff>
        </xdr:from>
        <xdr:to>
          <xdr:col>9</xdr:col>
          <xdr:colOff>704850</xdr:colOff>
          <xdr:row>13</xdr:row>
          <xdr:rowOff>190500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295275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209550</xdr:colOff>
          <xdr:row>23</xdr:row>
          <xdr:rowOff>28575</xdr:rowOff>
        </xdr:from>
        <xdr:to>
          <xdr:col>3</xdr:col>
          <xdr:colOff>609600</xdr:colOff>
          <xdr:row>23</xdr:row>
          <xdr:rowOff>200025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11</xdr:row>
          <xdr:rowOff>28575</xdr:rowOff>
        </xdr:from>
        <xdr:to>
          <xdr:col>9</xdr:col>
          <xdr:colOff>695325</xdr:colOff>
          <xdr:row>11</xdr:row>
          <xdr:rowOff>190500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12</xdr:row>
          <xdr:rowOff>28575</xdr:rowOff>
        </xdr:from>
        <xdr:to>
          <xdr:col>9</xdr:col>
          <xdr:colOff>714375</xdr:colOff>
          <xdr:row>12</xdr:row>
          <xdr:rowOff>190500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323850</xdr:colOff>
          <xdr:row>12</xdr:row>
          <xdr:rowOff>28575</xdr:rowOff>
        </xdr:from>
        <xdr:to>
          <xdr:col>1</xdr:col>
          <xdr:colOff>838200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22</xdr:row>
          <xdr:rowOff>209550</xdr:rowOff>
        </xdr:from>
        <xdr:to>
          <xdr:col>2</xdr:col>
          <xdr:colOff>638175</xdr:colOff>
          <xdr:row>24</xdr:row>
          <xdr:rowOff>85725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13</xdr:row>
          <xdr:rowOff>38100</xdr:rowOff>
        </xdr:from>
        <xdr:to>
          <xdr:col>2</xdr:col>
          <xdr:colOff>114300</xdr:colOff>
          <xdr:row>13</xdr:row>
          <xdr:rowOff>219075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11</xdr:row>
          <xdr:rowOff>47625</xdr:rowOff>
        </xdr:from>
        <xdr:to>
          <xdr:col>2</xdr:col>
          <xdr:colOff>123825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314325</xdr:colOff>
          <xdr:row>11</xdr:row>
          <xdr:rowOff>209550</xdr:rowOff>
        </xdr:from>
        <xdr:to>
          <xdr:col>6</xdr:col>
          <xdr:colOff>228600</xdr:colOff>
          <xdr:row>12</xdr:row>
          <xdr:rowOff>190500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1370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700-000019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700-00001A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700-00001B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700-00001F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700-000020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700-000026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700-000027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700-000029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700-00002A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700-00002B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700-00002C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700-00002D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700-00002E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700-00002F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00000000-0008-0000-0700-000030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700-000031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00000000-0008-0000-0700-000032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700-000033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700-000034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700-000035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00000000-0008-0000-0700-000036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700-000037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700-000038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700-000039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700-00003A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700-00003B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700-00003C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700-00003D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700-00003E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0000000-0008-0000-0700-00003F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700-000040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700-000041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700-000042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700-000043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700-000044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700-000045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0000000-0008-0000-0700-000046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00000000-0008-0000-0700-000047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700-000048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00000000-0008-0000-0700-000049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00000000-0008-0000-0700-00004A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00000000-0008-0000-0700-00004B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00000000-0008-0000-0700-00004C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00000000-0008-0000-0700-00004D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00000000-0008-0000-0700-00004E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0000000-0008-0000-0700-00004F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00000000-0008-0000-0700-000050000000}"/>
            </a:ext>
          </a:extLst>
        </xdr:cNvPr>
        <xdr:cNvSpPr txBox="1">
          <a:spLocks noChangeArrowheads="1"/>
        </xdr:cNvSpPr>
      </xdr:nvSpPr>
      <xdr:spPr>
        <a:xfrm>
          <a:off x="0" y="49371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22860</xdr:colOff>
      <xdr:row>2</xdr:row>
      <xdr:rowOff>60960</xdr:rowOff>
    </xdr:from>
    <xdr:to>
      <xdr:col>8</xdr:col>
      <xdr:colOff>1033145</xdr:colOff>
      <xdr:row>3</xdr:row>
      <xdr:rowOff>295910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42885" y="641985"/>
          <a:ext cx="1010285" cy="6159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baodihui/LOCALS~1/Temp/notesE8DBF2/&#27169;&#26495;/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12" customWidth="1"/>
    <col min="3" max="3" width="10.125" customWidth="1"/>
  </cols>
  <sheetData>
    <row r="1" spans="1:2" ht="21" customHeight="1">
      <c r="A1" s="213"/>
      <c r="B1" s="214" t="s">
        <v>0</v>
      </c>
    </row>
    <row r="2" spans="1:2">
      <c r="A2" s="6">
        <v>1</v>
      </c>
      <c r="B2" s="215" t="s">
        <v>1</v>
      </c>
    </row>
    <row r="3" spans="1:2">
      <c r="A3" s="6">
        <v>2</v>
      </c>
      <c r="B3" s="215" t="s">
        <v>2</v>
      </c>
    </row>
    <row r="4" spans="1:2">
      <c r="A4" s="6">
        <v>3</v>
      </c>
      <c r="B4" s="215" t="s">
        <v>3</v>
      </c>
    </row>
    <row r="5" spans="1:2">
      <c r="A5" s="6">
        <v>4</v>
      </c>
      <c r="B5" s="215" t="s">
        <v>4</v>
      </c>
    </row>
    <row r="6" spans="1:2">
      <c r="A6" s="6">
        <v>5</v>
      </c>
      <c r="B6" s="215" t="s">
        <v>5</v>
      </c>
    </row>
    <row r="7" spans="1:2">
      <c r="A7" s="6">
        <v>6</v>
      </c>
      <c r="B7" s="215" t="s">
        <v>6</v>
      </c>
    </row>
    <row r="8" spans="1:2" s="211" customFormat="1" ht="15" customHeight="1">
      <c r="A8" s="216">
        <v>7</v>
      </c>
      <c r="B8" s="217" t="s">
        <v>7</v>
      </c>
    </row>
    <row r="9" spans="1:2" ht="18.95" customHeight="1">
      <c r="A9" s="213"/>
      <c r="B9" s="218" t="s">
        <v>8</v>
      </c>
    </row>
    <row r="10" spans="1:2" ht="15.95" customHeight="1">
      <c r="A10" s="6">
        <v>1</v>
      </c>
      <c r="B10" s="219" t="s">
        <v>9</v>
      </c>
    </row>
    <row r="11" spans="1:2">
      <c r="A11" s="6">
        <v>2</v>
      </c>
      <c r="B11" s="215" t="s">
        <v>10</v>
      </c>
    </row>
    <row r="12" spans="1:2">
      <c r="A12" s="6">
        <v>3</v>
      </c>
      <c r="B12" s="217" t="s">
        <v>11</v>
      </c>
    </row>
    <row r="13" spans="1:2">
      <c r="A13" s="6">
        <v>4</v>
      </c>
      <c r="B13" s="215" t="s">
        <v>12</v>
      </c>
    </row>
    <row r="14" spans="1:2">
      <c r="A14" s="6">
        <v>5</v>
      </c>
      <c r="B14" s="215" t="s">
        <v>13</v>
      </c>
    </row>
    <row r="15" spans="1:2">
      <c r="A15" s="6">
        <v>6</v>
      </c>
      <c r="B15" s="215" t="s">
        <v>14</v>
      </c>
    </row>
    <row r="16" spans="1:2">
      <c r="A16" s="6">
        <v>7</v>
      </c>
      <c r="B16" s="215" t="s">
        <v>15</v>
      </c>
    </row>
    <row r="17" spans="1:2">
      <c r="A17" s="6">
        <v>8</v>
      </c>
      <c r="B17" s="215" t="s">
        <v>16</v>
      </c>
    </row>
    <row r="18" spans="1:2">
      <c r="A18" s="6">
        <v>9</v>
      </c>
      <c r="B18" s="215" t="s">
        <v>17</v>
      </c>
    </row>
    <row r="19" spans="1:2">
      <c r="A19" s="6"/>
      <c r="B19" s="215"/>
    </row>
    <row r="20" spans="1:2" ht="20.25">
      <c r="A20" s="213"/>
      <c r="B20" s="214" t="s">
        <v>18</v>
      </c>
    </row>
    <row r="21" spans="1:2">
      <c r="A21" s="6">
        <v>1</v>
      </c>
      <c r="B21" s="215" t="s">
        <v>19</v>
      </c>
    </row>
    <row r="22" spans="1:2">
      <c r="A22" s="6">
        <v>2</v>
      </c>
      <c r="B22" s="215" t="s">
        <v>20</v>
      </c>
    </row>
    <row r="23" spans="1:2">
      <c r="A23" s="6">
        <v>3</v>
      </c>
      <c r="B23" s="215" t="s">
        <v>21</v>
      </c>
    </row>
    <row r="24" spans="1:2">
      <c r="A24" s="6">
        <v>4</v>
      </c>
      <c r="B24" s="215" t="s">
        <v>22</v>
      </c>
    </row>
    <row r="25" spans="1:2">
      <c r="A25" s="6">
        <v>5</v>
      </c>
      <c r="B25" s="215" t="s">
        <v>23</v>
      </c>
    </row>
    <row r="26" spans="1:2">
      <c r="A26" s="6">
        <v>6</v>
      </c>
      <c r="B26" s="215" t="s">
        <v>24</v>
      </c>
    </row>
    <row r="27" spans="1:2">
      <c r="A27" s="6">
        <v>7</v>
      </c>
      <c r="B27" s="215" t="s">
        <v>25</v>
      </c>
    </row>
    <row r="28" spans="1:2">
      <c r="A28" s="6"/>
      <c r="B28" s="215"/>
    </row>
    <row r="29" spans="1:2" ht="20.25">
      <c r="A29" s="213"/>
      <c r="B29" s="214" t="s">
        <v>26</v>
      </c>
    </row>
    <row r="30" spans="1:2">
      <c r="A30" s="6">
        <v>1</v>
      </c>
      <c r="B30" s="215" t="s">
        <v>27</v>
      </c>
    </row>
    <row r="31" spans="1:2">
      <c r="A31" s="6">
        <v>2</v>
      </c>
      <c r="B31" s="215" t="s">
        <v>28</v>
      </c>
    </row>
    <row r="32" spans="1:2">
      <c r="A32" s="6">
        <v>3</v>
      </c>
      <c r="B32" s="215" t="s">
        <v>29</v>
      </c>
    </row>
    <row r="33" spans="1:2" ht="28.5">
      <c r="A33" s="6">
        <v>4</v>
      </c>
      <c r="B33" s="215" t="s">
        <v>30</v>
      </c>
    </row>
    <row r="34" spans="1:2">
      <c r="A34" s="6">
        <v>5</v>
      </c>
      <c r="B34" s="215" t="s">
        <v>31</v>
      </c>
    </row>
    <row r="35" spans="1:2">
      <c r="A35" s="6">
        <v>6</v>
      </c>
      <c r="B35" s="215" t="s">
        <v>32</v>
      </c>
    </row>
    <row r="36" spans="1:2">
      <c r="A36" s="6">
        <v>7</v>
      </c>
      <c r="B36" s="215" t="s">
        <v>33</v>
      </c>
    </row>
    <row r="37" spans="1:2">
      <c r="A37" s="6"/>
      <c r="B37" s="215"/>
    </row>
    <row r="39" spans="1:2">
      <c r="A39" s="220" t="s">
        <v>34</v>
      </c>
      <c r="B39" s="221"/>
    </row>
  </sheetData>
  <phoneticPr fontId="5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G4" sqref="G4:J7"/>
    </sheetView>
  </sheetViews>
  <sheetFormatPr defaultColWidth="9" defaultRowHeight="14.25"/>
  <cols>
    <col min="1" max="1" width="5.125" customWidth="1"/>
    <col min="2" max="2" width="8.875" customWidth="1"/>
    <col min="3" max="3" width="14.875" customWidth="1"/>
    <col min="4" max="4" width="12.875" customWidth="1"/>
    <col min="5" max="5" width="12.125" customWidth="1"/>
    <col min="6" max="6" width="23.25" customWidth="1"/>
    <col min="7" max="10" width="10" customWidth="1"/>
    <col min="11" max="11" width="9.125" customWidth="1"/>
    <col min="12" max="13" width="10.625" customWidth="1"/>
  </cols>
  <sheetData>
    <row r="1" spans="1:13" ht="29.25">
      <c r="A1" s="404" t="s">
        <v>342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</row>
    <row r="2" spans="1:13" s="1" customFormat="1" ht="16.5">
      <c r="A2" s="411" t="s">
        <v>312</v>
      </c>
      <c r="B2" s="412" t="s">
        <v>317</v>
      </c>
      <c r="C2" s="412" t="s">
        <v>313</v>
      </c>
      <c r="D2" s="412" t="s">
        <v>314</v>
      </c>
      <c r="E2" s="412" t="s">
        <v>315</v>
      </c>
      <c r="F2" s="412" t="s">
        <v>316</v>
      </c>
      <c r="G2" s="411" t="s">
        <v>343</v>
      </c>
      <c r="H2" s="411"/>
      <c r="I2" s="411" t="s">
        <v>344</v>
      </c>
      <c r="J2" s="411"/>
      <c r="K2" s="421" t="s">
        <v>345</v>
      </c>
      <c r="L2" s="423" t="s">
        <v>346</v>
      </c>
      <c r="M2" s="425" t="s">
        <v>347</v>
      </c>
    </row>
    <row r="3" spans="1:13" s="1" customFormat="1" ht="16.5">
      <c r="A3" s="411"/>
      <c r="B3" s="413"/>
      <c r="C3" s="413"/>
      <c r="D3" s="413"/>
      <c r="E3" s="413"/>
      <c r="F3" s="413"/>
      <c r="G3" s="3" t="s">
        <v>348</v>
      </c>
      <c r="H3" s="3" t="s">
        <v>349</v>
      </c>
      <c r="I3" s="3" t="s">
        <v>348</v>
      </c>
      <c r="J3" s="3" t="s">
        <v>349</v>
      </c>
      <c r="K3" s="422"/>
      <c r="L3" s="424"/>
      <c r="M3" s="426"/>
    </row>
    <row r="4" spans="1:13" ht="21.95" customHeight="1">
      <c r="A4" s="32">
        <v>1</v>
      </c>
      <c r="B4" s="18" t="s">
        <v>331</v>
      </c>
      <c r="C4" s="16" t="s">
        <v>327</v>
      </c>
      <c r="D4" s="17" t="s">
        <v>328</v>
      </c>
      <c r="E4" s="18" t="s">
        <v>329</v>
      </c>
      <c r="F4" s="19" t="s">
        <v>330</v>
      </c>
      <c r="G4" s="33">
        <v>-0.01</v>
      </c>
      <c r="H4" s="33">
        <v>0</v>
      </c>
      <c r="I4" s="33">
        <v>-0.01</v>
      </c>
      <c r="J4" s="33">
        <v>-0.01</v>
      </c>
      <c r="K4" s="36"/>
      <c r="L4" s="5" t="s">
        <v>95</v>
      </c>
      <c r="M4" s="5" t="s">
        <v>350</v>
      </c>
    </row>
    <row r="5" spans="1:13" ht="21.95" customHeight="1">
      <c r="A5" s="32">
        <v>2</v>
      </c>
      <c r="B5" s="18" t="s">
        <v>331</v>
      </c>
      <c r="C5" s="16" t="s">
        <v>332</v>
      </c>
      <c r="D5" s="17" t="s">
        <v>328</v>
      </c>
      <c r="E5" s="18" t="s">
        <v>333</v>
      </c>
      <c r="F5" s="19" t="s">
        <v>330</v>
      </c>
      <c r="G5" s="33">
        <v>-0.01</v>
      </c>
      <c r="H5" s="33">
        <v>0</v>
      </c>
      <c r="I5" s="33">
        <v>-0.01</v>
      </c>
      <c r="J5" s="33">
        <v>-0.01</v>
      </c>
      <c r="K5" s="36"/>
      <c r="L5" s="5" t="s">
        <v>95</v>
      </c>
      <c r="M5" s="5" t="s">
        <v>350</v>
      </c>
    </row>
    <row r="6" spans="1:13" ht="21.95" customHeight="1">
      <c r="A6" s="32">
        <v>3</v>
      </c>
      <c r="B6" s="18" t="s">
        <v>331</v>
      </c>
      <c r="C6" s="16" t="s">
        <v>334</v>
      </c>
      <c r="D6" s="17" t="s">
        <v>328</v>
      </c>
      <c r="E6" s="18" t="s">
        <v>335</v>
      </c>
      <c r="F6" s="19" t="s">
        <v>330</v>
      </c>
      <c r="G6" s="33">
        <v>-0.01</v>
      </c>
      <c r="H6" s="33">
        <v>-0.01</v>
      </c>
      <c r="I6" s="33">
        <v>-0.02</v>
      </c>
      <c r="J6" s="33">
        <v>-0.01</v>
      </c>
      <c r="K6" s="36"/>
      <c r="L6" s="5" t="s">
        <v>95</v>
      </c>
      <c r="M6" s="5" t="s">
        <v>350</v>
      </c>
    </row>
    <row r="7" spans="1:13" ht="21.95" customHeight="1">
      <c r="A7" s="32">
        <v>4</v>
      </c>
      <c r="B7" s="18" t="s">
        <v>331</v>
      </c>
      <c r="C7" s="16" t="s">
        <v>336</v>
      </c>
      <c r="D7" s="17" t="s">
        <v>328</v>
      </c>
      <c r="E7" s="18" t="s">
        <v>337</v>
      </c>
      <c r="F7" s="19" t="s">
        <v>330</v>
      </c>
      <c r="G7" s="33">
        <v>-0.01</v>
      </c>
      <c r="H7" s="33">
        <v>0</v>
      </c>
      <c r="I7" s="33">
        <v>-0.01</v>
      </c>
      <c r="J7" s="33">
        <v>-0.01</v>
      </c>
      <c r="K7" s="36"/>
      <c r="L7" s="5" t="s">
        <v>95</v>
      </c>
      <c r="M7" s="5" t="s">
        <v>350</v>
      </c>
    </row>
    <row r="8" spans="1:13" ht="21.95" customHeight="1">
      <c r="A8" s="32">
        <v>5</v>
      </c>
      <c r="B8" s="18" t="s">
        <v>331</v>
      </c>
      <c r="C8" s="31">
        <v>30921266</v>
      </c>
      <c r="D8" s="17" t="s">
        <v>338</v>
      </c>
      <c r="E8" s="17" t="s">
        <v>329</v>
      </c>
      <c r="F8" s="19" t="s">
        <v>62</v>
      </c>
      <c r="G8" s="33">
        <v>-0.01</v>
      </c>
      <c r="H8" s="33">
        <v>-0.02</v>
      </c>
      <c r="I8" s="33">
        <v>-0.02</v>
      </c>
      <c r="J8" s="33">
        <v>-0.01</v>
      </c>
      <c r="K8" s="36"/>
      <c r="L8" s="5" t="s">
        <v>95</v>
      </c>
      <c r="M8" s="5" t="s">
        <v>350</v>
      </c>
    </row>
    <row r="9" spans="1:13" ht="21.95" customHeight="1">
      <c r="A9" s="32">
        <v>6</v>
      </c>
      <c r="B9" s="18" t="s">
        <v>331</v>
      </c>
      <c r="C9" s="31">
        <v>30921269</v>
      </c>
      <c r="D9" s="17" t="s">
        <v>338</v>
      </c>
      <c r="E9" s="17" t="s">
        <v>333</v>
      </c>
      <c r="F9" s="19" t="s">
        <v>62</v>
      </c>
      <c r="G9" s="33">
        <v>-0.01</v>
      </c>
      <c r="H9" s="33">
        <v>-0.01</v>
      </c>
      <c r="I9" s="33">
        <v>-0.02</v>
      </c>
      <c r="J9" s="33">
        <v>-0.02</v>
      </c>
      <c r="K9" s="36"/>
      <c r="L9" s="5" t="s">
        <v>95</v>
      </c>
      <c r="M9" s="5" t="s">
        <v>350</v>
      </c>
    </row>
    <row r="10" spans="1:13" ht="21.95" customHeight="1">
      <c r="A10" s="32">
        <v>7</v>
      </c>
      <c r="B10" s="18" t="s">
        <v>331</v>
      </c>
      <c r="C10" s="31">
        <v>30921267</v>
      </c>
      <c r="D10" s="17" t="s">
        <v>338</v>
      </c>
      <c r="E10" s="17" t="s">
        <v>335</v>
      </c>
      <c r="F10" s="19" t="s">
        <v>62</v>
      </c>
      <c r="G10" s="33">
        <v>-0.01</v>
      </c>
      <c r="H10" s="33">
        <v>-0.02</v>
      </c>
      <c r="I10" s="33">
        <v>-0.01</v>
      </c>
      <c r="J10" s="33">
        <v>-0.01</v>
      </c>
      <c r="K10" s="36"/>
      <c r="L10" s="5" t="s">
        <v>95</v>
      </c>
      <c r="M10" s="5" t="s">
        <v>350</v>
      </c>
    </row>
    <row r="11" spans="1:13" ht="21.95" customHeight="1">
      <c r="A11" s="32">
        <v>8</v>
      </c>
      <c r="B11" s="18" t="s">
        <v>331</v>
      </c>
      <c r="C11" s="31">
        <v>30921268</v>
      </c>
      <c r="D11" s="17" t="s">
        <v>338</v>
      </c>
      <c r="E11" s="17" t="s">
        <v>337</v>
      </c>
      <c r="F11" s="19" t="s">
        <v>62</v>
      </c>
      <c r="G11" s="33">
        <v>-0.01</v>
      </c>
      <c r="H11" s="33">
        <v>-0.01</v>
      </c>
      <c r="I11" s="33">
        <v>-0.01</v>
      </c>
      <c r="J11" s="33">
        <v>-0.02</v>
      </c>
      <c r="K11" s="36"/>
      <c r="L11" s="5" t="s">
        <v>95</v>
      </c>
      <c r="M11" s="5" t="s">
        <v>350</v>
      </c>
    </row>
    <row r="12" spans="1:13" s="2" customFormat="1" ht="18.75">
      <c r="A12" s="9" t="s">
        <v>339</v>
      </c>
      <c r="B12" s="10"/>
      <c r="C12" s="10"/>
      <c r="D12" s="34"/>
      <c r="E12" s="11"/>
      <c r="F12" s="35"/>
      <c r="G12" s="21"/>
      <c r="H12" s="405" t="s">
        <v>340</v>
      </c>
      <c r="I12" s="406"/>
      <c r="J12" s="406"/>
      <c r="K12" s="407"/>
      <c r="L12" s="416"/>
      <c r="M12" s="417"/>
    </row>
    <row r="13" spans="1:13" ht="84" customHeight="1">
      <c r="A13" s="418" t="s">
        <v>351</v>
      </c>
      <c r="B13" s="419"/>
      <c r="C13" s="419"/>
      <c r="D13" s="419"/>
      <c r="E13" s="419"/>
      <c r="F13" s="419"/>
      <c r="G13" s="419"/>
      <c r="H13" s="419"/>
      <c r="I13" s="419"/>
      <c r="J13" s="419"/>
      <c r="K13" s="419"/>
      <c r="L13" s="419"/>
      <c r="M13" s="420"/>
    </row>
  </sheetData>
  <mergeCells count="15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H12:K12"/>
    <mergeCell ref="L12:M12"/>
  </mergeCells>
  <phoneticPr fontId="56" type="noConversion"/>
  <dataValidations count="1">
    <dataValidation type="list" allowBlank="1" showInputMessage="1" showErrorMessage="1" sqref="M4 M1:M3 M5:M6 M7:M11 M12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workbookViewId="0">
      <selection activeCell="G15" sqref="G14:G15"/>
    </sheetView>
  </sheetViews>
  <sheetFormatPr defaultColWidth="9" defaultRowHeight="14.25"/>
  <cols>
    <col min="1" max="2" width="8.625" customWidth="1"/>
    <col min="3" max="3" width="16.625" customWidth="1"/>
    <col min="4" max="4" width="12.875" customWidth="1"/>
    <col min="5" max="5" width="13.625" customWidth="1"/>
    <col min="6" max="6" width="14.375" customWidth="1"/>
    <col min="7" max="7" width="12.625" customWidth="1"/>
    <col min="8" max="8" width="6.375" customWidth="1"/>
    <col min="9" max="9" width="7.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04" t="s">
        <v>352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  <c r="T1" s="404"/>
      <c r="U1" s="404"/>
      <c r="V1" s="404"/>
      <c r="W1" s="404"/>
    </row>
    <row r="2" spans="1:23" s="1" customFormat="1" ht="15.95" customHeight="1">
      <c r="A2" s="412" t="s">
        <v>353</v>
      </c>
      <c r="B2" s="412" t="s">
        <v>317</v>
      </c>
      <c r="C2" s="412" t="s">
        <v>313</v>
      </c>
      <c r="D2" s="412" t="s">
        <v>314</v>
      </c>
      <c r="E2" s="412" t="s">
        <v>315</v>
      </c>
      <c r="F2" s="412" t="s">
        <v>316</v>
      </c>
      <c r="G2" s="427" t="s">
        <v>354</v>
      </c>
      <c r="H2" s="428"/>
      <c r="I2" s="429"/>
      <c r="J2" s="427" t="s">
        <v>355</v>
      </c>
      <c r="K2" s="428"/>
      <c r="L2" s="429"/>
      <c r="M2" s="427" t="s">
        <v>356</v>
      </c>
      <c r="N2" s="428"/>
      <c r="O2" s="429"/>
      <c r="P2" s="427" t="s">
        <v>357</v>
      </c>
      <c r="Q2" s="428"/>
      <c r="R2" s="429"/>
      <c r="S2" s="428" t="s">
        <v>358</v>
      </c>
      <c r="T2" s="428"/>
      <c r="U2" s="429"/>
      <c r="V2" s="452" t="s">
        <v>359</v>
      </c>
      <c r="W2" s="452" t="s">
        <v>326</v>
      </c>
    </row>
    <row r="3" spans="1:23" s="1" customFormat="1" ht="16.5">
      <c r="A3" s="413"/>
      <c r="B3" s="442"/>
      <c r="C3" s="442"/>
      <c r="D3" s="442"/>
      <c r="E3" s="442"/>
      <c r="F3" s="442"/>
      <c r="G3" s="3" t="s">
        <v>360</v>
      </c>
      <c r="H3" s="3" t="s">
        <v>67</v>
      </c>
      <c r="I3" s="3" t="s">
        <v>317</v>
      </c>
      <c r="J3" s="3" t="s">
        <v>360</v>
      </c>
      <c r="K3" s="3" t="s">
        <v>67</v>
      </c>
      <c r="L3" s="3" t="s">
        <v>317</v>
      </c>
      <c r="M3" s="3" t="s">
        <v>360</v>
      </c>
      <c r="N3" s="3" t="s">
        <v>67</v>
      </c>
      <c r="O3" s="3" t="s">
        <v>317</v>
      </c>
      <c r="P3" s="3" t="s">
        <v>360</v>
      </c>
      <c r="Q3" s="3" t="s">
        <v>67</v>
      </c>
      <c r="R3" s="3" t="s">
        <v>317</v>
      </c>
      <c r="S3" s="3" t="s">
        <v>360</v>
      </c>
      <c r="T3" s="3" t="s">
        <v>67</v>
      </c>
      <c r="U3" s="3" t="s">
        <v>317</v>
      </c>
      <c r="V3" s="453"/>
      <c r="W3" s="453"/>
    </row>
    <row r="4" spans="1:23" ht="16.5">
      <c r="A4" s="437" t="s">
        <v>361</v>
      </c>
      <c r="B4" s="443" t="s">
        <v>331</v>
      </c>
      <c r="C4" s="16" t="s">
        <v>327</v>
      </c>
      <c r="D4" s="446" t="s">
        <v>328</v>
      </c>
      <c r="E4" s="18" t="s">
        <v>329</v>
      </c>
      <c r="F4" s="446" t="s">
        <v>362</v>
      </c>
      <c r="G4" s="28"/>
      <c r="H4" s="29"/>
      <c r="I4" s="29"/>
      <c r="J4" s="29"/>
      <c r="K4" s="20"/>
      <c r="L4" s="20"/>
      <c r="M4" s="5"/>
      <c r="N4" s="5"/>
      <c r="O4" s="5"/>
      <c r="P4" s="5"/>
      <c r="Q4" s="5"/>
      <c r="R4" s="5"/>
      <c r="S4" s="5"/>
      <c r="T4" s="5"/>
      <c r="U4" s="5"/>
      <c r="V4" s="5" t="s">
        <v>363</v>
      </c>
      <c r="W4" s="5"/>
    </row>
    <row r="5" spans="1:23" ht="16.5">
      <c r="A5" s="438"/>
      <c r="B5" s="444"/>
      <c r="C5" s="16" t="s">
        <v>332</v>
      </c>
      <c r="D5" s="447"/>
      <c r="E5" s="18" t="s">
        <v>333</v>
      </c>
      <c r="F5" s="447"/>
      <c r="G5" s="430" t="s">
        <v>364</v>
      </c>
      <c r="H5" s="431"/>
      <c r="I5" s="432"/>
      <c r="J5" s="430" t="s">
        <v>365</v>
      </c>
      <c r="K5" s="431"/>
      <c r="L5" s="432"/>
      <c r="M5" s="427" t="s">
        <v>366</v>
      </c>
      <c r="N5" s="428"/>
      <c r="O5" s="429"/>
      <c r="P5" s="427" t="s">
        <v>367</v>
      </c>
      <c r="Q5" s="428"/>
      <c r="R5" s="429"/>
      <c r="S5" s="428" t="s">
        <v>368</v>
      </c>
      <c r="T5" s="428"/>
      <c r="U5" s="429"/>
      <c r="V5" s="5"/>
      <c r="W5" s="5"/>
    </row>
    <row r="6" spans="1:23" ht="16.5">
      <c r="A6" s="438"/>
      <c r="B6" s="444"/>
      <c r="C6" s="16" t="s">
        <v>334</v>
      </c>
      <c r="D6" s="447"/>
      <c r="E6" s="18" t="s">
        <v>335</v>
      </c>
      <c r="F6" s="447"/>
      <c r="G6" s="30" t="s">
        <v>360</v>
      </c>
      <c r="H6" s="30" t="s">
        <v>67</v>
      </c>
      <c r="I6" s="30" t="s">
        <v>317</v>
      </c>
      <c r="J6" s="30" t="s">
        <v>360</v>
      </c>
      <c r="K6" s="30" t="s">
        <v>67</v>
      </c>
      <c r="L6" s="30" t="s">
        <v>317</v>
      </c>
      <c r="M6" s="3" t="s">
        <v>360</v>
      </c>
      <c r="N6" s="3" t="s">
        <v>67</v>
      </c>
      <c r="O6" s="3" t="s">
        <v>317</v>
      </c>
      <c r="P6" s="3" t="s">
        <v>360</v>
      </c>
      <c r="Q6" s="3" t="s">
        <v>67</v>
      </c>
      <c r="R6" s="3" t="s">
        <v>317</v>
      </c>
      <c r="S6" s="3" t="s">
        <v>360</v>
      </c>
      <c r="T6" s="3" t="s">
        <v>67</v>
      </c>
      <c r="U6" s="3" t="s">
        <v>317</v>
      </c>
      <c r="V6" s="5"/>
      <c r="W6" s="5"/>
    </row>
    <row r="7" spans="1:23" ht="16.5">
      <c r="A7" s="439"/>
      <c r="B7" s="445"/>
      <c r="C7" s="16" t="s">
        <v>336</v>
      </c>
      <c r="D7" s="448"/>
      <c r="E7" s="18" t="s">
        <v>337</v>
      </c>
      <c r="F7" s="447"/>
      <c r="G7" s="20"/>
      <c r="H7" s="29"/>
      <c r="I7" s="29"/>
      <c r="J7" s="29"/>
      <c r="K7" s="29"/>
      <c r="L7" s="20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 ht="15">
      <c r="A8" s="437"/>
      <c r="B8" s="443" t="s">
        <v>331</v>
      </c>
      <c r="C8" s="31">
        <v>30921266</v>
      </c>
      <c r="D8" s="449" t="s">
        <v>338</v>
      </c>
      <c r="E8" s="17" t="s">
        <v>329</v>
      </c>
      <c r="F8" s="447"/>
      <c r="G8" s="5"/>
      <c r="H8" s="29"/>
      <c r="I8" s="29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 ht="21.95" customHeight="1">
      <c r="A9" s="438"/>
      <c r="B9" s="444"/>
      <c r="C9" s="31">
        <v>30921269</v>
      </c>
      <c r="D9" s="450"/>
      <c r="E9" s="17" t="s">
        <v>333</v>
      </c>
      <c r="F9" s="447"/>
      <c r="G9" s="5"/>
      <c r="H9" s="29"/>
      <c r="I9" s="29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 ht="15">
      <c r="A10" s="437"/>
      <c r="B10" s="444"/>
      <c r="C10" s="31">
        <v>30921267</v>
      </c>
      <c r="D10" s="450"/>
      <c r="E10" s="17" t="s">
        <v>335</v>
      </c>
      <c r="F10" s="447"/>
      <c r="G10" s="5"/>
      <c r="H10" s="29"/>
      <c r="I10" s="29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ht="15">
      <c r="A11" s="438"/>
      <c r="B11" s="445"/>
      <c r="C11" s="31">
        <v>30921268</v>
      </c>
      <c r="D11" s="451"/>
      <c r="E11" s="17" t="s">
        <v>337</v>
      </c>
      <c r="F11" s="448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440"/>
      <c r="B12" s="440"/>
      <c r="C12" s="440"/>
      <c r="D12" s="440"/>
      <c r="E12" s="440"/>
      <c r="F12" s="440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441"/>
      <c r="B13" s="441"/>
      <c r="C13" s="441"/>
      <c r="D13" s="441"/>
      <c r="E13" s="441"/>
      <c r="F13" s="441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440"/>
      <c r="B14" s="440"/>
      <c r="C14" s="440"/>
      <c r="D14" s="440"/>
      <c r="E14" s="440"/>
      <c r="F14" s="440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441"/>
      <c r="B15" s="441"/>
      <c r="C15" s="441"/>
      <c r="D15" s="441"/>
      <c r="E15" s="441"/>
      <c r="F15" s="441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33" customHeight="1">
      <c r="A17" s="405" t="s">
        <v>339</v>
      </c>
      <c r="B17" s="406"/>
      <c r="C17" s="406"/>
      <c r="D17" s="406"/>
      <c r="E17" s="407"/>
      <c r="F17" s="433"/>
      <c r="G17" s="434"/>
      <c r="H17" s="27"/>
      <c r="I17" s="27"/>
      <c r="J17" s="405" t="s">
        <v>340</v>
      </c>
      <c r="K17" s="406"/>
      <c r="L17" s="406"/>
      <c r="M17" s="406"/>
      <c r="N17" s="406"/>
      <c r="O17" s="406"/>
      <c r="P17" s="406"/>
      <c r="Q17" s="406"/>
      <c r="R17" s="406"/>
      <c r="S17" s="406"/>
      <c r="T17" s="406"/>
      <c r="U17" s="407"/>
      <c r="V17" s="10"/>
      <c r="W17" s="13"/>
    </row>
    <row r="18" spans="1:23" ht="80.099999999999994" customHeight="1">
      <c r="A18" s="435" t="s">
        <v>369</v>
      </c>
      <c r="B18" s="435"/>
      <c r="C18" s="436"/>
      <c r="D18" s="436"/>
      <c r="E18" s="436"/>
      <c r="F18" s="436"/>
      <c r="G18" s="436"/>
      <c r="H18" s="436"/>
      <c r="I18" s="436"/>
      <c r="J18" s="436"/>
      <c r="K18" s="436"/>
      <c r="L18" s="436"/>
      <c r="M18" s="436"/>
      <c r="N18" s="436"/>
      <c r="O18" s="436"/>
      <c r="P18" s="436"/>
      <c r="Q18" s="436"/>
      <c r="R18" s="436"/>
      <c r="S18" s="436"/>
      <c r="T18" s="436"/>
      <c r="U18" s="436"/>
      <c r="V18" s="436"/>
      <c r="W18" s="436"/>
    </row>
  </sheetData>
  <mergeCells count="43">
    <mergeCell ref="E12:E13"/>
    <mergeCell ref="E14:E15"/>
    <mergeCell ref="F2:F3"/>
    <mergeCell ref="F4:F11"/>
    <mergeCell ref="F12:F13"/>
    <mergeCell ref="F14:F15"/>
    <mergeCell ref="C12:C13"/>
    <mergeCell ref="C14:C15"/>
    <mergeCell ref="D2:D3"/>
    <mergeCell ref="D4:D7"/>
    <mergeCell ref="D8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56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24" sqref="I24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04" t="s">
        <v>370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</row>
    <row r="2" spans="1:14" s="1" customFormat="1" ht="16.5">
      <c r="A2" s="23" t="s">
        <v>371</v>
      </c>
      <c r="B2" s="24" t="s">
        <v>313</v>
      </c>
      <c r="C2" s="24" t="s">
        <v>314</v>
      </c>
      <c r="D2" s="24" t="s">
        <v>315</v>
      </c>
      <c r="E2" s="24" t="s">
        <v>316</v>
      </c>
      <c r="F2" s="24" t="s">
        <v>317</v>
      </c>
      <c r="G2" s="23" t="s">
        <v>372</v>
      </c>
      <c r="H2" s="23" t="s">
        <v>373</v>
      </c>
      <c r="I2" s="23" t="s">
        <v>374</v>
      </c>
      <c r="J2" s="23" t="s">
        <v>373</v>
      </c>
      <c r="K2" s="23" t="s">
        <v>375</v>
      </c>
      <c r="L2" s="23" t="s">
        <v>373</v>
      </c>
      <c r="M2" s="24" t="s">
        <v>359</v>
      </c>
      <c r="N2" s="24" t="s">
        <v>326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25" t="s">
        <v>371</v>
      </c>
      <c r="B4" s="26" t="s">
        <v>376</v>
      </c>
      <c r="C4" s="26" t="s">
        <v>360</v>
      </c>
      <c r="D4" s="26" t="s">
        <v>315</v>
      </c>
      <c r="E4" s="24" t="s">
        <v>316</v>
      </c>
      <c r="F4" s="24" t="s">
        <v>317</v>
      </c>
      <c r="G4" s="23" t="s">
        <v>372</v>
      </c>
      <c r="H4" s="23" t="s">
        <v>373</v>
      </c>
      <c r="I4" s="23" t="s">
        <v>374</v>
      </c>
      <c r="J4" s="23" t="s">
        <v>373</v>
      </c>
      <c r="K4" s="23" t="s">
        <v>375</v>
      </c>
      <c r="L4" s="23" t="s">
        <v>373</v>
      </c>
      <c r="M4" s="24" t="s">
        <v>359</v>
      </c>
      <c r="N4" s="24" t="s">
        <v>326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405" t="s">
        <v>377</v>
      </c>
      <c r="B11" s="406"/>
      <c r="C11" s="406"/>
      <c r="D11" s="407"/>
      <c r="E11" s="433"/>
      <c r="F11" s="454"/>
      <c r="G11" s="434"/>
      <c r="H11" s="27"/>
      <c r="I11" s="405" t="s">
        <v>378</v>
      </c>
      <c r="J11" s="406"/>
      <c r="K11" s="406"/>
      <c r="L11" s="10"/>
      <c r="M11" s="10"/>
      <c r="N11" s="13"/>
    </row>
    <row r="12" spans="1:14" ht="16.5">
      <c r="A12" s="455" t="s">
        <v>379</v>
      </c>
      <c r="B12" s="456"/>
      <c r="C12" s="456"/>
      <c r="D12" s="456"/>
      <c r="E12" s="456"/>
      <c r="F12" s="456"/>
      <c r="G12" s="456"/>
      <c r="H12" s="456"/>
      <c r="I12" s="456"/>
      <c r="J12" s="456"/>
      <c r="K12" s="456"/>
      <c r="L12" s="456"/>
      <c r="M12" s="456"/>
      <c r="N12" s="456"/>
    </row>
  </sheetData>
  <mergeCells count="5">
    <mergeCell ref="A1:N1"/>
    <mergeCell ref="A11:D11"/>
    <mergeCell ref="E11:G11"/>
    <mergeCell ref="I11:K11"/>
    <mergeCell ref="A12:N12"/>
  </mergeCells>
  <phoneticPr fontId="56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9"/>
  <sheetViews>
    <sheetView zoomScale="125" zoomScaleNormal="125" workbookViewId="0">
      <selection activeCell="G18" sqref="G17:G18"/>
    </sheetView>
  </sheetViews>
  <sheetFormatPr defaultColWidth="9" defaultRowHeight="14.25"/>
  <cols>
    <col min="1" max="1" width="7" customWidth="1"/>
    <col min="2" max="2" width="8.25" customWidth="1"/>
    <col min="3" max="3" width="14.75" customWidth="1"/>
    <col min="4" max="4" width="12.875" customWidth="1"/>
    <col min="5" max="5" width="12.125" customWidth="1"/>
    <col min="6" max="6" width="22" customWidth="1"/>
    <col min="7" max="7" width="11.625" customWidth="1"/>
    <col min="8" max="9" width="14" customWidth="1"/>
    <col min="10" max="10" width="11.5" customWidth="1"/>
  </cols>
  <sheetData>
    <row r="1" spans="1:12" ht="29.25">
      <c r="A1" s="404" t="s">
        <v>380</v>
      </c>
      <c r="B1" s="404"/>
      <c r="C1" s="404"/>
      <c r="D1" s="404"/>
      <c r="E1" s="404"/>
      <c r="F1" s="404"/>
      <c r="G1" s="404"/>
      <c r="H1" s="404"/>
      <c r="I1" s="404"/>
      <c r="J1" s="404"/>
    </row>
    <row r="2" spans="1:12" s="1" customFormat="1" ht="16.5">
      <c r="A2" s="3" t="s">
        <v>353</v>
      </c>
      <c r="B2" s="4" t="s">
        <v>317</v>
      </c>
      <c r="C2" s="4" t="s">
        <v>313</v>
      </c>
      <c r="D2" s="4" t="s">
        <v>314</v>
      </c>
      <c r="E2" s="4" t="s">
        <v>315</v>
      </c>
      <c r="F2" s="4" t="s">
        <v>316</v>
      </c>
      <c r="G2" s="3" t="s">
        <v>381</v>
      </c>
      <c r="H2" s="3" t="s">
        <v>382</v>
      </c>
      <c r="I2" s="3" t="s">
        <v>383</v>
      </c>
      <c r="J2" s="3" t="s">
        <v>384</v>
      </c>
      <c r="K2" s="4" t="s">
        <v>359</v>
      </c>
      <c r="L2" s="4" t="s">
        <v>326</v>
      </c>
    </row>
    <row r="3" spans="1:12" ht="30" customHeight="1">
      <c r="A3" s="14" t="s">
        <v>361</v>
      </c>
      <c r="B3" s="15" t="s">
        <v>331</v>
      </c>
      <c r="C3" s="16" t="s">
        <v>327</v>
      </c>
      <c r="D3" s="17" t="s">
        <v>328</v>
      </c>
      <c r="E3" s="18" t="s">
        <v>329</v>
      </c>
      <c r="F3" s="19" t="s">
        <v>330</v>
      </c>
      <c r="G3" s="5" t="s">
        <v>385</v>
      </c>
      <c r="H3" s="20" t="s">
        <v>386</v>
      </c>
      <c r="I3" s="20"/>
      <c r="J3" s="5"/>
      <c r="K3" s="22" t="s">
        <v>387</v>
      </c>
      <c r="L3" s="5" t="s">
        <v>350</v>
      </c>
    </row>
    <row r="4" spans="1:12" ht="30" customHeight="1">
      <c r="A4" s="14" t="s">
        <v>361</v>
      </c>
      <c r="B4" s="15" t="s">
        <v>331</v>
      </c>
      <c r="C4" s="16" t="s">
        <v>332</v>
      </c>
      <c r="D4" s="17" t="s">
        <v>328</v>
      </c>
      <c r="E4" s="18" t="s">
        <v>333</v>
      </c>
      <c r="F4" s="19" t="s">
        <v>330</v>
      </c>
      <c r="G4" s="5" t="s">
        <v>385</v>
      </c>
      <c r="H4" s="20" t="s">
        <v>386</v>
      </c>
      <c r="I4" s="20"/>
      <c r="J4" s="5"/>
      <c r="K4" s="22" t="s">
        <v>387</v>
      </c>
      <c r="L4" s="5" t="s">
        <v>350</v>
      </c>
    </row>
    <row r="5" spans="1:12" ht="30" customHeight="1">
      <c r="A5" s="14" t="s">
        <v>361</v>
      </c>
      <c r="B5" s="15" t="s">
        <v>331</v>
      </c>
      <c r="C5" s="16" t="s">
        <v>334</v>
      </c>
      <c r="D5" s="17" t="s">
        <v>328</v>
      </c>
      <c r="E5" s="18" t="s">
        <v>335</v>
      </c>
      <c r="F5" s="19" t="s">
        <v>330</v>
      </c>
      <c r="G5" s="5" t="s">
        <v>385</v>
      </c>
      <c r="H5" s="20" t="s">
        <v>386</v>
      </c>
      <c r="I5" s="6"/>
      <c r="J5" s="6"/>
      <c r="K5" s="22" t="s">
        <v>387</v>
      </c>
      <c r="L5" s="5" t="s">
        <v>350</v>
      </c>
    </row>
    <row r="6" spans="1:12" ht="30" customHeight="1">
      <c r="A6" s="14" t="s">
        <v>361</v>
      </c>
      <c r="B6" s="15" t="s">
        <v>331</v>
      </c>
      <c r="C6" s="16" t="s">
        <v>336</v>
      </c>
      <c r="D6" s="17" t="s">
        <v>328</v>
      </c>
      <c r="E6" s="18" t="s">
        <v>337</v>
      </c>
      <c r="F6" s="19" t="s">
        <v>330</v>
      </c>
      <c r="G6" s="5" t="s">
        <v>385</v>
      </c>
      <c r="H6" s="20" t="s">
        <v>386</v>
      </c>
      <c r="I6" s="6"/>
      <c r="J6" s="6"/>
      <c r="K6" s="22" t="s">
        <v>387</v>
      </c>
      <c r="L6" s="5" t="s">
        <v>350</v>
      </c>
    </row>
    <row r="7" spans="1:12" ht="30" customHeight="1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 s="2" customFormat="1" ht="18.75">
      <c r="A8" s="405" t="s">
        <v>388</v>
      </c>
      <c r="B8" s="406"/>
      <c r="C8" s="406"/>
      <c r="D8" s="406"/>
      <c r="E8" s="407"/>
      <c r="F8" s="433"/>
      <c r="G8" s="434"/>
      <c r="H8" s="405" t="s">
        <v>389</v>
      </c>
      <c r="I8" s="406"/>
      <c r="J8" s="406"/>
      <c r="K8" s="10"/>
      <c r="L8" s="13"/>
    </row>
    <row r="9" spans="1:12" ht="16.5">
      <c r="A9" s="455" t="s">
        <v>390</v>
      </c>
      <c r="B9" s="455"/>
      <c r="C9" s="456"/>
      <c r="D9" s="456"/>
      <c r="E9" s="456"/>
      <c r="F9" s="456"/>
      <c r="G9" s="456"/>
      <c r="H9" s="456"/>
      <c r="I9" s="456"/>
      <c r="J9" s="456"/>
      <c r="K9" s="456"/>
      <c r="L9" s="456"/>
    </row>
  </sheetData>
  <mergeCells count="5">
    <mergeCell ref="A1:J1"/>
    <mergeCell ref="A8:E8"/>
    <mergeCell ref="F8:G8"/>
    <mergeCell ref="H8:J8"/>
    <mergeCell ref="A9:L9"/>
  </mergeCells>
  <phoneticPr fontId="56" type="noConversion"/>
  <dataValidations count="1">
    <dataValidation type="list" allowBlank="1" showInputMessage="1" showErrorMessage="1" sqref="L3 L4:L6 L7:L9" xr:uid="{00000000-0002-0000-0C00-000000000000}">
      <formula1>"YES,NO"</formula1>
    </dataValidation>
  </dataValidations>
  <pageMargins left="0.75" right="0.75" top="1" bottom="1" header="0.5" footer="0.5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G24" sqref="G24"/>
    </sheetView>
  </sheetViews>
  <sheetFormatPr defaultColWidth="9" defaultRowHeight="14.25"/>
  <cols>
    <col min="1" max="1" width="7" customWidth="1"/>
    <col min="2" max="2" width="10" customWidth="1"/>
    <col min="3" max="3" width="17.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04" t="s">
        <v>391</v>
      </c>
      <c r="B1" s="404"/>
      <c r="C1" s="404"/>
      <c r="D1" s="404"/>
      <c r="E1" s="404"/>
      <c r="F1" s="404"/>
      <c r="G1" s="404"/>
      <c r="H1" s="404"/>
      <c r="I1" s="404"/>
    </row>
    <row r="2" spans="1:9" s="1" customFormat="1" ht="16.5">
      <c r="A2" s="411" t="s">
        <v>312</v>
      </c>
      <c r="B2" s="412" t="s">
        <v>317</v>
      </c>
      <c r="C2" s="412" t="s">
        <v>360</v>
      </c>
      <c r="D2" s="412" t="s">
        <v>315</v>
      </c>
      <c r="E2" s="412" t="s">
        <v>316</v>
      </c>
      <c r="F2" s="3" t="s">
        <v>392</v>
      </c>
      <c r="G2" s="3" t="s">
        <v>344</v>
      </c>
      <c r="H2" s="421" t="s">
        <v>345</v>
      </c>
      <c r="I2" s="425" t="s">
        <v>347</v>
      </c>
    </row>
    <row r="3" spans="1:9" s="1" customFormat="1" ht="16.5">
      <c r="A3" s="411"/>
      <c r="B3" s="413"/>
      <c r="C3" s="413"/>
      <c r="D3" s="413"/>
      <c r="E3" s="413"/>
      <c r="F3" s="3" t="s">
        <v>393</v>
      </c>
      <c r="G3" s="3" t="s">
        <v>348</v>
      </c>
      <c r="H3" s="422"/>
      <c r="I3" s="426"/>
    </row>
    <row r="4" spans="1:9">
      <c r="A4" s="5"/>
      <c r="B4" s="6"/>
      <c r="C4" s="7"/>
      <c r="D4" s="5"/>
      <c r="E4" s="5"/>
      <c r="F4" s="8"/>
      <c r="G4" s="8"/>
      <c r="H4" s="5"/>
      <c r="I4" s="5"/>
    </row>
    <row r="5" spans="1:9">
      <c r="A5" s="6"/>
      <c r="B5" s="6"/>
      <c r="C5" s="5"/>
      <c r="D5" s="5"/>
      <c r="E5" s="5"/>
      <c r="F5" s="5"/>
      <c r="G5" s="5"/>
      <c r="H5" s="5"/>
      <c r="I5" s="5"/>
    </row>
    <row r="6" spans="1:9">
      <c r="A6" s="6"/>
      <c r="B6" s="6"/>
      <c r="C6" s="5"/>
      <c r="D6" s="5"/>
      <c r="E6" s="5"/>
      <c r="F6" s="5"/>
      <c r="G6" s="5"/>
      <c r="H6" s="5"/>
      <c r="I6" s="5"/>
    </row>
    <row r="7" spans="1:9">
      <c r="A7" s="6"/>
      <c r="B7" s="6"/>
      <c r="C7" s="5"/>
      <c r="D7" s="5"/>
      <c r="E7" s="5"/>
      <c r="F7" s="5"/>
      <c r="G7" s="5"/>
      <c r="H7" s="5"/>
      <c r="I7" s="5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405" t="s">
        <v>394</v>
      </c>
      <c r="B12" s="406"/>
      <c r="C12" s="406"/>
      <c r="D12" s="407"/>
      <c r="E12" s="12"/>
      <c r="F12" s="405" t="s">
        <v>395</v>
      </c>
      <c r="G12" s="406"/>
      <c r="H12" s="407"/>
      <c r="I12" s="13"/>
    </row>
    <row r="13" spans="1:9" ht="16.5">
      <c r="A13" s="455" t="s">
        <v>396</v>
      </c>
      <c r="B13" s="455"/>
      <c r="C13" s="456"/>
      <c r="D13" s="456"/>
      <c r="E13" s="456"/>
      <c r="F13" s="456"/>
      <c r="G13" s="456"/>
      <c r="H13" s="456"/>
      <c r="I13" s="45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6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B11" sqref="B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22" t="s">
        <v>35</v>
      </c>
      <c r="C2" s="223"/>
      <c r="D2" s="223"/>
      <c r="E2" s="223"/>
      <c r="F2" s="223"/>
      <c r="G2" s="223"/>
      <c r="H2" s="223"/>
      <c r="I2" s="224"/>
    </row>
    <row r="3" spans="2:9" ht="27.95" customHeight="1">
      <c r="B3" s="199"/>
      <c r="C3" s="200"/>
      <c r="D3" s="225" t="s">
        <v>36</v>
      </c>
      <c r="E3" s="226"/>
      <c r="F3" s="227" t="s">
        <v>37</v>
      </c>
      <c r="G3" s="228"/>
      <c r="H3" s="225" t="s">
        <v>38</v>
      </c>
      <c r="I3" s="229"/>
    </row>
    <row r="4" spans="2:9" ht="27.95" customHeight="1">
      <c r="B4" s="199" t="s">
        <v>39</v>
      </c>
      <c r="C4" s="200" t="s">
        <v>40</v>
      </c>
      <c r="D4" s="200" t="s">
        <v>41</v>
      </c>
      <c r="E4" s="200" t="s">
        <v>42</v>
      </c>
      <c r="F4" s="201" t="s">
        <v>41</v>
      </c>
      <c r="G4" s="201" t="s">
        <v>42</v>
      </c>
      <c r="H4" s="200" t="s">
        <v>41</v>
      </c>
      <c r="I4" s="208" t="s">
        <v>42</v>
      </c>
    </row>
    <row r="5" spans="2:9" ht="27.95" customHeight="1">
      <c r="B5" s="202" t="s">
        <v>43</v>
      </c>
      <c r="C5" s="6">
        <v>13</v>
      </c>
      <c r="D5" s="6">
        <v>0</v>
      </c>
      <c r="E5" s="6">
        <v>1</v>
      </c>
      <c r="F5" s="203">
        <v>0</v>
      </c>
      <c r="G5" s="203">
        <v>1</v>
      </c>
      <c r="H5" s="6">
        <v>1</v>
      </c>
      <c r="I5" s="209">
        <v>2</v>
      </c>
    </row>
    <row r="6" spans="2:9" ht="27.95" customHeight="1">
      <c r="B6" s="202" t="s">
        <v>44</v>
      </c>
      <c r="C6" s="6">
        <v>20</v>
      </c>
      <c r="D6" s="6">
        <v>0</v>
      </c>
      <c r="E6" s="6">
        <v>1</v>
      </c>
      <c r="F6" s="203">
        <v>1</v>
      </c>
      <c r="G6" s="203">
        <v>2</v>
      </c>
      <c r="H6" s="6">
        <v>2</v>
      </c>
      <c r="I6" s="209">
        <v>3</v>
      </c>
    </row>
    <row r="7" spans="2:9" ht="27.95" customHeight="1">
      <c r="B7" s="202" t="s">
        <v>45</v>
      </c>
      <c r="C7" s="6">
        <v>32</v>
      </c>
      <c r="D7" s="6">
        <v>0</v>
      </c>
      <c r="E7" s="6">
        <v>1</v>
      </c>
      <c r="F7" s="203">
        <v>2</v>
      </c>
      <c r="G7" s="203">
        <v>3</v>
      </c>
      <c r="H7" s="6">
        <v>3</v>
      </c>
      <c r="I7" s="209">
        <v>4</v>
      </c>
    </row>
    <row r="8" spans="2:9" ht="27.95" customHeight="1">
      <c r="B8" s="202" t="s">
        <v>46</v>
      </c>
      <c r="C8" s="6">
        <v>50</v>
      </c>
      <c r="D8" s="6">
        <v>1</v>
      </c>
      <c r="E8" s="6">
        <v>2</v>
      </c>
      <c r="F8" s="203">
        <v>3</v>
      </c>
      <c r="G8" s="203">
        <v>4</v>
      </c>
      <c r="H8" s="6">
        <v>5</v>
      </c>
      <c r="I8" s="209">
        <v>6</v>
      </c>
    </row>
    <row r="9" spans="2:9" ht="27.95" customHeight="1">
      <c r="B9" s="202" t="s">
        <v>47</v>
      </c>
      <c r="C9" s="6">
        <v>80</v>
      </c>
      <c r="D9" s="6">
        <v>2</v>
      </c>
      <c r="E9" s="6">
        <v>3</v>
      </c>
      <c r="F9" s="203">
        <v>5</v>
      </c>
      <c r="G9" s="203">
        <v>6</v>
      </c>
      <c r="H9" s="6">
        <v>7</v>
      </c>
      <c r="I9" s="209">
        <v>8</v>
      </c>
    </row>
    <row r="10" spans="2:9" ht="27.95" customHeight="1">
      <c r="B10" s="202" t="s">
        <v>48</v>
      </c>
      <c r="C10" s="6">
        <v>125</v>
      </c>
      <c r="D10" s="6">
        <v>3</v>
      </c>
      <c r="E10" s="6">
        <v>4</v>
      </c>
      <c r="F10" s="203">
        <v>7</v>
      </c>
      <c r="G10" s="203">
        <v>8</v>
      </c>
      <c r="H10" s="6">
        <v>10</v>
      </c>
      <c r="I10" s="209">
        <v>11</v>
      </c>
    </row>
    <row r="11" spans="2:9" ht="27.95" customHeight="1">
      <c r="B11" s="202" t="s">
        <v>49</v>
      </c>
      <c r="C11" s="6">
        <v>200</v>
      </c>
      <c r="D11" s="6">
        <v>5</v>
      </c>
      <c r="E11" s="6">
        <v>6</v>
      </c>
      <c r="F11" s="203">
        <v>10</v>
      </c>
      <c r="G11" s="203">
        <v>11</v>
      </c>
      <c r="H11" s="6">
        <v>14</v>
      </c>
      <c r="I11" s="209">
        <v>15</v>
      </c>
    </row>
    <row r="12" spans="2:9" ht="27.95" customHeight="1">
      <c r="B12" s="204" t="s">
        <v>50</v>
      </c>
      <c r="C12" s="205">
        <v>315</v>
      </c>
      <c r="D12" s="205">
        <v>7</v>
      </c>
      <c r="E12" s="205">
        <v>8</v>
      </c>
      <c r="F12" s="206">
        <v>14</v>
      </c>
      <c r="G12" s="206">
        <v>15</v>
      </c>
      <c r="H12" s="205">
        <v>21</v>
      </c>
      <c r="I12" s="210">
        <v>22</v>
      </c>
    </row>
    <row r="14" spans="2:9">
      <c r="B14" s="207" t="s">
        <v>51</v>
      </c>
      <c r="C14" s="207"/>
      <c r="D14" s="207"/>
    </row>
  </sheetData>
  <mergeCells count="4">
    <mergeCell ref="B2:I2"/>
    <mergeCell ref="D3:E3"/>
    <mergeCell ref="F3:G3"/>
    <mergeCell ref="H3:I3"/>
  </mergeCells>
  <phoneticPr fontId="5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2"/>
  <sheetViews>
    <sheetView view="pageBreakPreview" topLeftCell="A15" zoomScaleNormal="100" workbookViewId="0">
      <selection activeCell="M21" sqref="M21"/>
    </sheetView>
  </sheetViews>
  <sheetFormatPr defaultColWidth="10.375" defaultRowHeight="16.5" customHeight="1"/>
  <cols>
    <col min="1" max="1" width="11.125" style="81" customWidth="1"/>
    <col min="2" max="9" width="10.375" style="81"/>
    <col min="10" max="10" width="8.875" style="81" customWidth="1"/>
    <col min="11" max="11" width="12" style="81" customWidth="1"/>
    <col min="12" max="16384" width="10.375" style="81"/>
  </cols>
  <sheetData>
    <row r="1" spans="1:11" ht="20.25">
      <c r="A1" s="230" t="s">
        <v>52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</row>
    <row r="2" spans="1:11" ht="14.25">
      <c r="A2" s="141" t="s">
        <v>53</v>
      </c>
      <c r="B2" s="231" t="s">
        <v>54</v>
      </c>
      <c r="C2" s="231"/>
      <c r="D2" s="232" t="s">
        <v>55</v>
      </c>
      <c r="E2" s="232"/>
      <c r="F2" s="231" t="s">
        <v>56</v>
      </c>
      <c r="G2" s="231"/>
      <c r="H2" s="142" t="s">
        <v>57</v>
      </c>
      <c r="I2" s="233" t="s">
        <v>56</v>
      </c>
      <c r="J2" s="233"/>
      <c r="K2" s="234"/>
    </row>
    <row r="3" spans="1:11" ht="14.25">
      <c r="A3" s="235" t="s">
        <v>58</v>
      </c>
      <c r="B3" s="236"/>
      <c r="C3" s="237"/>
      <c r="D3" s="238" t="s">
        <v>59</v>
      </c>
      <c r="E3" s="239"/>
      <c r="F3" s="239"/>
      <c r="G3" s="240"/>
      <c r="H3" s="238" t="s">
        <v>60</v>
      </c>
      <c r="I3" s="239"/>
      <c r="J3" s="239"/>
      <c r="K3" s="240"/>
    </row>
    <row r="4" spans="1:11" ht="14.25">
      <c r="A4" s="145" t="s">
        <v>61</v>
      </c>
      <c r="B4" s="241" t="s">
        <v>62</v>
      </c>
      <c r="C4" s="242"/>
      <c r="D4" s="243" t="s">
        <v>63</v>
      </c>
      <c r="E4" s="244"/>
      <c r="F4" s="245">
        <v>45332</v>
      </c>
      <c r="G4" s="246"/>
      <c r="H4" s="243" t="s">
        <v>64</v>
      </c>
      <c r="I4" s="244"/>
      <c r="J4" s="87" t="s">
        <v>65</v>
      </c>
      <c r="K4" s="88" t="s">
        <v>66</v>
      </c>
    </row>
    <row r="5" spans="1:11" ht="14.25">
      <c r="A5" s="147" t="s">
        <v>67</v>
      </c>
      <c r="B5" s="241" t="s">
        <v>68</v>
      </c>
      <c r="C5" s="242"/>
      <c r="D5" s="243" t="s">
        <v>69</v>
      </c>
      <c r="E5" s="244"/>
      <c r="F5" s="245">
        <v>45296</v>
      </c>
      <c r="G5" s="246"/>
      <c r="H5" s="243" t="s">
        <v>70</v>
      </c>
      <c r="I5" s="244"/>
      <c r="J5" s="87" t="s">
        <v>65</v>
      </c>
      <c r="K5" s="88" t="s">
        <v>66</v>
      </c>
    </row>
    <row r="6" spans="1:11" ht="14.25">
      <c r="A6" s="145" t="s">
        <v>71</v>
      </c>
      <c r="B6" s="148" t="s">
        <v>72</v>
      </c>
      <c r="C6" s="149">
        <v>6</v>
      </c>
      <c r="D6" s="147" t="s">
        <v>73</v>
      </c>
      <c r="E6" s="158"/>
      <c r="F6" s="245">
        <v>45307</v>
      </c>
      <c r="G6" s="246"/>
      <c r="H6" s="243" t="s">
        <v>74</v>
      </c>
      <c r="I6" s="244"/>
      <c r="J6" s="87" t="s">
        <v>65</v>
      </c>
      <c r="K6" s="88" t="s">
        <v>66</v>
      </c>
    </row>
    <row r="7" spans="1:11" ht="14.25">
      <c r="A7" s="145" t="s">
        <v>75</v>
      </c>
      <c r="B7" s="247">
        <v>4000</v>
      </c>
      <c r="C7" s="248"/>
      <c r="D7" s="147" t="s">
        <v>76</v>
      </c>
      <c r="E7" s="157"/>
      <c r="F7" s="245">
        <v>45311</v>
      </c>
      <c r="G7" s="246"/>
      <c r="H7" s="243" t="s">
        <v>77</v>
      </c>
      <c r="I7" s="244"/>
      <c r="J7" s="87" t="s">
        <v>65</v>
      </c>
      <c r="K7" s="88" t="s">
        <v>66</v>
      </c>
    </row>
    <row r="8" spans="1:11" ht="14.25">
      <c r="A8" s="151" t="s">
        <v>78</v>
      </c>
      <c r="B8" s="249" t="s">
        <v>79</v>
      </c>
      <c r="C8" s="250"/>
      <c r="D8" s="251" t="s">
        <v>80</v>
      </c>
      <c r="E8" s="252"/>
      <c r="F8" s="253">
        <v>45316</v>
      </c>
      <c r="G8" s="254"/>
      <c r="H8" s="251" t="s">
        <v>81</v>
      </c>
      <c r="I8" s="252"/>
      <c r="J8" s="94" t="s">
        <v>65</v>
      </c>
      <c r="K8" s="166" t="s">
        <v>66</v>
      </c>
    </row>
    <row r="9" spans="1:11" ht="14.25">
      <c r="A9" s="255" t="s">
        <v>82</v>
      </c>
      <c r="B9" s="256"/>
      <c r="C9" s="256"/>
      <c r="D9" s="257"/>
      <c r="E9" s="257"/>
      <c r="F9" s="257"/>
      <c r="G9" s="257"/>
      <c r="H9" s="257"/>
      <c r="I9" s="257"/>
      <c r="J9" s="257"/>
      <c r="K9" s="258"/>
    </row>
    <row r="10" spans="1:11" ht="14.25">
      <c r="A10" s="259" t="s">
        <v>83</v>
      </c>
      <c r="B10" s="260"/>
      <c r="C10" s="260"/>
      <c r="D10" s="260"/>
      <c r="E10" s="260"/>
      <c r="F10" s="260"/>
      <c r="G10" s="260"/>
      <c r="H10" s="260"/>
      <c r="I10" s="260"/>
      <c r="J10" s="260"/>
      <c r="K10" s="261"/>
    </row>
    <row r="11" spans="1:11" ht="14.25">
      <c r="A11" s="173" t="s">
        <v>84</v>
      </c>
      <c r="B11" s="174" t="s">
        <v>85</v>
      </c>
      <c r="C11" s="175" t="s">
        <v>86</v>
      </c>
      <c r="D11" s="176"/>
      <c r="E11" s="177" t="s">
        <v>87</v>
      </c>
      <c r="F11" s="174" t="s">
        <v>85</v>
      </c>
      <c r="G11" s="175" t="s">
        <v>86</v>
      </c>
      <c r="H11" s="175" t="s">
        <v>88</v>
      </c>
      <c r="I11" s="177" t="s">
        <v>89</v>
      </c>
      <c r="J11" s="174" t="s">
        <v>85</v>
      </c>
      <c r="K11" s="195" t="s">
        <v>86</v>
      </c>
    </row>
    <row r="12" spans="1:11" ht="14.25">
      <c r="A12" s="147" t="s">
        <v>90</v>
      </c>
      <c r="B12" s="156" t="s">
        <v>85</v>
      </c>
      <c r="C12" s="87" t="s">
        <v>86</v>
      </c>
      <c r="D12" s="157"/>
      <c r="E12" s="158" t="s">
        <v>91</v>
      </c>
      <c r="F12" s="156" t="s">
        <v>85</v>
      </c>
      <c r="G12" s="87" t="s">
        <v>86</v>
      </c>
      <c r="H12" s="87" t="s">
        <v>88</v>
      </c>
      <c r="I12" s="158" t="s">
        <v>92</v>
      </c>
      <c r="J12" s="156" t="s">
        <v>85</v>
      </c>
      <c r="K12" s="88" t="s">
        <v>86</v>
      </c>
    </row>
    <row r="13" spans="1:11" ht="14.25">
      <c r="A13" s="147" t="s">
        <v>93</v>
      </c>
      <c r="B13" s="156" t="s">
        <v>85</v>
      </c>
      <c r="C13" s="87" t="s">
        <v>86</v>
      </c>
      <c r="D13" s="157"/>
      <c r="E13" s="158" t="s">
        <v>94</v>
      </c>
      <c r="F13" s="87" t="s">
        <v>95</v>
      </c>
      <c r="G13" s="87" t="s">
        <v>96</v>
      </c>
      <c r="H13" s="87" t="s">
        <v>88</v>
      </c>
      <c r="I13" s="158" t="s">
        <v>97</v>
      </c>
      <c r="J13" s="156" t="s">
        <v>85</v>
      </c>
      <c r="K13" s="88" t="s">
        <v>86</v>
      </c>
    </row>
    <row r="14" spans="1:11" ht="14.25">
      <c r="A14" s="251" t="s">
        <v>98</v>
      </c>
      <c r="B14" s="252"/>
      <c r="C14" s="252"/>
      <c r="D14" s="252"/>
      <c r="E14" s="252"/>
      <c r="F14" s="252"/>
      <c r="G14" s="252"/>
      <c r="H14" s="252"/>
      <c r="I14" s="252"/>
      <c r="J14" s="252"/>
      <c r="K14" s="262"/>
    </row>
    <row r="15" spans="1:11" ht="14.25">
      <c r="A15" s="259" t="s">
        <v>99</v>
      </c>
      <c r="B15" s="260"/>
      <c r="C15" s="260"/>
      <c r="D15" s="260"/>
      <c r="E15" s="260"/>
      <c r="F15" s="260"/>
      <c r="G15" s="260"/>
      <c r="H15" s="260"/>
      <c r="I15" s="260"/>
      <c r="J15" s="260"/>
      <c r="K15" s="261"/>
    </row>
    <row r="16" spans="1:11" ht="14.25">
      <c r="A16" s="178" t="s">
        <v>100</v>
      </c>
      <c r="B16" s="175" t="s">
        <v>95</v>
      </c>
      <c r="C16" s="175" t="s">
        <v>96</v>
      </c>
      <c r="D16" s="179"/>
      <c r="E16" s="180" t="s">
        <v>101</v>
      </c>
      <c r="F16" s="175" t="s">
        <v>95</v>
      </c>
      <c r="G16" s="175" t="s">
        <v>96</v>
      </c>
      <c r="H16" s="181"/>
      <c r="I16" s="180" t="s">
        <v>102</v>
      </c>
      <c r="J16" s="175" t="s">
        <v>95</v>
      </c>
      <c r="K16" s="195" t="s">
        <v>96</v>
      </c>
    </row>
    <row r="17" spans="1:22" ht="16.5" customHeight="1">
      <c r="A17" s="159" t="s">
        <v>103</v>
      </c>
      <c r="B17" s="87" t="s">
        <v>95</v>
      </c>
      <c r="C17" s="87" t="s">
        <v>96</v>
      </c>
      <c r="D17" s="182"/>
      <c r="E17" s="160" t="s">
        <v>104</v>
      </c>
      <c r="F17" s="87" t="s">
        <v>95</v>
      </c>
      <c r="G17" s="87" t="s">
        <v>96</v>
      </c>
      <c r="H17" s="183"/>
      <c r="I17" s="160" t="s">
        <v>105</v>
      </c>
      <c r="J17" s="87" t="s">
        <v>95</v>
      </c>
      <c r="K17" s="88" t="s">
        <v>96</v>
      </c>
      <c r="L17" s="196"/>
      <c r="M17" s="196"/>
      <c r="N17" s="196"/>
      <c r="O17" s="196"/>
      <c r="P17" s="196"/>
      <c r="Q17" s="196"/>
      <c r="R17" s="196"/>
      <c r="S17" s="196"/>
      <c r="T17" s="196"/>
      <c r="U17" s="196"/>
      <c r="V17" s="196"/>
    </row>
    <row r="18" spans="1:22" ht="18" customHeight="1">
      <c r="A18" s="263" t="s">
        <v>106</v>
      </c>
      <c r="B18" s="264"/>
      <c r="C18" s="264"/>
      <c r="D18" s="264"/>
      <c r="E18" s="264"/>
      <c r="F18" s="264"/>
      <c r="G18" s="264"/>
      <c r="H18" s="264"/>
      <c r="I18" s="264"/>
      <c r="J18" s="264"/>
      <c r="K18" s="265"/>
    </row>
    <row r="19" spans="1:22" ht="18" customHeight="1">
      <c r="A19" s="259" t="s">
        <v>107</v>
      </c>
      <c r="B19" s="260"/>
      <c r="C19" s="260"/>
      <c r="D19" s="260"/>
      <c r="E19" s="260"/>
      <c r="F19" s="260"/>
      <c r="G19" s="260"/>
      <c r="H19" s="260"/>
      <c r="I19" s="260"/>
      <c r="J19" s="260"/>
      <c r="K19" s="261"/>
    </row>
    <row r="20" spans="1:22" ht="16.5" customHeight="1">
      <c r="A20" s="266" t="s">
        <v>108</v>
      </c>
      <c r="B20" s="267"/>
      <c r="C20" s="267"/>
      <c r="D20" s="267"/>
      <c r="E20" s="267"/>
      <c r="F20" s="267"/>
      <c r="G20" s="267"/>
      <c r="H20" s="267"/>
      <c r="I20" s="267"/>
      <c r="J20" s="267"/>
      <c r="K20" s="268"/>
    </row>
    <row r="21" spans="1:22" ht="21.75" customHeight="1">
      <c r="A21" s="184" t="s">
        <v>109</v>
      </c>
      <c r="B21" s="50"/>
      <c r="C21" s="185">
        <v>120</v>
      </c>
      <c r="D21" s="185">
        <v>130</v>
      </c>
      <c r="E21" s="185">
        <v>140</v>
      </c>
      <c r="F21" s="185">
        <v>150</v>
      </c>
      <c r="G21" s="185">
        <v>160</v>
      </c>
      <c r="H21" s="186">
        <v>170</v>
      </c>
      <c r="I21" s="50"/>
      <c r="J21" s="197"/>
      <c r="K21" s="165" t="s">
        <v>110</v>
      </c>
    </row>
    <row r="22" spans="1:22" ht="23.1" customHeight="1">
      <c r="A22" s="26" t="s">
        <v>111</v>
      </c>
      <c r="B22" s="187"/>
      <c r="C22" s="187" t="s">
        <v>95</v>
      </c>
      <c r="D22" s="187" t="s">
        <v>95</v>
      </c>
      <c r="E22" s="187" t="s">
        <v>95</v>
      </c>
      <c r="F22" s="187" t="s">
        <v>95</v>
      </c>
      <c r="G22" s="187" t="s">
        <v>95</v>
      </c>
      <c r="H22" s="187" t="s">
        <v>95</v>
      </c>
      <c r="I22" s="187"/>
      <c r="J22" s="187"/>
      <c r="K22" s="198"/>
    </row>
    <row r="23" spans="1:22" ht="23.1" customHeight="1">
      <c r="A23" s="26" t="s">
        <v>112</v>
      </c>
      <c r="B23" s="187"/>
      <c r="C23" s="187" t="s">
        <v>95</v>
      </c>
      <c r="D23" s="187" t="s">
        <v>95</v>
      </c>
      <c r="E23" s="187" t="s">
        <v>95</v>
      </c>
      <c r="F23" s="187" t="s">
        <v>95</v>
      </c>
      <c r="G23" s="187" t="s">
        <v>95</v>
      </c>
      <c r="H23" s="187" t="s">
        <v>95</v>
      </c>
      <c r="I23" s="187"/>
      <c r="J23" s="187"/>
      <c r="K23" s="198"/>
    </row>
    <row r="24" spans="1:22" ht="23.1" customHeight="1">
      <c r="A24" s="26" t="s">
        <v>113</v>
      </c>
      <c r="B24" s="188"/>
      <c r="C24" s="187" t="s">
        <v>95</v>
      </c>
      <c r="D24" s="187" t="s">
        <v>95</v>
      </c>
      <c r="E24" s="187" t="s">
        <v>95</v>
      </c>
      <c r="F24" s="187" t="s">
        <v>95</v>
      </c>
      <c r="G24" s="187" t="s">
        <v>95</v>
      </c>
      <c r="H24" s="187" t="s">
        <v>95</v>
      </c>
      <c r="I24" s="187"/>
      <c r="J24" s="187"/>
      <c r="K24" s="114"/>
    </row>
    <row r="25" spans="1:22" ht="23.1" customHeight="1">
      <c r="A25" s="26" t="s">
        <v>114</v>
      </c>
      <c r="B25" s="189"/>
      <c r="C25" s="187" t="s">
        <v>95</v>
      </c>
      <c r="D25" s="187" t="s">
        <v>95</v>
      </c>
      <c r="E25" s="187" t="s">
        <v>95</v>
      </c>
      <c r="F25" s="187" t="s">
        <v>95</v>
      </c>
      <c r="G25" s="187" t="s">
        <v>95</v>
      </c>
      <c r="H25" s="187" t="s">
        <v>95</v>
      </c>
      <c r="I25" s="187"/>
      <c r="J25" s="187"/>
      <c r="K25" s="114"/>
    </row>
    <row r="26" spans="1:22" ht="23.1" customHeight="1">
      <c r="A26" s="150"/>
      <c r="B26" s="189"/>
      <c r="C26" s="189"/>
      <c r="D26" s="189"/>
      <c r="E26" s="189"/>
      <c r="F26" s="189"/>
      <c r="G26" s="189"/>
      <c r="H26" s="189"/>
      <c r="I26" s="188"/>
      <c r="J26" s="188"/>
      <c r="K26" s="109"/>
    </row>
    <row r="27" spans="1:22" ht="23.1" customHeight="1">
      <c r="A27" s="150"/>
      <c r="B27" s="189"/>
      <c r="C27" s="189"/>
      <c r="D27" s="189"/>
      <c r="E27" s="189"/>
      <c r="F27" s="189"/>
      <c r="G27" s="189"/>
      <c r="H27" s="189"/>
      <c r="I27" s="189"/>
      <c r="J27" s="189"/>
      <c r="K27" s="109"/>
    </row>
    <row r="28" spans="1:22" ht="18" customHeight="1">
      <c r="A28" s="269" t="s">
        <v>115</v>
      </c>
      <c r="B28" s="270"/>
      <c r="C28" s="270"/>
      <c r="D28" s="270"/>
      <c r="E28" s="270"/>
      <c r="F28" s="270"/>
      <c r="G28" s="270"/>
      <c r="H28" s="270"/>
      <c r="I28" s="270"/>
      <c r="J28" s="270"/>
      <c r="K28" s="271"/>
    </row>
    <row r="29" spans="1:22" ht="18.75" customHeight="1">
      <c r="A29" s="272"/>
      <c r="B29" s="273"/>
      <c r="C29" s="273"/>
      <c r="D29" s="273"/>
      <c r="E29" s="273"/>
      <c r="F29" s="273"/>
      <c r="G29" s="273"/>
      <c r="H29" s="273"/>
      <c r="I29" s="273"/>
      <c r="J29" s="273"/>
      <c r="K29" s="274"/>
    </row>
    <row r="30" spans="1:22" ht="18.75" customHeight="1">
      <c r="A30" s="275"/>
      <c r="B30" s="276"/>
      <c r="C30" s="276"/>
      <c r="D30" s="276"/>
      <c r="E30" s="276"/>
      <c r="F30" s="276"/>
      <c r="G30" s="276"/>
      <c r="H30" s="276"/>
      <c r="I30" s="276"/>
      <c r="J30" s="276"/>
      <c r="K30" s="277"/>
    </row>
    <row r="31" spans="1:22" ht="18" customHeight="1">
      <c r="A31" s="269" t="s">
        <v>116</v>
      </c>
      <c r="B31" s="270"/>
      <c r="C31" s="270"/>
      <c r="D31" s="270"/>
      <c r="E31" s="270"/>
      <c r="F31" s="270"/>
      <c r="G31" s="270"/>
      <c r="H31" s="270"/>
      <c r="I31" s="270"/>
      <c r="J31" s="270"/>
      <c r="K31" s="271"/>
    </row>
    <row r="32" spans="1:22" ht="14.25">
      <c r="A32" s="278" t="s">
        <v>117</v>
      </c>
      <c r="B32" s="279"/>
      <c r="C32" s="279"/>
      <c r="D32" s="279"/>
      <c r="E32" s="279"/>
      <c r="F32" s="279"/>
      <c r="G32" s="279"/>
      <c r="H32" s="279"/>
      <c r="I32" s="279"/>
      <c r="J32" s="279"/>
      <c r="K32" s="280"/>
    </row>
    <row r="33" spans="1:11" ht="14.25">
      <c r="A33" s="281" t="s">
        <v>118</v>
      </c>
      <c r="B33" s="282"/>
      <c r="C33" s="87" t="s">
        <v>65</v>
      </c>
      <c r="D33" s="87" t="s">
        <v>66</v>
      </c>
      <c r="E33" s="283" t="s">
        <v>119</v>
      </c>
      <c r="F33" s="284"/>
      <c r="G33" s="284"/>
      <c r="H33" s="284"/>
      <c r="I33" s="284"/>
      <c r="J33" s="284"/>
      <c r="K33" s="285"/>
    </row>
    <row r="34" spans="1:11" ht="14.25">
      <c r="A34" s="286" t="s">
        <v>120</v>
      </c>
      <c r="B34" s="286"/>
      <c r="C34" s="286"/>
      <c r="D34" s="286"/>
      <c r="E34" s="286"/>
      <c r="F34" s="286"/>
      <c r="G34" s="286"/>
      <c r="H34" s="286"/>
      <c r="I34" s="286"/>
      <c r="J34" s="286"/>
      <c r="K34" s="286"/>
    </row>
    <row r="35" spans="1:11" ht="21" customHeight="1">
      <c r="A35" s="287" t="s">
        <v>121</v>
      </c>
      <c r="B35" s="288"/>
      <c r="C35" s="288"/>
      <c r="D35" s="288"/>
      <c r="E35" s="288"/>
      <c r="F35" s="288"/>
      <c r="G35" s="288"/>
      <c r="H35" s="288"/>
      <c r="I35" s="288"/>
      <c r="J35" s="288"/>
      <c r="K35" s="289"/>
    </row>
    <row r="36" spans="1:11" ht="21" customHeight="1">
      <c r="A36" s="290" t="s">
        <v>122</v>
      </c>
      <c r="B36" s="291"/>
      <c r="C36" s="291"/>
      <c r="D36" s="291"/>
      <c r="E36" s="291"/>
      <c r="F36" s="291"/>
      <c r="G36" s="291"/>
      <c r="H36" s="291"/>
      <c r="I36" s="291"/>
      <c r="J36" s="291"/>
      <c r="K36" s="292"/>
    </row>
    <row r="37" spans="1:11" ht="21" customHeight="1">
      <c r="A37" s="290" t="s">
        <v>123</v>
      </c>
      <c r="B37" s="291"/>
      <c r="C37" s="291"/>
      <c r="D37" s="291"/>
      <c r="E37" s="291"/>
      <c r="F37" s="291"/>
      <c r="G37" s="291"/>
      <c r="H37" s="291"/>
      <c r="I37" s="291"/>
      <c r="J37" s="291"/>
      <c r="K37" s="292"/>
    </row>
    <row r="38" spans="1:11" ht="21" customHeight="1">
      <c r="A38" s="290"/>
      <c r="B38" s="291"/>
      <c r="C38" s="291"/>
      <c r="D38" s="291"/>
      <c r="E38" s="291"/>
      <c r="F38" s="291"/>
      <c r="G38" s="291"/>
      <c r="H38" s="291"/>
      <c r="I38" s="291"/>
      <c r="J38" s="291"/>
      <c r="K38" s="292"/>
    </row>
    <row r="39" spans="1:11" ht="21" customHeight="1">
      <c r="A39" s="290"/>
      <c r="B39" s="291"/>
      <c r="C39" s="291"/>
      <c r="D39" s="291"/>
      <c r="E39" s="291"/>
      <c r="F39" s="291"/>
      <c r="G39" s="291"/>
      <c r="H39" s="291"/>
      <c r="I39" s="291"/>
      <c r="J39" s="291"/>
      <c r="K39" s="292"/>
    </row>
    <row r="40" spans="1:11" ht="21" customHeight="1">
      <c r="A40" s="290"/>
      <c r="B40" s="291"/>
      <c r="C40" s="291"/>
      <c r="D40" s="291"/>
      <c r="E40" s="291"/>
      <c r="F40" s="291"/>
      <c r="G40" s="291"/>
      <c r="H40" s="291"/>
      <c r="I40" s="291"/>
      <c r="J40" s="291"/>
      <c r="K40" s="292"/>
    </row>
    <row r="41" spans="1:11" ht="21" customHeight="1">
      <c r="A41" s="290"/>
      <c r="B41" s="291"/>
      <c r="C41" s="291"/>
      <c r="D41" s="291"/>
      <c r="E41" s="291"/>
      <c r="F41" s="291"/>
      <c r="G41" s="291"/>
      <c r="H41" s="291"/>
      <c r="I41" s="291"/>
      <c r="J41" s="291"/>
      <c r="K41" s="292"/>
    </row>
    <row r="42" spans="1:11" ht="14.25">
      <c r="A42" s="293" t="s">
        <v>124</v>
      </c>
      <c r="B42" s="294"/>
      <c r="C42" s="294"/>
      <c r="D42" s="294"/>
      <c r="E42" s="294"/>
      <c r="F42" s="294"/>
      <c r="G42" s="294"/>
      <c r="H42" s="294"/>
      <c r="I42" s="294"/>
      <c r="J42" s="294"/>
      <c r="K42" s="295"/>
    </row>
    <row r="43" spans="1:11" ht="14.25">
      <c r="A43" s="259" t="s">
        <v>125</v>
      </c>
      <c r="B43" s="260"/>
      <c r="C43" s="260"/>
      <c r="D43" s="260"/>
      <c r="E43" s="260"/>
      <c r="F43" s="260"/>
      <c r="G43" s="260"/>
      <c r="H43" s="260"/>
      <c r="I43" s="260"/>
      <c r="J43" s="260"/>
      <c r="K43" s="261"/>
    </row>
    <row r="44" spans="1:11" ht="14.25">
      <c r="A44" s="178" t="s">
        <v>126</v>
      </c>
      <c r="B44" s="175" t="s">
        <v>95</v>
      </c>
      <c r="C44" s="175" t="s">
        <v>96</v>
      </c>
      <c r="D44" s="175" t="s">
        <v>88</v>
      </c>
      <c r="E44" s="180" t="s">
        <v>127</v>
      </c>
      <c r="F44" s="175" t="s">
        <v>95</v>
      </c>
      <c r="G44" s="175" t="s">
        <v>96</v>
      </c>
      <c r="H44" s="175" t="s">
        <v>88</v>
      </c>
      <c r="I44" s="180" t="s">
        <v>128</v>
      </c>
      <c r="J44" s="175" t="s">
        <v>95</v>
      </c>
      <c r="K44" s="195" t="s">
        <v>96</v>
      </c>
    </row>
    <row r="45" spans="1:11" ht="14.25">
      <c r="A45" s="159" t="s">
        <v>87</v>
      </c>
      <c r="B45" s="87" t="s">
        <v>95</v>
      </c>
      <c r="C45" s="87" t="s">
        <v>96</v>
      </c>
      <c r="D45" s="87" t="s">
        <v>88</v>
      </c>
      <c r="E45" s="160" t="s">
        <v>94</v>
      </c>
      <c r="F45" s="87" t="s">
        <v>95</v>
      </c>
      <c r="G45" s="87" t="s">
        <v>96</v>
      </c>
      <c r="H45" s="87" t="s">
        <v>88</v>
      </c>
      <c r="I45" s="160" t="s">
        <v>105</v>
      </c>
      <c r="J45" s="87" t="s">
        <v>95</v>
      </c>
      <c r="K45" s="88" t="s">
        <v>96</v>
      </c>
    </row>
    <row r="46" spans="1:11" ht="14.25">
      <c r="A46" s="251" t="s">
        <v>98</v>
      </c>
      <c r="B46" s="252"/>
      <c r="C46" s="252"/>
      <c r="D46" s="252"/>
      <c r="E46" s="252"/>
      <c r="F46" s="252"/>
      <c r="G46" s="252"/>
      <c r="H46" s="252"/>
      <c r="I46" s="252"/>
      <c r="J46" s="252"/>
      <c r="K46" s="262"/>
    </row>
    <row r="47" spans="1:11" ht="14.25">
      <c r="A47" s="286" t="s">
        <v>129</v>
      </c>
      <c r="B47" s="286"/>
      <c r="C47" s="286"/>
      <c r="D47" s="286"/>
      <c r="E47" s="286"/>
      <c r="F47" s="286"/>
      <c r="G47" s="286"/>
      <c r="H47" s="286"/>
      <c r="I47" s="286"/>
      <c r="J47" s="286"/>
      <c r="K47" s="286"/>
    </row>
    <row r="48" spans="1:11" ht="14.25">
      <c r="A48" s="287"/>
      <c r="B48" s="288"/>
      <c r="C48" s="288"/>
      <c r="D48" s="288"/>
      <c r="E48" s="288"/>
      <c r="F48" s="288"/>
      <c r="G48" s="288"/>
      <c r="H48" s="288"/>
      <c r="I48" s="288"/>
      <c r="J48" s="288"/>
      <c r="K48" s="289"/>
    </row>
    <row r="49" spans="1:11" ht="14.25">
      <c r="A49" s="190" t="s">
        <v>130</v>
      </c>
      <c r="B49" s="296" t="s">
        <v>131</v>
      </c>
      <c r="C49" s="296"/>
      <c r="D49" s="191" t="s">
        <v>132</v>
      </c>
      <c r="E49" s="192" t="s">
        <v>133</v>
      </c>
      <c r="F49" s="193" t="s">
        <v>134</v>
      </c>
      <c r="G49" s="194">
        <v>45298</v>
      </c>
      <c r="H49" s="297" t="s">
        <v>135</v>
      </c>
      <c r="I49" s="298"/>
      <c r="J49" s="299" t="s">
        <v>136</v>
      </c>
      <c r="K49" s="300"/>
    </row>
    <row r="50" spans="1:11" ht="14.25">
      <c r="A50" s="286" t="s">
        <v>137</v>
      </c>
      <c r="B50" s="286"/>
      <c r="C50" s="286"/>
      <c r="D50" s="286"/>
      <c r="E50" s="286"/>
      <c r="F50" s="286"/>
      <c r="G50" s="286"/>
      <c r="H50" s="286"/>
      <c r="I50" s="286"/>
      <c r="J50" s="286"/>
      <c r="K50" s="286"/>
    </row>
    <row r="51" spans="1:11" ht="14.25">
      <c r="A51" s="301" t="s">
        <v>138</v>
      </c>
      <c r="B51" s="302"/>
      <c r="C51" s="302"/>
      <c r="D51" s="302"/>
      <c r="E51" s="302"/>
      <c r="F51" s="302"/>
      <c r="G51" s="302"/>
      <c r="H51" s="302"/>
      <c r="I51" s="302"/>
      <c r="J51" s="302"/>
      <c r="K51" s="303"/>
    </row>
    <row r="52" spans="1:11" ht="14.25">
      <c r="A52" s="190" t="s">
        <v>130</v>
      </c>
      <c r="B52" s="296" t="s">
        <v>131</v>
      </c>
      <c r="C52" s="296"/>
      <c r="D52" s="191" t="s">
        <v>132</v>
      </c>
      <c r="E52" s="192" t="s">
        <v>133</v>
      </c>
      <c r="F52" s="193" t="s">
        <v>139</v>
      </c>
      <c r="G52" s="194">
        <v>45298</v>
      </c>
      <c r="H52" s="297" t="s">
        <v>135</v>
      </c>
      <c r="I52" s="298"/>
      <c r="J52" s="299" t="s">
        <v>136</v>
      </c>
      <c r="K52" s="300"/>
    </row>
  </sheetData>
  <mergeCells count="60">
    <mergeCell ref="A50:K50"/>
    <mergeCell ref="A51:K51"/>
    <mergeCell ref="B52:C52"/>
    <mergeCell ref="H52:I52"/>
    <mergeCell ref="J52:K52"/>
    <mergeCell ref="A47:K47"/>
    <mergeCell ref="A48:K48"/>
    <mergeCell ref="B49:C49"/>
    <mergeCell ref="H49:I49"/>
    <mergeCell ref="J49:K49"/>
    <mergeCell ref="A40:K40"/>
    <mergeCell ref="A41:K41"/>
    <mergeCell ref="A42:K42"/>
    <mergeCell ref="A43:K43"/>
    <mergeCell ref="A46:K46"/>
    <mergeCell ref="A35:K35"/>
    <mergeCell ref="A36:K36"/>
    <mergeCell ref="A37:K37"/>
    <mergeCell ref="A38:K38"/>
    <mergeCell ref="A39:K39"/>
    <mergeCell ref="A31:K31"/>
    <mergeCell ref="A32:K32"/>
    <mergeCell ref="A33:B33"/>
    <mergeCell ref="E33:K33"/>
    <mergeCell ref="A34:K34"/>
    <mergeCell ref="A19:K19"/>
    <mergeCell ref="A20:K20"/>
    <mergeCell ref="A28:K28"/>
    <mergeCell ref="A29:K29"/>
    <mergeCell ref="A30:K30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6" type="noConversion"/>
  <pageMargins left="0.196527777777778" right="7.8472222222222193E-2" top="0.39305555555555599" bottom="0" header="0.5" footer="0.5"/>
  <pageSetup paperSize="9" scale="8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304800</xdr:colOff>
                    <xdr:row>48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48</xdr:row>
                    <xdr:rowOff>0</xdr:rowOff>
                  </from>
                  <to>
                    <xdr:col>252</xdr:col>
                    <xdr:colOff>390525</xdr:colOff>
                    <xdr:row>49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219075</xdr:colOff>
                    <xdr:row>4</xdr:row>
                    <xdr:rowOff>57150</xdr:rowOff>
                  </from>
                  <to>
                    <xdr:col>9</xdr:col>
                    <xdr:colOff>609600</xdr:colOff>
                    <xdr:row>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3</xdr:row>
                    <xdr:rowOff>38100</xdr:rowOff>
                  </from>
                  <to>
                    <xdr:col>9</xdr:col>
                    <xdr:colOff>590550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209550</xdr:colOff>
                    <xdr:row>3</xdr:row>
                    <xdr:rowOff>38100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219075</xdr:colOff>
                    <xdr:row>4</xdr:row>
                    <xdr:rowOff>19050</xdr:rowOff>
                  </from>
                  <to>
                    <xdr:col>10</xdr:col>
                    <xdr:colOff>619125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200025</xdr:colOff>
                    <xdr:row>43</xdr:row>
                    <xdr:rowOff>9525</xdr:rowOff>
                  </from>
                  <to>
                    <xdr:col>1</xdr:col>
                    <xdr:colOff>600075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0</xdr:rowOff>
                  </from>
                  <to>
                    <xdr:col>1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200025</xdr:colOff>
                    <xdr:row>43</xdr:row>
                    <xdr:rowOff>0</xdr:rowOff>
                  </from>
                  <to>
                    <xdr:col>2</xdr:col>
                    <xdr:colOff>600075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238125</xdr:colOff>
                    <xdr:row>44</xdr:row>
                    <xdr:rowOff>0</xdr:rowOff>
                  </from>
                  <to>
                    <xdr:col>5</xdr:col>
                    <xdr:colOff>638175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43</xdr:row>
                    <xdr:rowOff>0</xdr:rowOff>
                  </from>
                  <to>
                    <xdr:col>5</xdr:col>
                    <xdr:colOff>619125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180975</xdr:colOff>
                    <xdr:row>43</xdr:row>
                    <xdr:rowOff>0</xdr:rowOff>
                  </from>
                  <to>
                    <xdr:col>6</xdr:col>
                    <xdr:colOff>571500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200025</xdr:colOff>
                    <xdr:row>44</xdr:row>
                    <xdr:rowOff>0</xdr:rowOff>
                  </from>
                  <to>
                    <xdr:col>9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43</xdr:row>
                    <xdr:rowOff>0</xdr:rowOff>
                  </from>
                  <to>
                    <xdr:col>9</xdr:col>
                    <xdr:colOff>581025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219075</xdr:colOff>
                    <xdr:row>43</xdr:row>
                    <xdr:rowOff>0</xdr:rowOff>
                  </from>
                  <to>
                    <xdr:col>10</xdr:col>
                    <xdr:colOff>609600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581025</xdr:colOff>
                    <xdr:row>43</xdr:row>
                    <xdr:rowOff>0</xdr:rowOff>
                  </from>
                  <to>
                    <xdr:col>8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581025</xdr:colOff>
                    <xdr:row>43</xdr:row>
                    <xdr:rowOff>0</xdr:rowOff>
                  </from>
                  <to>
                    <xdr:col>4</xdr:col>
                    <xdr:colOff>190500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200025</xdr:colOff>
                    <xdr:row>32</xdr:row>
                    <xdr:rowOff>0</xdr:rowOff>
                  </from>
                  <to>
                    <xdr:col>2</xdr:col>
                    <xdr:colOff>600075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200025</xdr:colOff>
                    <xdr:row>32</xdr:row>
                    <xdr:rowOff>0</xdr:rowOff>
                  </from>
                  <to>
                    <xdr:col>3</xdr:col>
                    <xdr:colOff>600075</xdr:colOff>
                    <xdr:row>33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W24"/>
  <sheetViews>
    <sheetView workbookViewId="0">
      <selection activeCell="E27" sqref="E27"/>
    </sheetView>
  </sheetViews>
  <sheetFormatPr defaultColWidth="9" defaultRowHeight="14.25"/>
  <cols>
    <col min="1" max="1" width="15.625" style="43" customWidth="1"/>
    <col min="2" max="2" width="9" style="43" customWidth="1"/>
    <col min="3" max="4" width="8.5" style="44" customWidth="1"/>
    <col min="5" max="7" width="8.5" style="43" customWidth="1"/>
    <col min="8" max="8" width="6.5" style="43" customWidth="1"/>
    <col min="9" max="9" width="2.75" style="43" customWidth="1"/>
    <col min="10" max="10" width="9.125" style="43" customWidth="1"/>
    <col min="11" max="11" width="10.75" style="43" customWidth="1"/>
    <col min="12" max="15" width="9.75" style="43" customWidth="1"/>
    <col min="16" max="16" width="9.75" style="167" customWidth="1"/>
    <col min="17" max="254" width="9" style="43"/>
    <col min="255" max="16384" width="9" style="2"/>
  </cols>
  <sheetData>
    <row r="1" spans="1:257" s="43" customFormat="1" ht="29.1" customHeight="1">
      <c r="A1" s="304" t="s">
        <v>140</v>
      </c>
      <c r="B1" s="304"/>
      <c r="C1" s="305"/>
      <c r="D1" s="305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68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57" s="43" customFormat="1" ht="20.100000000000001" customHeight="1">
      <c r="A2" s="47" t="s">
        <v>61</v>
      </c>
      <c r="B2" s="307" t="s">
        <v>62</v>
      </c>
      <c r="C2" s="308"/>
      <c r="D2" s="309"/>
      <c r="E2" s="48" t="s">
        <v>67</v>
      </c>
      <c r="F2" s="310" t="s">
        <v>68</v>
      </c>
      <c r="G2" s="310"/>
      <c r="H2" s="310"/>
      <c r="I2" s="318"/>
      <c r="J2" s="69" t="s">
        <v>57</v>
      </c>
      <c r="K2" s="311" t="s">
        <v>56</v>
      </c>
      <c r="L2" s="311"/>
      <c r="M2" s="311"/>
      <c r="N2" s="311"/>
      <c r="O2" s="312"/>
      <c r="P2" s="70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</row>
    <row r="3" spans="1:257" s="43" customFormat="1">
      <c r="A3" s="316" t="s">
        <v>141</v>
      </c>
      <c r="B3" s="313" t="s">
        <v>142</v>
      </c>
      <c r="C3" s="314"/>
      <c r="D3" s="313"/>
      <c r="E3" s="313"/>
      <c r="F3" s="313"/>
      <c r="G3" s="313"/>
      <c r="H3" s="313"/>
      <c r="I3" s="319"/>
      <c r="J3" s="313"/>
      <c r="K3" s="313"/>
      <c r="L3" s="313"/>
      <c r="M3" s="313"/>
      <c r="N3" s="313"/>
      <c r="O3" s="315"/>
      <c r="P3" s="71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spans="1:257" s="43" customFormat="1" ht="16.5">
      <c r="A4" s="316"/>
      <c r="B4" s="49" t="s">
        <v>143</v>
      </c>
      <c r="C4" s="49" t="s">
        <v>144</v>
      </c>
      <c r="D4" s="49" t="s">
        <v>145</v>
      </c>
      <c r="E4" s="49" t="s">
        <v>146</v>
      </c>
      <c r="F4" s="49" t="s">
        <v>147</v>
      </c>
      <c r="G4" s="49" t="s">
        <v>148</v>
      </c>
      <c r="H4" s="317" t="s">
        <v>149</v>
      </c>
      <c r="I4" s="319"/>
      <c r="J4" s="168"/>
      <c r="K4" s="169" t="s">
        <v>113</v>
      </c>
      <c r="L4" s="169" t="s">
        <v>150</v>
      </c>
      <c r="M4" s="169" t="s">
        <v>150</v>
      </c>
      <c r="N4" s="169"/>
      <c r="O4" s="170"/>
      <c r="P4" s="7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</row>
    <row r="5" spans="1:257" s="43" customFormat="1" ht="17.25">
      <c r="A5" s="316"/>
      <c r="B5" s="50"/>
      <c r="C5" s="50"/>
      <c r="D5" s="51"/>
      <c r="E5" s="51"/>
      <c r="F5" s="51"/>
      <c r="G5" s="51"/>
      <c r="H5" s="317"/>
      <c r="I5" s="320"/>
      <c r="J5" s="74"/>
      <c r="K5" s="171"/>
      <c r="L5" s="171">
        <v>160</v>
      </c>
      <c r="M5" s="171">
        <v>160</v>
      </c>
      <c r="N5" s="172"/>
      <c r="O5" s="171"/>
      <c r="P5" s="73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</row>
    <row r="6" spans="1:257" s="43" customFormat="1" ht="20.100000000000001" customHeight="1">
      <c r="A6" s="52" t="s">
        <v>151</v>
      </c>
      <c r="B6" s="53">
        <f t="shared" ref="B6:B9" si="0">C6-5</f>
        <v>70</v>
      </c>
      <c r="C6" s="54">
        <v>75</v>
      </c>
      <c r="D6" s="53">
        <f t="shared" ref="D6:G6" si="1">C6+6</f>
        <v>81</v>
      </c>
      <c r="E6" s="53">
        <f t="shared" si="1"/>
        <v>87</v>
      </c>
      <c r="F6" s="53">
        <f t="shared" si="1"/>
        <v>93</v>
      </c>
      <c r="G6" s="53">
        <f t="shared" si="1"/>
        <v>99</v>
      </c>
      <c r="H6" s="55" t="s">
        <v>152</v>
      </c>
      <c r="I6" s="320"/>
      <c r="J6" s="74"/>
      <c r="K6" s="74"/>
      <c r="L6" s="74" t="s">
        <v>153</v>
      </c>
      <c r="M6" s="74" t="s">
        <v>153</v>
      </c>
      <c r="N6" s="74"/>
      <c r="O6" s="74"/>
      <c r="P6" s="75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</row>
    <row r="7" spans="1:257" s="43" customFormat="1" ht="20.100000000000001" customHeight="1">
      <c r="A7" s="52" t="s">
        <v>154</v>
      </c>
      <c r="B7" s="53">
        <f>C7-3</f>
        <v>51</v>
      </c>
      <c r="C7" s="54">
        <v>54</v>
      </c>
      <c r="D7" s="53">
        <f>C7+3</f>
        <v>57</v>
      </c>
      <c r="E7" s="53">
        <f>D7+3</f>
        <v>60</v>
      </c>
      <c r="F7" s="53">
        <f>E7+4</f>
        <v>64</v>
      </c>
      <c r="G7" s="53">
        <f t="shared" ref="G7:G9" si="2">F7+4</f>
        <v>68</v>
      </c>
      <c r="H7" s="55" t="s">
        <v>152</v>
      </c>
      <c r="I7" s="320"/>
      <c r="J7" s="74"/>
      <c r="K7" s="74"/>
      <c r="L7" s="74" t="s">
        <v>155</v>
      </c>
      <c r="M7" s="74" t="s">
        <v>155</v>
      </c>
      <c r="N7" s="74"/>
      <c r="O7" s="74"/>
      <c r="P7" s="75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</row>
    <row r="8" spans="1:257" s="43" customFormat="1" ht="20.100000000000001" customHeight="1">
      <c r="A8" s="52" t="s">
        <v>156</v>
      </c>
      <c r="B8" s="53">
        <f t="shared" si="0"/>
        <v>71</v>
      </c>
      <c r="C8" s="54">
        <v>76</v>
      </c>
      <c r="D8" s="53">
        <f t="shared" ref="D8:F9" si="3">C8+6</f>
        <v>82</v>
      </c>
      <c r="E8" s="53">
        <f t="shared" si="3"/>
        <v>88</v>
      </c>
      <c r="F8" s="53">
        <f t="shared" si="3"/>
        <v>94</v>
      </c>
      <c r="G8" s="53">
        <f t="shared" si="2"/>
        <v>98</v>
      </c>
      <c r="H8" s="55" t="s">
        <v>152</v>
      </c>
      <c r="I8" s="320"/>
      <c r="J8" s="74"/>
      <c r="K8" s="74"/>
      <c r="L8" s="74" t="s">
        <v>155</v>
      </c>
      <c r="M8" s="74" t="s">
        <v>155</v>
      </c>
      <c r="N8" s="74"/>
      <c r="O8" s="74"/>
      <c r="P8" s="75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</row>
    <row r="9" spans="1:257" s="43" customFormat="1" ht="20.100000000000001" customHeight="1">
      <c r="A9" s="52" t="s">
        <v>157</v>
      </c>
      <c r="B9" s="53">
        <f t="shared" si="0"/>
        <v>81</v>
      </c>
      <c r="C9" s="54">
        <v>86</v>
      </c>
      <c r="D9" s="53">
        <f t="shared" si="3"/>
        <v>92</v>
      </c>
      <c r="E9" s="53">
        <f t="shared" si="3"/>
        <v>98</v>
      </c>
      <c r="F9" s="53">
        <f t="shared" si="3"/>
        <v>104</v>
      </c>
      <c r="G9" s="53">
        <f t="shared" si="2"/>
        <v>108</v>
      </c>
      <c r="H9" s="55" t="s">
        <v>158</v>
      </c>
      <c r="I9" s="320"/>
      <c r="J9" s="74"/>
      <c r="K9" s="74"/>
      <c r="L9" s="74" t="s">
        <v>155</v>
      </c>
      <c r="M9" s="74" t="s">
        <v>155</v>
      </c>
      <c r="N9" s="74"/>
      <c r="O9" s="74"/>
      <c r="P9" s="7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</row>
    <row r="10" spans="1:257" s="43" customFormat="1" ht="20.100000000000001" customHeight="1">
      <c r="A10" s="52" t="s">
        <v>159</v>
      </c>
      <c r="B10" s="53">
        <f>C10-1.6</f>
        <v>23.9</v>
      </c>
      <c r="C10" s="54">
        <v>25.5</v>
      </c>
      <c r="D10" s="53">
        <f>C10+1.9</f>
        <v>27.4</v>
      </c>
      <c r="E10" s="53">
        <f>D10+1.9</f>
        <v>29.3</v>
      </c>
      <c r="F10" s="53">
        <f>E10+1.9</f>
        <v>31.2</v>
      </c>
      <c r="G10" s="53">
        <f>F10+1.3</f>
        <v>32.5</v>
      </c>
      <c r="H10" s="55" t="s">
        <v>158</v>
      </c>
      <c r="I10" s="320"/>
      <c r="J10" s="74"/>
      <c r="K10" s="74"/>
      <c r="L10" s="74" t="s">
        <v>155</v>
      </c>
      <c r="M10" s="74" t="s">
        <v>155</v>
      </c>
      <c r="N10" s="74"/>
      <c r="O10" s="74"/>
      <c r="P10" s="7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</row>
    <row r="11" spans="1:257" s="43" customFormat="1" ht="20.100000000000001" customHeight="1">
      <c r="A11" s="52" t="s">
        <v>160</v>
      </c>
      <c r="B11" s="53">
        <f>C11-1</f>
        <v>18.5</v>
      </c>
      <c r="C11" s="54">
        <v>19.5</v>
      </c>
      <c r="D11" s="53">
        <f>C11+1.2</f>
        <v>20.7</v>
      </c>
      <c r="E11" s="53">
        <f>D11+1.2</f>
        <v>21.9</v>
      </c>
      <c r="F11" s="53">
        <f>E11+1.2</f>
        <v>23.1</v>
      </c>
      <c r="G11" s="53">
        <f>F11+0.7</f>
        <v>23.8</v>
      </c>
      <c r="H11" s="55" t="s">
        <v>161</v>
      </c>
      <c r="I11" s="320"/>
      <c r="J11" s="74"/>
      <c r="K11" s="74"/>
      <c r="L11" s="74" t="s">
        <v>155</v>
      </c>
      <c r="M11" s="74" t="s">
        <v>155</v>
      </c>
      <c r="N11" s="74"/>
      <c r="O11" s="74"/>
      <c r="P11" s="75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</row>
    <row r="12" spans="1:257" s="43" customFormat="1" ht="20.100000000000001" customHeight="1">
      <c r="A12" s="52" t="s">
        <v>162</v>
      </c>
      <c r="B12" s="53">
        <f>C12-0.5</f>
        <v>16.5</v>
      </c>
      <c r="C12" s="54">
        <v>17</v>
      </c>
      <c r="D12" s="53">
        <f t="shared" ref="D12:G12" si="4">C12+0.5</f>
        <v>17.5</v>
      </c>
      <c r="E12" s="53">
        <f t="shared" si="4"/>
        <v>18</v>
      </c>
      <c r="F12" s="53">
        <f t="shared" si="4"/>
        <v>18.5</v>
      </c>
      <c r="G12" s="53">
        <f t="shared" si="4"/>
        <v>19</v>
      </c>
      <c r="H12" s="55" t="s">
        <v>158</v>
      </c>
      <c r="I12" s="320"/>
      <c r="J12" s="74"/>
      <c r="K12" s="74"/>
      <c r="L12" s="74" t="s">
        <v>155</v>
      </c>
      <c r="M12" s="74" t="s">
        <v>155</v>
      </c>
      <c r="N12" s="74"/>
      <c r="O12" s="74"/>
      <c r="P12" s="75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</row>
    <row r="13" spans="1:257" s="43" customFormat="1" ht="20.100000000000001" customHeight="1">
      <c r="A13" s="52" t="s">
        <v>163</v>
      </c>
      <c r="B13" s="53">
        <f>C13-0.5</f>
        <v>11</v>
      </c>
      <c r="C13" s="54">
        <v>11.5</v>
      </c>
      <c r="D13" s="53">
        <f t="shared" ref="D13:G13" si="5">C13+0.5</f>
        <v>12</v>
      </c>
      <c r="E13" s="53">
        <f t="shared" si="5"/>
        <v>12.5</v>
      </c>
      <c r="F13" s="53">
        <f t="shared" si="5"/>
        <v>13</v>
      </c>
      <c r="G13" s="53">
        <f t="shared" si="5"/>
        <v>13.5</v>
      </c>
      <c r="H13" s="55">
        <v>0</v>
      </c>
      <c r="I13" s="320"/>
      <c r="J13" s="74"/>
      <c r="K13" s="74"/>
      <c r="L13" s="74" t="s">
        <v>155</v>
      </c>
      <c r="M13" s="74" t="s">
        <v>155</v>
      </c>
      <c r="N13" s="74"/>
      <c r="O13" s="74"/>
      <c r="P13" s="75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</row>
    <row r="14" spans="1:257" s="43" customFormat="1" ht="20.100000000000001" customHeight="1">
      <c r="A14" s="52" t="s">
        <v>164</v>
      </c>
      <c r="B14" s="53">
        <f>C14-1.5</f>
        <v>22.5</v>
      </c>
      <c r="C14" s="54">
        <v>24</v>
      </c>
      <c r="D14" s="53">
        <f>C14+1.7</f>
        <v>25.7</v>
      </c>
      <c r="E14" s="53">
        <f>D14+1.7</f>
        <v>27.4</v>
      </c>
      <c r="F14" s="53">
        <f>E14+1.7</f>
        <v>29.1</v>
      </c>
      <c r="G14" s="53">
        <f>F14+1.6</f>
        <v>30.7</v>
      </c>
      <c r="H14" s="56"/>
      <c r="I14" s="320"/>
      <c r="J14" s="74"/>
      <c r="K14" s="74"/>
      <c r="L14" s="74" t="s">
        <v>155</v>
      </c>
      <c r="M14" s="74" t="s">
        <v>155</v>
      </c>
      <c r="N14" s="74"/>
      <c r="O14" s="74"/>
      <c r="P14" s="75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</row>
    <row r="15" spans="1:257" s="43" customFormat="1" ht="20.100000000000001" customHeight="1">
      <c r="A15" s="52" t="s">
        <v>165</v>
      </c>
      <c r="B15" s="53">
        <f>C15-1.8</f>
        <v>31.2</v>
      </c>
      <c r="C15" s="54">
        <v>33</v>
      </c>
      <c r="D15" s="53">
        <f>C15+2.25</f>
        <v>35.25</v>
      </c>
      <c r="E15" s="53">
        <f>D15+2.25</f>
        <v>37.5</v>
      </c>
      <c r="F15" s="53">
        <f>E15+2.25</f>
        <v>39.75</v>
      </c>
      <c r="G15" s="53">
        <f>F15+2</f>
        <v>41.75</v>
      </c>
      <c r="H15" s="56"/>
      <c r="I15" s="320"/>
      <c r="J15" s="74"/>
      <c r="K15" s="74"/>
      <c r="L15" s="74" t="s">
        <v>155</v>
      </c>
      <c r="M15" s="74" t="s">
        <v>166</v>
      </c>
      <c r="N15" s="74"/>
      <c r="O15" s="74"/>
      <c r="P15" s="75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</row>
    <row r="16" spans="1:257" s="43" customFormat="1" ht="20.100000000000001" customHeight="1">
      <c r="A16" s="52" t="s">
        <v>167</v>
      </c>
      <c r="B16" s="53">
        <f>C16</f>
        <v>12</v>
      </c>
      <c r="C16" s="54">
        <v>12</v>
      </c>
      <c r="D16" s="53">
        <f>B16+1</f>
        <v>13</v>
      </c>
      <c r="E16" s="53">
        <f>D16</f>
        <v>13</v>
      </c>
      <c r="F16" s="53">
        <f>D16+1</f>
        <v>14</v>
      </c>
      <c r="G16" s="53">
        <f>F16</f>
        <v>14</v>
      </c>
      <c r="H16" s="56"/>
      <c r="I16" s="320"/>
      <c r="J16" s="74"/>
      <c r="K16" s="74"/>
      <c r="L16" s="74" t="s">
        <v>155</v>
      </c>
      <c r="M16" s="74" t="s">
        <v>155</v>
      </c>
      <c r="N16" s="74"/>
      <c r="O16" s="74"/>
      <c r="P16" s="75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</row>
    <row r="17" spans="1:257" s="43" customFormat="1" ht="20.100000000000001" customHeight="1">
      <c r="A17" s="52" t="s">
        <v>168</v>
      </c>
      <c r="B17" s="53">
        <v>3.5</v>
      </c>
      <c r="C17" s="54">
        <v>3.5</v>
      </c>
      <c r="D17" s="53">
        <v>3.5</v>
      </c>
      <c r="E17" s="53">
        <v>3.5</v>
      </c>
      <c r="F17" s="53">
        <v>3.5</v>
      </c>
      <c r="G17" s="53">
        <v>3.5</v>
      </c>
      <c r="H17" s="57"/>
      <c r="I17" s="320"/>
      <c r="J17" s="74"/>
      <c r="K17" s="74"/>
      <c r="L17" s="74" t="s">
        <v>155</v>
      </c>
      <c r="M17" s="74" t="s">
        <v>155</v>
      </c>
      <c r="N17" s="74"/>
      <c r="O17" s="74"/>
      <c r="P17" s="75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</row>
    <row r="18" spans="1:257" s="43" customFormat="1" ht="20.100000000000001" customHeight="1">
      <c r="A18" s="52" t="s">
        <v>169</v>
      </c>
      <c r="B18" s="53">
        <v>2</v>
      </c>
      <c r="C18" s="54">
        <v>2</v>
      </c>
      <c r="D18" s="53">
        <v>2</v>
      </c>
      <c r="E18" s="53">
        <v>2</v>
      </c>
      <c r="F18" s="53">
        <v>2</v>
      </c>
      <c r="G18" s="53">
        <v>2</v>
      </c>
      <c r="H18" s="57"/>
      <c r="I18" s="320"/>
      <c r="J18" s="74"/>
      <c r="K18" s="74"/>
      <c r="L18" s="74" t="s">
        <v>155</v>
      </c>
      <c r="M18" s="74" t="s">
        <v>155</v>
      </c>
      <c r="N18" s="74"/>
      <c r="O18" s="74"/>
      <c r="P18" s="75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</row>
    <row r="19" spans="1:257" s="43" customFormat="1" ht="20.100000000000001" customHeight="1">
      <c r="A19" s="58"/>
      <c r="B19" s="59"/>
      <c r="C19" s="59"/>
      <c r="D19" s="59"/>
      <c r="E19" s="59"/>
      <c r="F19" s="59"/>
      <c r="G19" s="59"/>
      <c r="H19" s="57"/>
      <c r="I19" s="320"/>
      <c r="J19" s="74"/>
      <c r="K19" s="74"/>
      <c r="L19" s="74"/>
      <c r="M19" s="74"/>
      <c r="N19" s="74"/>
      <c r="O19" s="74"/>
      <c r="P19" s="75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</row>
    <row r="20" spans="1:257" s="43" customFormat="1" ht="20.100000000000001" customHeight="1">
      <c r="A20" s="58"/>
      <c r="B20" s="59"/>
      <c r="C20" s="59"/>
      <c r="D20" s="59"/>
      <c r="E20" s="59"/>
      <c r="F20" s="59"/>
      <c r="G20" s="59"/>
      <c r="H20" s="60"/>
      <c r="I20" s="320"/>
      <c r="J20" s="74"/>
      <c r="K20" s="74"/>
      <c r="L20" s="74"/>
      <c r="M20" s="74"/>
      <c r="N20" s="74"/>
      <c r="O20" s="74"/>
      <c r="P20" s="75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</row>
    <row r="21" spans="1:257" s="43" customFormat="1" ht="20.100000000000001" customHeight="1">
      <c r="A21" s="61"/>
      <c r="B21" s="62"/>
      <c r="C21" s="62"/>
      <c r="D21" s="62"/>
      <c r="E21" s="63"/>
      <c r="F21" s="62"/>
      <c r="G21" s="62"/>
      <c r="H21" s="62"/>
      <c r="I21" s="321"/>
      <c r="J21" s="76"/>
      <c r="K21" s="76"/>
      <c r="L21" s="77"/>
      <c r="M21" s="76"/>
      <c r="N21" s="76"/>
      <c r="O21" s="77"/>
      <c r="P21" s="78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</row>
    <row r="22" spans="1:257" s="43" customFormat="1" ht="16.5">
      <c r="A22" s="64"/>
      <c r="B22" s="64"/>
      <c r="C22" s="64"/>
      <c r="D22" s="64"/>
      <c r="E22" s="65"/>
      <c r="F22" s="64"/>
      <c r="G22" s="64"/>
      <c r="H22" s="64"/>
      <c r="P22" s="68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</row>
    <row r="23" spans="1:257" s="43" customFormat="1">
      <c r="A23" s="66" t="s">
        <v>170</v>
      </c>
      <c r="B23" s="66"/>
      <c r="C23" s="67"/>
      <c r="D23" s="67"/>
      <c r="P23" s="68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</row>
    <row r="24" spans="1:257" s="43" customFormat="1">
      <c r="C24" s="44"/>
      <c r="D24" s="44"/>
      <c r="J24" s="79" t="s">
        <v>171</v>
      </c>
      <c r="K24" s="80">
        <v>45298</v>
      </c>
      <c r="L24" s="79" t="s">
        <v>172</v>
      </c>
      <c r="M24" s="79" t="s">
        <v>133</v>
      </c>
      <c r="N24" s="79" t="s">
        <v>173</v>
      </c>
      <c r="O24" s="43" t="s">
        <v>136</v>
      </c>
      <c r="P24" s="68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21"/>
  </mergeCells>
  <phoneticPr fontId="56" type="noConversion"/>
  <pageMargins left="0.27500000000000002" right="0.118055555555556" top="0.47222222222222199" bottom="0.196527777777778" header="0.5" footer="7.8472222222222193E-2"/>
  <pageSetup paperSize="9" scale="75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52"/>
  <sheetViews>
    <sheetView view="pageBreakPreview" topLeftCell="A8" zoomScaleNormal="100" workbookViewId="0">
      <selection activeCell="M19" sqref="M19"/>
    </sheetView>
  </sheetViews>
  <sheetFormatPr defaultColWidth="10" defaultRowHeight="16.5" customHeight="1"/>
  <cols>
    <col min="1" max="1" width="10.875" style="81" customWidth="1"/>
    <col min="2" max="16384" width="10" style="81"/>
  </cols>
  <sheetData>
    <row r="1" spans="1:16" ht="22.5" customHeight="1">
      <c r="A1" s="322" t="s">
        <v>174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</row>
    <row r="2" spans="1:16" ht="17.25" customHeight="1">
      <c r="A2" s="141" t="s">
        <v>53</v>
      </c>
      <c r="B2" s="231"/>
      <c r="C2" s="231"/>
      <c r="D2" s="232" t="s">
        <v>55</v>
      </c>
      <c r="E2" s="232"/>
      <c r="F2" s="231" t="s">
        <v>56</v>
      </c>
      <c r="G2" s="231"/>
      <c r="H2" s="142" t="s">
        <v>57</v>
      </c>
      <c r="I2" s="233" t="s">
        <v>56</v>
      </c>
      <c r="J2" s="233"/>
      <c r="K2" s="234"/>
    </row>
    <row r="3" spans="1:16" ht="16.5" customHeight="1">
      <c r="A3" s="235" t="s">
        <v>58</v>
      </c>
      <c r="B3" s="236"/>
      <c r="C3" s="237"/>
      <c r="D3" s="238" t="s">
        <v>59</v>
      </c>
      <c r="E3" s="239"/>
      <c r="F3" s="239"/>
      <c r="G3" s="240"/>
      <c r="H3" s="238" t="s">
        <v>60</v>
      </c>
      <c r="I3" s="239"/>
      <c r="J3" s="239"/>
      <c r="K3" s="240"/>
    </row>
    <row r="4" spans="1:16" ht="16.5" customHeight="1">
      <c r="A4" s="145" t="s">
        <v>61</v>
      </c>
      <c r="B4" s="241" t="s">
        <v>62</v>
      </c>
      <c r="C4" s="242"/>
      <c r="D4" s="243" t="s">
        <v>63</v>
      </c>
      <c r="E4" s="244"/>
      <c r="F4" s="245">
        <v>45332</v>
      </c>
      <c r="G4" s="246"/>
      <c r="H4" s="243" t="s">
        <v>175</v>
      </c>
      <c r="I4" s="244"/>
      <c r="J4" s="87" t="s">
        <v>65</v>
      </c>
      <c r="K4" s="88" t="s">
        <v>66</v>
      </c>
    </row>
    <row r="5" spans="1:16" ht="16.5" customHeight="1">
      <c r="A5" s="147" t="s">
        <v>67</v>
      </c>
      <c r="B5" s="241" t="s">
        <v>68</v>
      </c>
      <c r="C5" s="242"/>
      <c r="D5" s="243" t="s">
        <v>176</v>
      </c>
      <c r="E5" s="244"/>
      <c r="F5" s="245">
        <v>45296</v>
      </c>
      <c r="G5" s="246"/>
      <c r="H5" s="243" t="s">
        <v>177</v>
      </c>
      <c r="I5" s="244"/>
      <c r="J5" s="87" t="s">
        <v>65</v>
      </c>
      <c r="K5" s="88" t="s">
        <v>66</v>
      </c>
    </row>
    <row r="6" spans="1:16" ht="16.5" customHeight="1">
      <c r="A6" s="145" t="s">
        <v>71</v>
      </c>
      <c r="B6" s="148" t="s">
        <v>72</v>
      </c>
      <c r="C6" s="149">
        <v>6</v>
      </c>
      <c r="D6" s="243" t="s">
        <v>178</v>
      </c>
      <c r="E6" s="244"/>
      <c r="F6" s="245">
        <v>45307</v>
      </c>
      <c r="G6" s="246"/>
      <c r="H6" s="243" t="s">
        <v>179</v>
      </c>
      <c r="I6" s="244"/>
      <c r="J6" s="244"/>
      <c r="K6" s="323"/>
    </row>
    <row r="7" spans="1:16" ht="16.5" customHeight="1">
      <c r="A7" s="145" t="s">
        <v>75</v>
      </c>
      <c r="B7" s="247">
        <v>4000</v>
      </c>
      <c r="C7" s="248"/>
      <c r="D7" s="145" t="s">
        <v>180</v>
      </c>
      <c r="E7" s="146"/>
      <c r="F7" s="245">
        <v>45311</v>
      </c>
      <c r="G7" s="246"/>
      <c r="H7" s="324"/>
      <c r="I7" s="241"/>
      <c r="J7" s="241"/>
      <c r="K7" s="242"/>
    </row>
    <row r="8" spans="1:16" ht="16.5" customHeight="1">
      <c r="A8" s="151" t="s">
        <v>78</v>
      </c>
      <c r="B8" s="249" t="s">
        <v>79</v>
      </c>
      <c r="C8" s="250"/>
      <c r="D8" s="251" t="s">
        <v>80</v>
      </c>
      <c r="E8" s="252"/>
      <c r="F8" s="253">
        <v>45316</v>
      </c>
      <c r="G8" s="254"/>
      <c r="H8" s="251"/>
      <c r="I8" s="252"/>
      <c r="J8" s="252"/>
      <c r="K8" s="262"/>
      <c r="P8" s="111" t="s">
        <v>181</v>
      </c>
    </row>
    <row r="9" spans="1:16" ht="16.5" customHeight="1">
      <c r="A9" s="325" t="s">
        <v>182</v>
      </c>
      <c r="B9" s="325"/>
      <c r="C9" s="325"/>
      <c r="D9" s="325"/>
      <c r="E9" s="325"/>
      <c r="F9" s="325"/>
      <c r="G9" s="325"/>
      <c r="H9" s="325"/>
      <c r="I9" s="325"/>
      <c r="J9" s="325"/>
      <c r="K9" s="325"/>
    </row>
    <row r="10" spans="1:16" ht="16.5" customHeight="1">
      <c r="A10" s="152" t="s">
        <v>84</v>
      </c>
      <c r="B10" s="153" t="s">
        <v>85</v>
      </c>
      <c r="C10" s="83" t="s">
        <v>86</v>
      </c>
      <c r="D10" s="154"/>
      <c r="E10" s="155" t="s">
        <v>89</v>
      </c>
      <c r="F10" s="153" t="s">
        <v>85</v>
      </c>
      <c r="G10" s="83" t="s">
        <v>86</v>
      </c>
      <c r="H10" s="153"/>
      <c r="I10" s="155" t="s">
        <v>87</v>
      </c>
      <c r="J10" s="153" t="s">
        <v>85</v>
      </c>
      <c r="K10" s="164" t="s">
        <v>86</v>
      </c>
    </row>
    <row r="11" spans="1:16" ht="16.5" customHeight="1">
      <c r="A11" s="147" t="s">
        <v>90</v>
      </c>
      <c r="B11" s="156" t="s">
        <v>85</v>
      </c>
      <c r="C11" s="87" t="s">
        <v>86</v>
      </c>
      <c r="D11" s="157"/>
      <c r="E11" s="158" t="s">
        <v>92</v>
      </c>
      <c r="F11" s="156" t="s">
        <v>85</v>
      </c>
      <c r="G11" s="87" t="s">
        <v>86</v>
      </c>
      <c r="H11" s="156"/>
      <c r="I11" s="158" t="s">
        <v>97</v>
      </c>
      <c r="J11" s="156" t="s">
        <v>85</v>
      </c>
      <c r="K11" s="88" t="s">
        <v>86</v>
      </c>
    </row>
    <row r="12" spans="1:16" ht="16.5" customHeight="1">
      <c r="A12" s="251" t="s">
        <v>119</v>
      </c>
      <c r="B12" s="252"/>
      <c r="C12" s="252"/>
      <c r="D12" s="252"/>
      <c r="E12" s="252"/>
      <c r="F12" s="252"/>
      <c r="G12" s="252"/>
      <c r="H12" s="252"/>
      <c r="I12" s="252"/>
      <c r="J12" s="252"/>
      <c r="K12" s="262"/>
    </row>
    <row r="13" spans="1:16" ht="16.5" customHeight="1">
      <c r="A13" s="326" t="s">
        <v>183</v>
      </c>
      <c r="B13" s="326"/>
      <c r="C13" s="326"/>
      <c r="D13" s="326"/>
      <c r="E13" s="326"/>
      <c r="F13" s="326"/>
      <c r="G13" s="326"/>
      <c r="H13" s="326"/>
      <c r="I13" s="326"/>
      <c r="J13" s="326"/>
      <c r="K13" s="326"/>
    </row>
    <row r="14" spans="1:16" ht="16.5" customHeight="1">
      <c r="A14" s="327" t="s">
        <v>184</v>
      </c>
      <c r="B14" s="328"/>
      <c r="C14" s="328"/>
      <c r="D14" s="328"/>
      <c r="E14" s="328"/>
      <c r="F14" s="328"/>
      <c r="G14" s="328"/>
      <c r="H14" s="329"/>
      <c r="I14" s="330"/>
      <c r="J14" s="330"/>
      <c r="K14" s="331"/>
    </row>
    <row r="15" spans="1:16" ht="16.5" customHeight="1">
      <c r="A15" s="332"/>
      <c r="B15" s="333"/>
      <c r="C15" s="333"/>
      <c r="D15" s="334"/>
      <c r="E15" s="335"/>
      <c r="F15" s="333"/>
      <c r="G15" s="333"/>
      <c r="H15" s="334"/>
      <c r="I15" s="336"/>
      <c r="J15" s="337"/>
      <c r="K15" s="338"/>
    </row>
    <row r="16" spans="1:16" ht="16.5" customHeight="1">
      <c r="A16" s="339"/>
      <c r="B16" s="340"/>
      <c r="C16" s="340"/>
      <c r="D16" s="340"/>
      <c r="E16" s="340"/>
      <c r="F16" s="340"/>
      <c r="G16" s="340"/>
      <c r="H16" s="340"/>
      <c r="I16" s="340"/>
      <c r="J16" s="340"/>
      <c r="K16" s="341"/>
    </row>
    <row r="17" spans="1:11" ht="16.5" customHeight="1">
      <c r="A17" s="326" t="s">
        <v>185</v>
      </c>
      <c r="B17" s="326"/>
      <c r="C17" s="326"/>
      <c r="D17" s="326"/>
      <c r="E17" s="326"/>
      <c r="F17" s="326"/>
      <c r="G17" s="326"/>
      <c r="H17" s="326"/>
      <c r="I17" s="326"/>
      <c r="J17" s="326"/>
      <c r="K17" s="326"/>
    </row>
    <row r="18" spans="1:11" ht="16.5" customHeight="1">
      <c r="A18" s="342" t="s">
        <v>186</v>
      </c>
      <c r="B18" s="343"/>
      <c r="C18" s="343"/>
      <c r="D18" s="343"/>
      <c r="E18" s="343"/>
      <c r="F18" s="343"/>
      <c r="G18" s="343"/>
      <c r="H18" s="343"/>
      <c r="I18" s="330"/>
      <c r="J18" s="330"/>
      <c r="K18" s="331"/>
    </row>
    <row r="19" spans="1:11" ht="16.5" customHeight="1">
      <c r="A19" s="332"/>
      <c r="B19" s="333"/>
      <c r="C19" s="333"/>
      <c r="D19" s="334"/>
      <c r="E19" s="335"/>
      <c r="F19" s="333"/>
      <c r="G19" s="333"/>
      <c r="H19" s="334"/>
      <c r="I19" s="336"/>
      <c r="J19" s="337"/>
      <c r="K19" s="338"/>
    </row>
    <row r="20" spans="1:11" ht="16.5" customHeight="1">
      <c r="A20" s="339"/>
      <c r="B20" s="340"/>
      <c r="C20" s="340"/>
      <c r="D20" s="340"/>
      <c r="E20" s="340"/>
      <c r="F20" s="340"/>
      <c r="G20" s="340"/>
      <c r="H20" s="340"/>
      <c r="I20" s="340"/>
      <c r="J20" s="340"/>
      <c r="K20" s="341"/>
    </row>
    <row r="21" spans="1:11" ht="16.5" customHeight="1">
      <c r="A21" s="344" t="s">
        <v>116</v>
      </c>
      <c r="B21" s="344"/>
      <c r="C21" s="344"/>
      <c r="D21" s="344"/>
      <c r="E21" s="344"/>
      <c r="F21" s="344"/>
      <c r="G21" s="344"/>
      <c r="H21" s="344"/>
      <c r="I21" s="344"/>
      <c r="J21" s="344"/>
      <c r="K21" s="344"/>
    </row>
    <row r="22" spans="1:11" ht="16.5" customHeight="1">
      <c r="A22" s="345" t="s">
        <v>117</v>
      </c>
      <c r="B22" s="330"/>
      <c r="C22" s="330"/>
      <c r="D22" s="330"/>
      <c r="E22" s="330"/>
      <c r="F22" s="330"/>
      <c r="G22" s="330"/>
      <c r="H22" s="330"/>
      <c r="I22" s="330"/>
      <c r="J22" s="330"/>
      <c r="K22" s="331"/>
    </row>
    <row r="23" spans="1:11" ht="16.5" customHeight="1">
      <c r="A23" s="281" t="s">
        <v>118</v>
      </c>
      <c r="B23" s="282"/>
      <c r="C23" s="87" t="s">
        <v>65</v>
      </c>
      <c r="D23" s="87" t="s">
        <v>66</v>
      </c>
      <c r="E23" s="346"/>
      <c r="F23" s="346"/>
      <c r="G23" s="346"/>
      <c r="H23" s="346"/>
      <c r="I23" s="346"/>
      <c r="J23" s="346"/>
      <c r="K23" s="347"/>
    </row>
    <row r="24" spans="1:11" ht="16.5" customHeight="1">
      <c r="A24" s="243" t="s">
        <v>187</v>
      </c>
      <c r="B24" s="241"/>
      <c r="C24" s="241"/>
      <c r="D24" s="241"/>
      <c r="E24" s="241"/>
      <c r="F24" s="241"/>
      <c r="G24" s="241"/>
      <c r="H24" s="241"/>
      <c r="I24" s="241"/>
      <c r="J24" s="241"/>
      <c r="K24" s="242"/>
    </row>
    <row r="25" spans="1:11" ht="16.5" customHeight="1">
      <c r="A25" s="348"/>
      <c r="B25" s="349"/>
      <c r="C25" s="349"/>
      <c r="D25" s="349"/>
      <c r="E25" s="349"/>
      <c r="F25" s="349"/>
      <c r="G25" s="349"/>
      <c r="H25" s="349"/>
      <c r="I25" s="349"/>
      <c r="J25" s="349"/>
      <c r="K25" s="350"/>
    </row>
    <row r="26" spans="1:11" ht="16.5" customHeight="1">
      <c r="A26" s="325" t="s">
        <v>125</v>
      </c>
      <c r="B26" s="325"/>
      <c r="C26" s="325"/>
      <c r="D26" s="325"/>
      <c r="E26" s="325"/>
      <c r="F26" s="325"/>
      <c r="G26" s="325"/>
      <c r="H26" s="325"/>
      <c r="I26" s="325"/>
      <c r="J26" s="325"/>
      <c r="K26" s="325"/>
    </row>
    <row r="27" spans="1:11" ht="16.5" customHeight="1">
      <c r="A27" s="143" t="s">
        <v>126</v>
      </c>
      <c r="B27" s="83" t="s">
        <v>95</v>
      </c>
      <c r="C27" s="83" t="s">
        <v>96</v>
      </c>
      <c r="D27" s="83" t="s">
        <v>88</v>
      </c>
      <c r="E27" s="144" t="s">
        <v>127</v>
      </c>
      <c r="F27" s="83" t="s">
        <v>95</v>
      </c>
      <c r="G27" s="83" t="s">
        <v>96</v>
      </c>
      <c r="H27" s="83" t="s">
        <v>88</v>
      </c>
      <c r="I27" s="144" t="s">
        <v>128</v>
      </c>
      <c r="J27" s="83" t="s">
        <v>95</v>
      </c>
      <c r="K27" s="164" t="s">
        <v>96</v>
      </c>
    </row>
    <row r="28" spans="1:11" ht="16.5" customHeight="1">
      <c r="A28" s="159" t="s">
        <v>87</v>
      </c>
      <c r="B28" s="87" t="s">
        <v>95</v>
      </c>
      <c r="C28" s="87" t="s">
        <v>96</v>
      </c>
      <c r="D28" s="87" t="s">
        <v>88</v>
      </c>
      <c r="E28" s="160" t="s">
        <v>94</v>
      </c>
      <c r="F28" s="87" t="s">
        <v>95</v>
      </c>
      <c r="G28" s="87" t="s">
        <v>96</v>
      </c>
      <c r="H28" s="87" t="s">
        <v>88</v>
      </c>
      <c r="I28" s="160" t="s">
        <v>105</v>
      </c>
      <c r="J28" s="87" t="s">
        <v>95</v>
      </c>
      <c r="K28" s="88" t="s">
        <v>96</v>
      </c>
    </row>
    <row r="29" spans="1:11" ht="16.5" customHeight="1">
      <c r="A29" s="243" t="s">
        <v>98</v>
      </c>
      <c r="B29" s="282"/>
      <c r="C29" s="282"/>
      <c r="D29" s="282"/>
      <c r="E29" s="282"/>
      <c r="F29" s="282"/>
      <c r="G29" s="282"/>
      <c r="H29" s="282"/>
      <c r="I29" s="282"/>
      <c r="J29" s="282"/>
      <c r="K29" s="351"/>
    </row>
    <row r="30" spans="1:11" ht="16.5" customHeight="1">
      <c r="A30" s="293"/>
      <c r="B30" s="294"/>
      <c r="C30" s="294"/>
      <c r="D30" s="294"/>
      <c r="E30" s="294"/>
      <c r="F30" s="294"/>
      <c r="G30" s="294"/>
      <c r="H30" s="294"/>
      <c r="I30" s="294"/>
      <c r="J30" s="294"/>
      <c r="K30" s="295"/>
    </row>
    <row r="31" spans="1:11" ht="16.5" customHeight="1">
      <c r="A31" s="325" t="s">
        <v>188</v>
      </c>
      <c r="B31" s="325"/>
      <c r="C31" s="325"/>
      <c r="D31" s="325"/>
      <c r="E31" s="325"/>
      <c r="F31" s="325"/>
      <c r="G31" s="325"/>
      <c r="H31" s="325"/>
      <c r="I31" s="325"/>
      <c r="J31" s="325"/>
      <c r="K31" s="325"/>
    </row>
    <row r="32" spans="1:11" ht="21" customHeight="1">
      <c r="A32" s="290" t="s">
        <v>189</v>
      </c>
      <c r="B32" s="291"/>
      <c r="C32" s="291"/>
      <c r="D32" s="291"/>
      <c r="E32" s="291"/>
      <c r="F32" s="291"/>
      <c r="G32" s="291"/>
      <c r="H32" s="291"/>
      <c r="I32" s="291"/>
      <c r="J32" s="291"/>
      <c r="K32" s="292"/>
    </row>
    <row r="33" spans="1:11" ht="21" customHeight="1">
      <c r="A33" s="290" t="s">
        <v>190</v>
      </c>
      <c r="B33" s="291"/>
      <c r="C33" s="291"/>
      <c r="D33" s="291"/>
      <c r="E33" s="291"/>
      <c r="F33" s="291"/>
      <c r="G33" s="291"/>
      <c r="H33" s="291"/>
      <c r="I33" s="291"/>
      <c r="J33" s="291"/>
      <c r="K33" s="292"/>
    </row>
    <row r="34" spans="1:11" ht="21" customHeight="1">
      <c r="A34" s="290" t="s">
        <v>191</v>
      </c>
      <c r="B34" s="291"/>
      <c r="C34" s="291"/>
      <c r="D34" s="291"/>
      <c r="E34" s="291"/>
      <c r="F34" s="291"/>
      <c r="G34" s="291"/>
      <c r="H34" s="291"/>
      <c r="I34" s="291"/>
      <c r="J34" s="291"/>
      <c r="K34" s="292"/>
    </row>
    <row r="35" spans="1:11" ht="21" customHeight="1">
      <c r="A35" s="290"/>
      <c r="B35" s="291"/>
      <c r="C35" s="291"/>
      <c r="D35" s="291"/>
      <c r="E35" s="291"/>
      <c r="F35" s="291"/>
      <c r="G35" s="291"/>
      <c r="H35" s="291"/>
      <c r="I35" s="291"/>
      <c r="J35" s="291"/>
      <c r="K35" s="292"/>
    </row>
    <row r="36" spans="1:11" ht="21" customHeight="1">
      <c r="A36" s="290"/>
      <c r="B36" s="291"/>
      <c r="C36" s="291"/>
      <c r="D36" s="291"/>
      <c r="E36" s="291"/>
      <c r="F36" s="291"/>
      <c r="G36" s="291"/>
      <c r="H36" s="291"/>
      <c r="I36" s="291"/>
      <c r="J36" s="291"/>
      <c r="K36" s="292"/>
    </row>
    <row r="37" spans="1:11" ht="21" customHeight="1">
      <c r="A37" s="290"/>
      <c r="B37" s="291"/>
      <c r="C37" s="291"/>
      <c r="D37" s="291"/>
      <c r="E37" s="291"/>
      <c r="F37" s="291"/>
      <c r="G37" s="291"/>
      <c r="H37" s="291"/>
      <c r="I37" s="291"/>
      <c r="J37" s="291"/>
      <c r="K37" s="292"/>
    </row>
    <row r="38" spans="1:11" ht="21" customHeight="1">
      <c r="A38" s="290"/>
      <c r="B38" s="291"/>
      <c r="C38" s="291"/>
      <c r="D38" s="291"/>
      <c r="E38" s="291"/>
      <c r="F38" s="291"/>
      <c r="G38" s="291"/>
      <c r="H38" s="291"/>
      <c r="I38" s="291"/>
      <c r="J38" s="291"/>
      <c r="K38" s="292"/>
    </row>
    <row r="39" spans="1:11" ht="21" customHeight="1">
      <c r="A39" s="290"/>
      <c r="B39" s="291"/>
      <c r="C39" s="291"/>
      <c r="D39" s="291"/>
      <c r="E39" s="291"/>
      <c r="F39" s="291"/>
      <c r="G39" s="291"/>
      <c r="H39" s="291"/>
      <c r="I39" s="291"/>
      <c r="J39" s="291"/>
      <c r="K39" s="292"/>
    </row>
    <row r="40" spans="1:11" ht="21" customHeight="1">
      <c r="A40" s="290"/>
      <c r="B40" s="291"/>
      <c r="C40" s="291"/>
      <c r="D40" s="291"/>
      <c r="E40" s="291"/>
      <c r="F40" s="291"/>
      <c r="G40" s="291"/>
      <c r="H40" s="291"/>
      <c r="I40" s="291"/>
      <c r="J40" s="291"/>
      <c r="K40" s="292"/>
    </row>
    <row r="41" spans="1:11" ht="21" customHeight="1">
      <c r="A41" s="290"/>
      <c r="B41" s="291"/>
      <c r="C41" s="291"/>
      <c r="D41" s="291"/>
      <c r="E41" s="291"/>
      <c r="F41" s="291"/>
      <c r="G41" s="291"/>
      <c r="H41" s="291"/>
      <c r="I41" s="291"/>
      <c r="J41" s="291"/>
      <c r="K41" s="292"/>
    </row>
    <row r="42" spans="1:11" ht="21" customHeight="1">
      <c r="A42" s="290"/>
      <c r="B42" s="291"/>
      <c r="C42" s="291"/>
      <c r="D42" s="291"/>
      <c r="E42" s="291"/>
      <c r="F42" s="291"/>
      <c r="G42" s="291"/>
      <c r="H42" s="291"/>
      <c r="I42" s="291"/>
      <c r="J42" s="291"/>
      <c r="K42" s="292"/>
    </row>
    <row r="43" spans="1:11" ht="17.25" customHeight="1">
      <c r="A43" s="293" t="s">
        <v>124</v>
      </c>
      <c r="B43" s="294"/>
      <c r="C43" s="294"/>
      <c r="D43" s="294"/>
      <c r="E43" s="294"/>
      <c r="F43" s="294"/>
      <c r="G43" s="294"/>
      <c r="H43" s="294"/>
      <c r="I43" s="294"/>
      <c r="J43" s="294"/>
      <c r="K43" s="295"/>
    </row>
    <row r="44" spans="1:11" ht="16.5" customHeight="1">
      <c r="A44" s="325" t="s">
        <v>192</v>
      </c>
      <c r="B44" s="325"/>
      <c r="C44" s="325"/>
      <c r="D44" s="325"/>
      <c r="E44" s="325"/>
      <c r="F44" s="325"/>
      <c r="G44" s="325"/>
      <c r="H44" s="325"/>
      <c r="I44" s="325"/>
      <c r="J44" s="325"/>
      <c r="K44" s="325"/>
    </row>
    <row r="45" spans="1:11" ht="18" customHeight="1">
      <c r="A45" s="352" t="s">
        <v>119</v>
      </c>
      <c r="B45" s="353"/>
      <c r="C45" s="353"/>
      <c r="D45" s="353"/>
      <c r="E45" s="353"/>
      <c r="F45" s="353"/>
      <c r="G45" s="353"/>
      <c r="H45" s="353"/>
      <c r="I45" s="353"/>
      <c r="J45" s="353"/>
      <c r="K45" s="354"/>
    </row>
    <row r="46" spans="1:11" ht="18" customHeight="1">
      <c r="A46" s="352" t="s">
        <v>193</v>
      </c>
      <c r="B46" s="353"/>
      <c r="C46" s="353"/>
      <c r="D46" s="353"/>
      <c r="E46" s="353"/>
      <c r="F46" s="353"/>
      <c r="G46" s="353"/>
      <c r="H46" s="353"/>
      <c r="I46" s="353"/>
      <c r="J46" s="353"/>
      <c r="K46" s="354"/>
    </row>
    <row r="47" spans="1:11" ht="18" customHeight="1">
      <c r="A47" s="348"/>
      <c r="B47" s="349"/>
      <c r="C47" s="349"/>
      <c r="D47" s="349"/>
      <c r="E47" s="349"/>
      <c r="F47" s="349"/>
      <c r="G47" s="349"/>
      <c r="H47" s="349"/>
      <c r="I47" s="349"/>
      <c r="J47" s="349"/>
      <c r="K47" s="350"/>
    </row>
    <row r="48" spans="1:11" ht="21" customHeight="1">
      <c r="A48" s="161" t="s">
        <v>130</v>
      </c>
      <c r="B48" s="355" t="s">
        <v>131</v>
      </c>
      <c r="C48" s="355"/>
      <c r="D48" s="162" t="s">
        <v>132</v>
      </c>
      <c r="E48" s="162"/>
      <c r="F48" s="162" t="s">
        <v>134</v>
      </c>
      <c r="G48" s="163"/>
      <c r="H48" s="356" t="s">
        <v>135</v>
      </c>
      <c r="I48" s="356"/>
      <c r="J48" s="355" t="s">
        <v>136</v>
      </c>
      <c r="K48" s="357"/>
    </row>
    <row r="49" spans="1:11" ht="16.5" customHeight="1">
      <c r="A49" s="259" t="s">
        <v>137</v>
      </c>
      <c r="B49" s="260"/>
      <c r="C49" s="260"/>
      <c r="D49" s="260"/>
      <c r="E49" s="260"/>
      <c r="F49" s="260"/>
      <c r="G49" s="260"/>
      <c r="H49" s="260"/>
      <c r="I49" s="260"/>
      <c r="J49" s="260"/>
      <c r="K49" s="261"/>
    </row>
    <row r="50" spans="1:11" ht="16.5" customHeight="1">
      <c r="A50" s="358"/>
      <c r="B50" s="359"/>
      <c r="C50" s="359"/>
      <c r="D50" s="359"/>
      <c r="E50" s="359"/>
      <c r="F50" s="359"/>
      <c r="G50" s="359"/>
      <c r="H50" s="359"/>
      <c r="I50" s="359"/>
      <c r="J50" s="359"/>
      <c r="K50" s="360"/>
    </row>
    <row r="51" spans="1:11" ht="16.5" customHeight="1">
      <c r="A51" s="361"/>
      <c r="B51" s="362"/>
      <c r="C51" s="362"/>
      <c r="D51" s="362"/>
      <c r="E51" s="362"/>
      <c r="F51" s="362"/>
      <c r="G51" s="362"/>
      <c r="H51" s="362"/>
      <c r="I51" s="362"/>
      <c r="J51" s="362"/>
      <c r="K51" s="363"/>
    </row>
    <row r="52" spans="1:11" ht="21" customHeight="1">
      <c r="A52" s="161" t="s">
        <v>130</v>
      </c>
      <c r="B52" s="355" t="s">
        <v>131</v>
      </c>
      <c r="C52" s="355"/>
      <c r="D52" s="162" t="s">
        <v>132</v>
      </c>
      <c r="E52" s="162"/>
      <c r="F52" s="162" t="s">
        <v>134</v>
      </c>
      <c r="G52" s="163"/>
      <c r="H52" s="356" t="s">
        <v>135</v>
      </c>
      <c r="I52" s="356"/>
      <c r="J52" s="355" t="s">
        <v>136</v>
      </c>
      <c r="K52" s="357"/>
    </row>
  </sheetData>
  <mergeCells count="82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6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P23"/>
  <sheetViews>
    <sheetView workbookViewId="0">
      <selection activeCell="K20" sqref="K19:K20"/>
    </sheetView>
  </sheetViews>
  <sheetFormatPr defaultColWidth="9" defaultRowHeight="14.25"/>
  <cols>
    <col min="1" max="1" width="13.625" style="43" customWidth="1"/>
    <col min="2" max="2" width="8.5" style="43" customWidth="1"/>
    <col min="3" max="3" width="8.5" style="44" customWidth="1"/>
    <col min="4" max="7" width="8.5" style="43" customWidth="1"/>
    <col min="8" max="8" width="8.875" style="43" customWidth="1"/>
    <col min="9" max="13" width="12.625" style="43" customWidth="1"/>
    <col min="14" max="14" width="12.625" style="121" customWidth="1"/>
    <col min="15" max="15" width="8.875" style="121" customWidth="1"/>
    <col min="16" max="247" width="9" style="43"/>
    <col min="248" max="16384" width="9" style="2"/>
  </cols>
  <sheetData>
    <row r="1" spans="1:250" s="43" customFormat="1" ht="29.1" customHeight="1">
      <c r="A1" s="304" t="s">
        <v>140</v>
      </c>
      <c r="B1" s="306"/>
      <c r="C1" s="305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129"/>
      <c r="O1" s="129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</row>
    <row r="2" spans="1:250" s="43" customFormat="1" ht="20.100000000000001" customHeight="1">
      <c r="A2" s="122" t="s">
        <v>61</v>
      </c>
      <c r="B2" s="364" t="s">
        <v>62</v>
      </c>
      <c r="C2" s="365"/>
      <c r="D2" s="366"/>
      <c r="E2" s="123" t="s">
        <v>67</v>
      </c>
      <c r="F2" s="367" t="s">
        <v>68</v>
      </c>
      <c r="G2" s="367"/>
      <c r="H2" s="371"/>
      <c r="I2" s="130" t="s">
        <v>57</v>
      </c>
      <c r="J2" s="368" t="s">
        <v>56</v>
      </c>
      <c r="K2" s="368"/>
      <c r="L2" s="368"/>
      <c r="M2" s="368"/>
      <c r="N2" s="369"/>
      <c r="O2" s="131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</row>
    <row r="3" spans="1:250" s="43" customFormat="1">
      <c r="A3" s="370" t="s">
        <v>141</v>
      </c>
      <c r="B3" s="313" t="s">
        <v>142</v>
      </c>
      <c r="C3" s="314"/>
      <c r="D3" s="313"/>
      <c r="E3" s="313"/>
      <c r="F3" s="313"/>
      <c r="G3" s="313"/>
      <c r="H3" s="319"/>
      <c r="I3" s="132" t="s">
        <v>194</v>
      </c>
      <c r="J3" s="132" t="s">
        <v>194</v>
      </c>
      <c r="K3" s="132" t="s">
        <v>194</v>
      </c>
      <c r="L3" s="132" t="s">
        <v>194</v>
      </c>
      <c r="M3" s="132" t="s">
        <v>194</v>
      </c>
      <c r="N3" s="132" t="s">
        <v>194</v>
      </c>
      <c r="O3" s="133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</row>
    <row r="4" spans="1:250" s="43" customFormat="1" ht="15">
      <c r="A4" s="370"/>
      <c r="B4" s="49" t="s">
        <v>143</v>
      </c>
      <c r="C4" s="49" t="s">
        <v>144</v>
      </c>
      <c r="D4" s="49" t="s">
        <v>145</v>
      </c>
      <c r="E4" s="49" t="s">
        <v>146</v>
      </c>
      <c r="F4" s="49" t="s">
        <v>147</v>
      </c>
      <c r="G4" s="49" t="s">
        <v>148</v>
      </c>
      <c r="H4" s="319"/>
      <c r="I4" s="49" t="s">
        <v>143</v>
      </c>
      <c r="J4" s="49" t="s">
        <v>144</v>
      </c>
      <c r="K4" s="49" t="s">
        <v>145</v>
      </c>
      <c r="L4" s="49" t="s">
        <v>146</v>
      </c>
      <c r="M4" s="49" t="s">
        <v>147</v>
      </c>
      <c r="N4" s="49" t="s">
        <v>148</v>
      </c>
      <c r="O4" s="134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</row>
    <row r="5" spans="1:250" s="43" customFormat="1" ht="20.100000000000001" customHeight="1">
      <c r="A5" s="370"/>
      <c r="B5" s="50"/>
      <c r="C5" s="50"/>
      <c r="D5" s="51"/>
      <c r="E5" s="51"/>
      <c r="F5" s="51"/>
      <c r="G5" s="51"/>
      <c r="H5" s="320"/>
      <c r="I5" s="26" t="s">
        <v>111</v>
      </c>
      <c r="J5" s="26" t="s">
        <v>111</v>
      </c>
      <c r="K5" s="26" t="s">
        <v>111</v>
      </c>
      <c r="L5" s="26" t="s">
        <v>113</v>
      </c>
      <c r="M5" s="26" t="s">
        <v>113</v>
      </c>
      <c r="N5" s="26" t="s">
        <v>114</v>
      </c>
      <c r="O5" s="135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</row>
    <row r="6" spans="1:250" s="43" customFormat="1" ht="20.100000000000001" customHeight="1">
      <c r="A6" s="124" t="s">
        <v>151</v>
      </c>
      <c r="B6" s="53">
        <f t="shared" ref="B6:B9" si="0">C6-5</f>
        <v>70</v>
      </c>
      <c r="C6" s="54">
        <v>75</v>
      </c>
      <c r="D6" s="53">
        <f t="shared" ref="D6:G6" si="1">C6+6</f>
        <v>81</v>
      </c>
      <c r="E6" s="53">
        <f t="shared" si="1"/>
        <v>87</v>
      </c>
      <c r="F6" s="53">
        <f t="shared" si="1"/>
        <v>93</v>
      </c>
      <c r="G6" s="53">
        <f t="shared" si="1"/>
        <v>99</v>
      </c>
      <c r="H6" s="320"/>
      <c r="I6" s="74" t="s">
        <v>195</v>
      </c>
      <c r="J6" s="74" t="s">
        <v>196</v>
      </c>
      <c r="K6" s="74" t="s">
        <v>197</v>
      </c>
      <c r="L6" s="74" t="s">
        <v>198</v>
      </c>
      <c r="M6" s="74" t="s">
        <v>199</v>
      </c>
      <c r="N6" s="74" t="s">
        <v>200</v>
      </c>
      <c r="O6" s="136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</row>
    <row r="7" spans="1:250" s="43" customFormat="1" ht="20.100000000000001" customHeight="1">
      <c r="A7" s="124" t="s">
        <v>154</v>
      </c>
      <c r="B7" s="53">
        <f>C7-3</f>
        <v>51</v>
      </c>
      <c r="C7" s="54">
        <v>54</v>
      </c>
      <c r="D7" s="53">
        <f>C7+3</f>
        <v>57</v>
      </c>
      <c r="E7" s="53">
        <f>D7+3</f>
        <v>60</v>
      </c>
      <c r="F7" s="53">
        <f>E7+4</f>
        <v>64</v>
      </c>
      <c r="G7" s="53">
        <f t="shared" ref="G7:G9" si="2">F7+4</f>
        <v>68</v>
      </c>
      <c r="H7" s="320"/>
      <c r="I7" s="74" t="s">
        <v>201</v>
      </c>
      <c r="J7" s="74" t="s">
        <v>202</v>
      </c>
      <c r="K7" s="74" t="s">
        <v>203</v>
      </c>
      <c r="L7" s="74" t="s">
        <v>204</v>
      </c>
      <c r="M7" s="74" t="s">
        <v>205</v>
      </c>
      <c r="N7" s="74" t="s">
        <v>206</v>
      </c>
      <c r="O7" s="136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</row>
    <row r="8" spans="1:250" s="43" customFormat="1" ht="20.100000000000001" customHeight="1">
      <c r="A8" s="124" t="s">
        <v>156</v>
      </c>
      <c r="B8" s="53">
        <f t="shared" si="0"/>
        <v>71</v>
      </c>
      <c r="C8" s="54">
        <v>76</v>
      </c>
      <c r="D8" s="53">
        <f t="shared" ref="D8:F9" si="3">C8+6</f>
        <v>82</v>
      </c>
      <c r="E8" s="53">
        <f t="shared" si="3"/>
        <v>88</v>
      </c>
      <c r="F8" s="53">
        <f t="shared" si="3"/>
        <v>94</v>
      </c>
      <c r="G8" s="53">
        <f t="shared" si="2"/>
        <v>98</v>
      </c>
      <c r="H8" s="320"/>
      <c r="I8" s="74" t="s">
        <v>195</v>
      </c>
      <c r="J8" s="74" t="s">
        <v>195</v>
      </c>
      <c r="K8" s="74" t="s">
        <v>195</v>
      </c>
      <c r="L8" s="74" t="s">
        <v>195</v>
      </c>
      <c r="M8" s="74" t="s">
        <v>195</v>
      </c>
      <c r="N8" s="74" t="s">
        <v>195</v>
      </c>
      <c r="O8" s="136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</row>
    <row r="9" spans="1:250" s="43" customFormat="1" ht="20.100000000000001" customHeight="1">
      <c r="A9" s="124" t="s">
        <v>157</v>
      </c>
      <c r="B9" s="53">
        <f t="shared" si="0"/>
        <v>81</v>
      </c>
      <c r="C9" s="54">
        <v>86</v>
      </c>
      <c r="D9" s="53">
        <f t="shared" si="3"/>
        <v>92</v>
      </c>
      <c r="E9" s="53">
        <f t="shared" si="3"/>
        <v>98</v>
      </c>
      <c r="F9" s="53">
        <f t="shared" si="3"/>
        <v>104</v>
      </c>
      <c r="G9" s="53">
        <f t="shared" si="2"/>
        <v>108</v>
      </c>
      <c r="H9" s="320"/>
      <c r="I9" s="74" t="s">
        <v>207</v>
      </c>
      <c r="J9" s="74" t="s">
        <v>195</v>
      </c>
      <c r="K9" s="74" t="s">
        <v>195</v>
      </c>
      <c r="L9" s="74" t="s">
        <v>195</v>
      </c>
      <c r="M9" s="74" t="s">
        <v>195</v>
      </c>
      <c r="N9" s="74" t="s">
        <v>195</v>
      </c>
      <c r="O9" s="136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</row>
    <row r="10" spans="1:250" s="43" customFormat="1" ht="20.100000000000001" customHeight="1">
      <c r="A10" s="124" t="s">
        <v>159</v>
      </c>
      <c r="B10" s="53">
        <f>C10-1.6</f>
        <v>23.9</v>
      </c>
      <c r="C10" s="54">
        <v>25.5</v>
      </c>
      <c r="D10" s="53">
        <f>C10+1.9</f>
        <v>27.4</v>
      </c>
      <c r="E10" s="53">
        <f>D10+1.9</f>
        <v>29.3</v>
      </c>
      <c r="F10" s="53">
        <f>E10+1.9</f>
        <v>31.2</v>
      </c>
      <c r="G10" s="53">
        <f>F10+1.3</f>
        <v>32.5</v>
      </c>
      <c r="H10" s="320"/>
      <c r="I10" s="74" t="s">
        <v>208</v>
      </c>
      <c r="J10" s="74" t="s">
        <v>208</v>
      </c>
      <c r="K10" s="74" t="s">
        <v>209</v>
      </c>
      <c r="L10" s="74" t="s">
        <v>210</v>
      </c>
      <c r="M10" s="74" t="s">
        <v>211</v>
      </c>
      <c r="N10" s="74" t="s">
        <v>212</v>
      </c>
      <c r="O10" s="136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</row>
    <row r="11" spans="1:250" s="43" customFormat="1" ht="20.100000000000001" customHeight="1">
      <c r="A11" s="124" t="s">
        <v>160</v>
      </c>
      <c r="B11" s="53">
        <f>C11-1</f>
        <v>18.5</v>
      </c>
      <c r="C11" s="54">
        <v>19.5</v>
      </c>
      <c r="D11" s="53">
        <f>C11+1.2</f>
        <v>20.7</v>
      </c>
      <c r="E11" s="53">
        <f>D11+1.2</f>
        <v>21.9</v>
      </c>
      <c r="F11" s="53">
        <f>E11+1.2</f>
        <v>23.1</v>
      </c>
      <c r="G11" s="53">
        <f>F11+0.7</f>
        <v>23.8</v>
      </c>
      <c r="H11" s="320"/>
      <c r="I11" s="74" t="s">
        <v>213</v>
      </c>
      <c r="J11" s="74" t="s">
        <v>214</v>
      </c>
      <c r="K11" s="74" t="s">
        <v>195</v>
      </c>
      <c r="L11" s="74" t="s">
        <v>215</v>
      </c>
      <c r="M11" s="74" t="s">
        <v>216</v>
      </c>
      <c r="N11" s="74" t="s">
        <v>217</v>
      </c>
      <c r="O11" s="136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</row>
    <row r="12" spans="1:250" s="43" customFormat="1" ht="20.100000000000001" customHeight="1">
      <c r="A12" s="124" t="s">
        <v>162</v>
      </c>
      <c r="B12" s="53">
        <f>C12-0.5</f>
        <v>16.5</v>
      </c>
      <c r="C12" s="54">
        <v>17</v>
      </c>
      <c r="D12" s="53">
        <f t="shared" ref="D12:G12" si="4">C12+0.5</f>
        <v>17.5</v>
      </c>
      <c r="E12" s="53">
        <f t="shared" si="4"/>
        <v>18</v>
      </c>
      <c r="F12" s="53">
        <f t="shared" si="4"/>
        <v>18.5</v>
      </c>
      <c r="G12" s="53">
        <f t="shared" si="4"/>
        <v>19</v>
      </c>
      <c r="H12" s="320"/>
      <c r="I12" s="74" t="s">
        <v>195</v>
      </c>
      <c r="J12" s="74" t="s">
        <v>195</v>
      </c>
      <c r="K12" s="74" t="s">
        <v>195</v>
      </c>
      <c r="L12" s="74" t="s">
        <v>195</v>
      </c>
      <c r="M12" s="74" t="s">
        <v>195</v>
      </c>
      <c r="N12" s="74" t="s">
        <v>195</v>
      </c>
      <c r="O12" s="136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</row>
    <row r="13" spans="1:250" s="43" customFormat="1" ht="20.100000000000001" customHeight="1">
      <c r="A13" s="124" t="s">
        <v>163</v>
      </c>
      <c r="B13" s="53">
        <f>C13-0.5</f>
        <v>11</v>
      </c>
      <c r="C13" s="54">
        <v>11.5</v>
      </c>
      <c r="D13" s="53">
        <f t="shared" ref="D13:G13" si="5">C13+0.5</f>
        <v>12</v>
      </c>
      <c r="E13" s="53">
        <f t="shared" si="5"/>
        <v>12.5</v>
      </c>
      <c r="F13" s="53">
        <f t="shared" si="5"/>
        <v>13</v>
      </c>
      <c r="G13" s="53">
        <f t="shared" si="5"/>
        <v>13.5</v>
      </c>
      <c r="H13" s="320"/>
      <c r="I13" s="74" t="s">
        <v>195</v>
      </c>
      <c r="J13" s="74" t="s">
        <v>215</v>
      </c>
      <c r="K13" s="74" t="s">
        <v>218</v>
      </c>
      <c r="L13" s="74" t="s">
        <v>195</v>
      </c>
      <c r="M13" s="74" t="s">
        <v>195</v>
      </c>
      <c r="N13" s="74" t="s">
        <v>199</v>
      </c>
      <c r="O13" s="136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</row>
    <row r="14" spans="1:250" s="43" customFormat="1" ht="20.100000000000001" customHeight="1">
      <c r="A14" s="124" t="s">
        <v>164</v>
      </c>
      <c r="B14" s="53">
        <f>C14-1.5</f>
        <v>22.5</v>
      </c>
      <c r="C14" s="54">
        <v>24</v>
      </c>
      <c r="D14" s="53">
        <f>C14+1.7</f>
        <v>25.7</v>
      </c>
      <c r="E14" s="53">
        <f>D14+1.7</f>
        <v>27.4</v>
      </c>
      <c r="F14" s="53">
        <f>E14+1.7</f>
        <v>29.1</v>
      </c>
      <c r="G14" s="53">
        <f>F14+1.6</f>
        <v>30.7</v>
      </c>
      <c r="H14" s="320"/>
      <c r="I14" s="74" t="s">
        <v>219</v>
      </c>
      <c r="J14" s="74" t="s">
        <v>200</v>
      </c>
      <c r="K14" s="74" t="s">
        <v>220</v>
      </c>
      <c r="L14" s="74" t="s">
        <v>216</v>
      </c>
      <c r="M14" s="74" t="s">
        <v>221</v>
      </c>
      <c r="N14" s="74" t="s">
        <v>222</v>
      </c>
      <c r="O14" s="136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</row>
    <row r="15" spans="1:250" s="43" customFormat="1" ht="20.100000000000001" customHeight="1">
      <c r="A15" s="124" t="s">
        <v>165</v>
      </c>
      <c r="B15" s="53">
        <f>C15-1.8</f>
        <v>31.2</v>
      </c>
      <c r="C15" s="54">
        <v>33</v>
      </c>
      <c r="D15" s="53">
        <f>C15+2.25</f>
        <v>35.25</v>
      </c>
      <c r="E15" s="53">
        <f>D15+2.25</f>
        <v>37.5</v>
      </c>
      <c r="F15" s="53">
        <f>E15+2.25</f>
        <v>39.75</v>
      </c>
      <c r="G15" s="53">
        <f>F15+2</f>
        <v>41.75</v>
      </c>
      <c r="H15" s="320"/>
      <c r="I15" s="74" t="s">
        <v>219</v>
      </c>
      <c r="J15" s="74" t="s">
        <v>198</v>
      </c>
      <c r="K15" s="74" t="s">
        <v>223</v>
      </c>
      <c r="L15" s="74" t="s">
        <v>198</v>
      </c>
      <c r="M15" s="74" t="s">
        <v>199</v>
      </c>
      <c r="N15" s="74" t="s">
        <v>224</v>
      </c>
      <c r="O15" s="136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</row>
    <row r="16" spans="1:250" s="43" customFormat="1" ht="20.100000000000001" customHeight="1">
      <c r="A16" s="124" t="s">
        <v>167</v>
      </c>
      <c r="B16" s="53">
        <f>C16</f>
        <v>12</v>
      </c>
      <c r="C16" s="54">
        <v>12</v>
      </c>
      <c r="D16" s="53">
        <f>B16+1</f>
        <v>13</v>
      </c>
      <c r="E16" s="53">
        <f>D16</f>
        <v>13</v>
      </c>
      <c r="F16" s="53">
        <f>D16+1</f>
        <v>14</v>
      </c>
      <c r="G16" s="53">
        <f>F16</f>
        <v>14</v>
      </c>
      <c r="H16" s="320"/>
      <c r="I16" s="74" t="s">
        <v>195</v>
      </c>
      <c r="J16" s="74" t="s">
        <v>195</v>
      </c>
      <c r="K16" s="74" t="s">
        <v>195</v>
      </c>
      <c r="L16" s="74" t="s">
        <v>195</v>
      </c>
      <c r="M16" s="74" t="s">
        <v>195</v>
      </c>
      <c r="N16" s="74" t="s">
        <v>195</v>
      </c>
      <c r="O16" s="136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</row>
    <row r="17" spans="1:250" s="43" customFormat="1" ht="20.100000000000001" customHeight="1">
      <c r="A17" s="124" t="s">
        <v>168</v>
      </c>
      <c r="B17" s="53">
        <v>3.5</v>
      </c>
      <c r="C17" s="54">
        <v>3.5</v>
      </c>
      <c r="D17" s="53">
        <v>3.5</v>
      </c>
      <c r="E17" s="53">
        <v>3.5</v>
      </c>
      <c r="F17" s="53">
        <v>3.5</v>
      </c>
      <c r="G17" s="53">
        <v>3.5</v>
      </c>
      <c r="H17" s="320"/>
      <c r="I17" s="74"/>
      <c r="J17" s="74"/>
      <c r="K17" s="74"/>
      <c r="L17" s="74"/>
      <c r="M17" s="74"/>
      <c r="N17" s="74"/>
      <c r="O17" s="136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</row>
    <row r="18" spans="1:250" s="43" customFormat="1" ht="20.100000000000001" customHeight="1">
      <c r="A18" s="124" t="s">
        <v>169</v>
      </c>
      <c r="B18" s="53">
        <v>2</v>
      </c>
      <c r="C18" s="54">
        <v>2</v>
      </c>
      <c r="D18" s="53">
        <v>2</v>
      </c>
      <c r="E18" s="53">
        <v>2</v>
      </c>
      <c r="F18" s="53">
        <v>2</v>
      </c>
      <c r="G18" s="53">
        <v>2</v>
      </c>
      <c r="H18" s="320"/>
      <c r="I18" s="74"/>
      <c r="J18" s="74"/>
      <c r="K18" s="74"/>
      <c r="L18" s="74"/>
      <c r="M18" s="74"/>
      <c r="N18" s="74"/>
      <c r="O18" s="136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</row>
    <row r="19" spans="1:250" s="43" customFormat="1" ht="20.100000000000001" customHeight="1">
      <c r="A19" s="125"/>
      <c r="B19" s="59"/>
      <c r="C19" s="59"/>
      <c r="D19" s="59"/>
      <c r="E19" s="59"/>
      <c r="F19" s="59"/>
      <c r="G19" s="59"/>
      <c r="H19" s="320"/>
      <c r="I19" s="74"/>
      <c r="J19" s="74"/>
      <c r="K19" s="74"/>
      <c r="L19" s="74"/>
      <c r="M19" s="74"/>
      <c r="N19" s="74"/>
      <c r="O19" s="136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</row>
    <row r="20" spans="1:250" s="43" customFormat="1" ht="20.100000000000001" customHeight="1">
      <c r="A20" s="125"/>
      <c r="B20" s="59"/>
      <c r="C20" s="59"/>
      <c r="D20" s="59"/>
      <c r="E20" s="59"/>
      <c r="F20" s="59"/>
      <c r="G20" s="59"/>
      <c r="H20" s="320"/>
      <c r="I20" s="74"/>
      <c r="J20" s="74"/>
      <c r="K20" s="74"/>
      <c r="L20" s="74"/>
      <c r="M20" s="74"/>
      <c r="N20" s="74"/>
      <c r="O20" s="136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</row>
    <row r="21" spans="1:250" s="43" customFormat="1" ht="16.5">
      <c r="A21" s="126"/>
      <c r="B21" s="127"/>
      <c r="C21" s="127"/>
      <c r="D21" s="127"/>
      <c r="E21" s="128"/>
      <c r="F21" s="127"/>
      <c r="G21" s="127"/>
      <c r="H21" s="372"/>
      <c r="I21" s="137"/>
      <c r="J21" s="137"/>
      <c r="K21" s="138"/>
      <c r="L21" s="137"/>
      <c r="M21" s="137"/>
      <c r="N21" s="138"/>
      <c r="O21" s="139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</row>
    <row r="22" spans="1:250" s="43" customFormat="1">
      <c r="A22" s="66" t="s">
        <v>170</v>
      </c>
      <c r="B22" s="66"/>
      <c r="C22" s="67"/>
      <c r="N22" s="129"/>
      <c r="O22" s="129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</row>
    <row r="23" spans="1:250" s="43" customFormat="1">
      <c r="C23" s="44"/>
      <c r="H23" s="79" t="s">
        <v>171</v>
      </c>
      <c r="I23" s="80">
        <v>45319</v>
      </c>
      <c r="J23" s="140"/>
      <c r="L23" s="79" t="s">
        <v>172</v>
      </c>
      <c r="M23" s="79"/>
      <c r="O23" s="79" t="s">
        <v>173</v>
      </c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</row>
  </sheetData>
  <mergeCells count="7">
    <mergeCell ref="A1:M1"/>
    <mergeCell ref="B2:D2"/>
    <mergeCell ref="F2:G2"/>
    <mergeCell ref="J2:N2"/>
    <mergeCell ref="B3:G3"/>
    <mergeCell ref="A3:A5"/>
    <mergeCell ref="H2:H21"/>
  </mergeCells>
  <phoneticPr fontId="56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workbookViewId="0">
      <selection activeCell="L8" sqref="L8"/>
    </sheetView>
  </sheetViews>
  <sheetFormatPr defaultColWidth="10.125" defaultRowHeight="14.25"/>
  <cols>
    <col min="1" max="1" width="9.625" style="81" customWidth="1"/>
    <col min="2" max="2" width="11.125" style="81" customWidth="1"/>
    <col min="3" max="3" width="9.125" style="81" customWidth="1"/>
    <col min="4" max="4" width="9.5" style="81" customWidth="1"/>
    <col min="5" max="5" width="11.375" style="81" customWidth="1"/>
    <col min="6" max="6" width="10.375" style="81" customWidth="1"/>
    <col min="7" max="7" width="9.5" style="81" customWidth="1"/>
    <col min="8" max="8" width="9.125" style="81" customWidth="1"/>
    <col min="9" max="9" width="8.125" style="81" customWidth="1"/>
    <col min="10" max="10" width="10.5" style="81" customWidth="1"/>
    <col min="11" max="11" width="12.125" style="81" customWidth="1"/>
    <col min="12" max="16384" width="10.125" style="81"/>
  </cols>
  <sheetData>
    <row r="1" spans="1:13" ht="22.5">
      <c r="A1" s="322" t="s">
        <v>225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</row>
    <row r="2" spans="1:13" ht="18" customHeight="1">
      <c r="A2" s="82" t="s">
        <v>53</v>
      </c>
      <c r="B2" s="373" t="s">
        <v>54</v>
      </c>
      <c r="C2" s="373"/>
      <c r="D2" s="84" t="s">
        <v>61</v>
      </c>
      <c r="E2" s="85" t="s">
        <v>62</v>
      </c>
      <c r="F2" s="86" t="s">
        <v>226</v>
      </c>
      <c r="G2" s="241" t="s">
        <v>68</v>
      </c>
      <c r="H2" s="242"/>
      <c r="I2" s="106" t="s">
        <v>57</v>
      </c>
      <c r="J2" s="374" t="s">
        <v>56</v>
      </c>
      <c r="K2" s="375"/>
    </row>
    <row r="3" spans="1:13" ht="18" customHeight="1">
      <c r="A3" s="89" t="s">
        <v>75</v>
      </c>
      <c r="B3" s="241">
        <v>4000</v>
      </c>
      <c r="C3" s="241"/>
      <c r="D3" s="90" t="s">
        <v>227</v>
      </c>
      <c r="E3" s="376">
        <v>45332</v>
      </c>
      <c r="F3" s="377"/>
      <c r="G3" s="377"/>
      <c r="H3" s="346" t="s">
        <v>228</v>
      </c>
      <c r="I3" s="346"/>
      <c r="J3" s="346"/>
      <c r="K3" s="347"/>
    </row>
    <row r="4" spans="1:13" ht="18" customHeight="1">
      <c r="A4" s="91" t="s">
        <v>71</v>
      </c>
      <c r="B4" s="87">
        <v>4</v>
      </c>
      <c r="C4" s="87">
        <v>6</v>
      </c>
      <c r="D4" s="92" t="s">
        <v>229</v>
      </c>
      <c r="E4" s="377" t="s">
        <v>230</v>
      </c>
      <c r="F4" s="377"/>
      <c r="G4" s="377"/>
      <c r="H4" s="282" t="s">
        <v>231</v>
      </c>
      <c r="I4" s="282"/>
      <c r="J4" s="103" t="s">
        <v>65</v>
      </c>
      <c r="K4" s="109" t="s">
        <v>66</v>
      </c>
    </row>
    <row r="5" spans="1:13" ht="18" customHeight="1">
      <c r="A5" s="91" t="s">
        <v>232</v>
      </c>
      <c r="B5" s="241">
        <v>1</v>
      </c>
      <c r="C5" s="241"/>
      <c r="D5" s="90" t="s">
        <v>233</v>
      </c>
      <c r="E5" s="90"/>
      <c r="F5" s="81" t="s">
        <v>397</v>
      </c>
      <c r="G5" s="90"/>
      <c r="H5" s="282" t="s">
        <v>234</v>
      </c>
      <c r="I5" s="282"/>
      <c r="J5" s="103" t="s">
        <v>65</v>
      </c>
      <c r="K5" s="109" t="s">
        <v>66</v>
      </c>
    </row>
    <row r="6" spans="1:13" ht="18" customHeight="1">
      <c r="A6" s="93" t="s">
        <v>235</v>
      </c>
      <c r="B6" s="340">
        <v>200</v>
      </c>
      <c r="C6" s="340"/>
      <c r="D6" s="95" t="s">
        <v>236</v>
      </c>
      <c r="E6" s="96"/>
      <c r="F6" s="96">
        <v>4020</v>
      </c>
      <c r="G6" s="95"/>
      <c r="H6" s="378" t="s">
        <v>237</v>
      </c>
      <c r="I6" s="378"/>
      <c r="J6" s="96" t="s">
        <v>65</v>
      </c>
      <c r="K6" s="110" t="s">
        <v>66</v>
      </c>
      <c r="M6" s="111"/>
    </row>
    <row r="7" spans="1:13" ht="18" customHeight="1">
      <c r="A7" s="97"/>
      <c r="B7" s="98"/>
      <c r="C7" s="98"/>
      <c r="D7" s="97"/>
      <c r="E7" s="98"/>
      <c r="F7" s="99"/>
      <c r="G7" s="97"/>
      <c r="H7" s="99"/>
      <c r="I7" s="98"/>
      <c r="J7" s="98"/>
      <c r="K7" s="98"/>
    </row>
    <row r="8" spans="1:13" ht="18" customHeight="1">
      <c r="A8" s="100" t="s">
        <v>238</v>
      </c>
      <c r="B8" s="86" t="s">
        <v>239</v>
      </c>
      <c r="C8" s="86" t="s">
        <v>240</v>
      </c>
      <c r="D8" s="86" t="s">
        <v>241</v>
      </c>
      <c r="E8" s="86" t="s">
        <v>242</v>
      </c>
      <c r="F8" s="86" t="s">
        <v>243</v>
      </c>
      <c r="G8" s="101" t="s">
        <v>78</v>
      </c>
      <c r="H8" s="102"/>
      <c r="I8" s="102" t="str">
        <f>首期!B8</f>
        <v>CGDD23112200014</v>
      </c>
      <c r="J8" s="102"/>
      <c r="K8" s="112"/>
    </row>
    <row r="9" spans="1:13" ht="18" customHeight="1">
      <c r="A9" s="281" t="s">
        <v>244</v>
      </c>
      <c r="B9" s="282"/>
      <c r="C9" s="103" t="s">
        <v>65</v>
      </c>
      <c r="D9" s="103" t="s">
        <v>66</v>
      </c>
      <c r="E9" s="90" t="s">
        <v>245</v>
      </c>
      <c r="F9" s="104" t="s">
        <v>246</v>
      </c>
      <c r="G9" s="379"/>
      <c r="H9" s="380"/>
      <c r="I9" s="380"/>
      <c r="J9" s="380"/>
      <c r="K9" s="381"/>
    </row>
    <row r="10" spans="1:13" ht="18" customHeight="1">
      <c r="A10" s="281" t="s">
        <v>247</v>
      </c>
      <c r="B10" s="282"/>
      <c r="C10" s="103" t="s">
        <v>65</v>
      </c>
      <c r="D10" s="103" t="s">
        <v>66</v>
      </c>
      <c r="E10" s="90" t="s">
        <v>248</v>
      </c>
      <c r="F10" s="104" t="s">
        <v>249</v>
      </c>
      <c r="G10" s="379" t="s">
        <v>250</v>
      </c>
      <c r="H10" s="380"/>
      <c r="I10" s="380"/>
      <c r="J10" s="380"/>
      <c r="K10" s="381"/>
    </row>
    <row r="11" spans="1:13" ht="18" customHeight="1">
      <c r="A11" s="352" t="s">
        <v>182</v>
      </c>
      <c r="B11" s="353"/>
      <c r="C11" s="353"/>
      <c r="D11" s="353"/>
      <c r="E11" s="353"/>
      <c r="F11" s="353"/>
      <c r="G11" s="353"/>
      <c r="H11" s="353"/>
      <c r="I11" s="353"/>
      <c r="J11" s="353"/>
      <c r="K11" s="354"/>
    </row>
    <row r="12" spans="1:13" ht="18" customHeight="1">
      <c r="A12" s="89" t="s">
        <v>89</v>
      </c>
      <c r="B12" s="103" t="s">
        <v>85</v>
      </c>
      <c r="C12" s="103" t="s">
        <v>86</v>
      </c>
      <c r="D12" s="104"/>
      <c r="E12" s="90" t="s">
        <v>87</v>
      </c>
      <c r="F12" s="103" t="s">
        <v>85</v>
      </c>
      <c r="G12" s="103" t="s">
        <v>86</v>
      </c>
      <c r="H12" s="103"/>
      <c r="I12" s="90" t="s">
        <v>251</v>
      </c>
      <c r="J12" s="103" t="s">
        <v>85</v>
      </c>
      <c r="K12" s="109" t="s">
        <v>86</v>
      </c>
    </row>
    <row r="13" spans="1:13" ht="18" customHeight="1">
      <c r="A13" s="89" t="s">
        <v>92</v>
      </c>
      <c r="B13" s="103" t="s">
        <v>85</v>
      </c>
      <c r="C13" s="103" t="s">
        <v>86</v>
      </c>
      <c r="D13" s="104"/>
      <c r="E13" s="90" t="s">
        <v>97</v>
      </c>
      <c r="F13" s="103" t="s">
        <v>85</v>
      </c>
      <c r="G13" s="103" t="s">
        <v>86</v>
      </c>
      <c r="H13" s="103"/>
      <c r="I13" s="90" t="s">
        <v>252</v>
      </c>
      <c r="J13" s="103" t="s">
        <v>85</v>
      </c>
      <c r="K13" s="109" t="s">
        <v>86</v>
      </c>
    </row>
    <row r="14" spans="1:13" ht="18" customHeight="1">
      <c r="A14" s="93" t="s">
        <v>253</v>
      </c>
      <c r="B14" s="96" t="s">
        <v>85</v>
      </c>
      <c r="C14" s="96" t="s">
        <v>86</v>
      </c>
      <c r="D14" s="105"/>
      <c r="E14" s="95" t="s">
        <v>254</v>
      </c>
      <c r="F14" s="96" t="s">
        <v>85</v>
      </c>
      <c r="G14" s="96" t="s">
        <v>86</v>
      </c>
      <c r="H14" s="96"/>
      <c r="I14" s="95" t="s">
        <v>255</v>
      </c>
      <c r="J14" s="96" t="s">
        <v>85</v>
      </c>
      <c r="K14" s="110" t="s">
        <v>86</v>
      </c>
    </row>
    <row r="15" spans="1:13" ht="18" customHeight="1">
      <c r="A15" s="97"/>
      <c r="B15" s="99"/>
      <c r="C15" s="99"/>
      <c r="D15" s="98"/>
      <c r="E15" s="97"/>
      <c r="F15" s="99"/>
      <c r="G15" s="99"/>
      <c r="H15" s="99"/>
      <c r="I15" s="97"/>
      <c r="J15" s="99"/>
      <c r="K15" s="99"/>
    </row>
    <row r="16" spans="1:13" ht="18" customHeight="1">
      <c r="A16" s="345" t="s">
        <v>256</v>
      </c>
      <c r="B16" s="330"/>
      <c r="C16" s="330"/>
      <c r="D16" s="330"/>
      <c r="E16" s="330"/>
      <c r="F16" s="330"/>
      <c r="G16" s="330"/>
      <c r="H16" s="330"/>
      <c r="I16" s="330"/>
      <c r="J16" s="330"/>
      <c r="K16" s="331"/>
    </row>
    <row r="17" spans="1:11" ht="18" customHeight="1">
      <c r="A17" s="281" t="s">
        <v>257</v>
      </c>
      <c r="B17" s="282"/>
      <c r="C17" s="282"/>
      <c r="D17" s="282"/>
      <c r="E17" s="282"/>
      <c r="F17" s="282"/>
      <c r="G17" s="282"/>
      <c r="H17" s="282"/>
      <c r="I17" s="282"/>
      <c r="J17" s="282"/>
      <c r="K17" s="351"/>
    </row>
    <row r="18" spans="1:11" ht="18" customHeight="1">
      <c r="A18" s="281" t="s">
        <v>258</v>
      </c>
      <c r="B18" s="282"/>
      <c r="C18" s="282"/>
      <c r="D18" s="282"/>
      <c r="E18" s="282"/>
      <c r="F18" s="282"/>
      <c r="G18" s="282"/>
      <c r="H18" s="282"/>
      <c r="I18" s="282"/>
      <c r="J18" s="282"/>
      <c r="K18" s="351"/>
    </row>
    <row r="19" spans="1:11" ht="21.95" customHeight="1">
      <c r="A19" s="382"/>
      <c r="B19" s="383"/>
      <c r="C19" s="383"/>
      <c r="D19" s="383"/>
      <c r="E19" s="383"/>
      <c r="F19" s="383"/>
      <c r="G19" s="383"/>
      <c r="H19" s="383"/>
      <c r="I19" s="383"/>
      <c r="J19" s="383"/>
      <c r="K19" s="384"/>
    </row>
    <row r="20" spans="1:11" ht="21.95" customHeight="1">
      <c r="A20" s="332"/>
      <c r="B20" s="333"/>
      <c r="C20" s="333"/>
      <c r="D20" s="333"/>
      <c r="E20" s="333"/>
      <c r="F20" s="333"/>
      <c r="G20" s="333"/>
      <c r="H20" s="333"/>
      <c r="I20" s="333"/>
      <c r="J20" s="333"/>
      <c r="K20" s="385"/>
    </row>
    <row r="21" spans="1:11" ht="21.95" customHeight="1">
      <c r="A21" s="332"/>
      <c r="B21" s="333"/>
      <c r="C21" s="333"/>
      <c r="D21" s="333"/>
      <c r="E21" s="333"/>
      <c r="F21" s="333"/>
      <c r="G21" s="333"/>
      <c r="H21" s="333"/>
      <c r="I21" s="333"/>
      <c r="J21" s="333"/>
      <c r="K21" s="385"/>
    </row>
    <row r="22" spans="1:11" ht="21.95" customHeight="1">
      <c r="A22" s="332"/>
      <c r="B22" s="333"/>
      <c r="C22" s="333"/>
      <c r="D22" s="333"/>
      <c r="E22" s="333"/>
      <c r="F22" s="333"/>
      <c r="G22" s="333"/>
      <c r="H22" s="333"/>
      <c r="I22" s="333"/>
      <c r="J22" s="333"/>
      <c r="K22" s="385"/>
    </row>
    <row r="23" spans="1:11" ht="21.95" customHeight="1">
      <c r="A23" s="386"/>
      <c r="B23" s="387"/>
      <c r="C23" s="387"/>
      <c r="D23" s="387"/>
      <c r="E23" s="387"/>
      <c r="F23" s="387"/>
      <c r="G23" s="387"/>
      <c r="H23" s="387"/>
      <c r="I23" s="387"/>
      <c r="J23" s="387"/>
      <c r="K23" s="388"/>
    </row>
    <row r="24" spans="1:11" ht="18" customHeight="1">
      <c r="A24" s="281" t="s">
        <v>118</v>
      </c>
      <c r="B24" s="282"/>
      <c r="C24" s="103" t="s">
        <v>65</v>
      </c>
      <c r="D24" s="103" t="s">
        <v>66</v>
      </c>
      <c r="E24" s="346"/>
      <c r="F24" s="346"/>
      <c r="G24" s="346"/>
      <c r="H24" s="346"/>
      <c r="I24" s="346"/>
      <c r="J24" s="346"/>
      <c r="K24" s="347"/>
    </row>
    <row r="25" spans="1:11" ht="18" customHeight="1">
      <c r="A25" s="107" t="s">
        <v>259</v>
      </c>
      <c r="B25" s="389"/>
      <c r="C25" s="389"/>
      <c r="D25" s="389"/>
      <c r="E25" s="389"/>
      <c r="F25" s="389"/>
      <c r="G25" s="389"/>
      <c r="H25" s="389"/>
      <c r="I25" s="389"/>
      <c r="J25" s="389"/>
      <c r="K25" s="390"/>
    </row>
    <row r="26" spans="1:11">
      <c r="A26" s="391"/>
      <c r="B26" s="391"/>
      <c r="C26" s="391"/>
      <c r="D26" s="391"/>
      <c r="E26" s="391"/>
      <c r="F26" s="391"/>
      <c r="G26" s="391"/>
      <c r="H26" s="391"/>
      <c r="I26" s="391"/>
      <c r="J26" s="391"/>
      <c r="K26" s="391"/>
    </row>
    <row r="27" spans="1:11" ht="20.100000000000001" customHeight="1">
      <c r="A27" s="392" t="s">
        <v>260</v>
      </c>
      <c r="B27" s="393"/>
      <c r="C27" s="393"/>
      <c r="D27" s="393"/>
      <c r="E27" s="393"/>
      <c r="F27" s="393"/>
      <c r="G27" s="393"/>
      <c r="H27" s="393"/>
      <c r="I27" s="393"/>
      <c r="J27" s="393"/>
      <c r="K27" s="115" t="s">
        <v>261</v>
      </c>
    </row>
    <row r="28" spans="1:11" ht="23.1" customHeight="1">
      <c r="A28" s="332" t="s">
        <v>262</v>
      </c>
      <c r="B28" s="333"/>
      <c r="C28" s="333"/>
      <c r="D28" s="333"/>
      <c r="E28" s="333"/>
      <c r="F28" s="333"/>
      <c r="G28" s="333"/>
      <c r="H28" s="333"/>
      <c r="I28" s="333"/>
      <c r="J28" s="334"/>
      <c r="K28" s="116">
        <v>1</v>
      </c>
    </row>
    <row r="29" spans="1:11" ht="23.1" customHeight="1">
      <c r="A29" s="332" t="s">
        <v>263</v>
      </c>
      <c r="B29" s="333"/>
      <c r="C29" s="333"/>
      <c r="D29" s="333"/>
      <c r="E29" s="333"/>
      <c r="F29" s="333"/>
      <c r="G29" s="333"/>
      <c r="H29" s="333"/>
      <c r="I29" s="333"/>
      <c r="J29" s="334"/>
      <c r="K29" s="113">
        <v>2</v>
      </c>
    </row>
    <row r="30" spans="1:11" ht="23.1" customHeight="1">
      <c r="A30" s="332"/>
      <c r="B30" s="333"/>
      <c r="C30" s="333"/>
      <c r="D30" s="333"/>
      <c r="E30" s="333"/>
      <c r="F30" s="333"/>
      <c r="G30" s="333"/>
      <c r="H30" s="333"/>
      <c r="I30" s="333"/>
      <c r="J30" s="334"/>
      <c r="K30" s="113"/>
    </row>
    <row r="31" spans="1:11" ht="23.1" customHeight="1">
      <c r="A31" s="332"/>
      <c r="B31" s="333"/>
      <c r="C31" s="333"/>
      <c r="D31" s="333"/>
      <c r="E31" s="333"/>
      <c r="F31" s="333"/>
      <c r="G31" s="333"/>
      <c r="H31" s="333"/>
      <c r="I31" s="333"/>
      <c r="J31" s="334"/>
      <c r="K31" s="113"/>
    </row>
    <row r="32" spans="1:11" ht="23.1" customHeight="1">
      <c r="A32" s="332"/>
      <c r="B32" s="333"/>
      <c r="C32" s="333"/>
      <c r="D32" s="333"/>
      <c r="E32" s="333"/>
      <c r="F32" s="333"/>
      <c r="G32" s="333"/>
      <c r="H32" s="333"/>
      <c r="I32" s="333"/>
      <c r="J32" s="334"/>
      <c r="K32" s="117"/>
    </row>
    <row r="33" spans="1:11" ht="23.1" customHeight="1">
      <c r="A33" s="332"/>
      <c r="B33" s="333"/>
      <c r="C33" s="333"/>
      <c r="D33" s="333"/>
      <c r="E33" s="333"/>
      <c r="F33" s="333"/>
      <c r="G33" s="333"/>
      <c r="H33" s="333"/>
      <c r="I33" s="333"/>
      <c r="J33" s="334"/>
      <c r="K33" s="118"/>
    </row>
    <row r="34" spans="1:11" ht="23.1" customHeight="1">
      <c r="A34" s="332"/>
      <c r="B34" s="333"/>
      <c r="C34" s="333"/>
      <c r="D34" s="333"/>
      <c r="E34" s="333"/>
      <c r="F34" s="333"/>
      <c r="G34" s="333"/>
      <c r="H34" s="333"/>
      <c r="I34" s="333"/>
      <c r="J34" s="334"/>
      <c r="K34" s="113"/>
    </row>
    <row r="35" spans="1:11" ht="23.1" customHeight="1">
      <c r="A35" s="332"/>
      <c r="B35" s="333"/>
      <c r="C35" s="333"/>
      <c r="D35" s="333"/>
      <c r="E35" s="333"/>
      <c r="F35" s="333"/>
      <c r="G35" s="333"/>
      <c r="H35" s="333"/>
      <c r="I35" s="333"/>
      <c r="J35" s="334"/>
      <c r="K35" s="119"/>
    </row>
    <row r="36" spans="1:11" ht="23.1" customHeight="1">
      <c r="A36" s="394" t="s">
        <v>264</v>
      </c>
      <c r="B36" s="395"/>
      <c r="C36" s="395"/>
      <c r="D36" s="395"/>
      <c r="E36" s="395"/>
      <c r="F36" s="395"/>
      <c r="G36" s="395"/>
      <c r="H36" s="395"/>
      <c r="I36" s="395"/>
      <c r="J36" s="396"/>
      <c r="K36" s="120">
        <f>SUM(K28:K35)</f>
        <v>3</v>
      </c>
    </row>
    <row r="37" spans="1:11" ht="18.75" customHeight="1">
      <c r="A37" s="397" t="s">
        <v>265</v>
      </c>
      <c r="B37" s="398"/>
      <c r="C37" s="398"/>
      <c r="D37" s="398"/>
      <c r="E37" s="398"/>
      <c r="F37" s="398"/>
      <c r="G37" s="398"/>
      <c r="H37" s="398"/>
      <c r="I37" s="398"/>
      <c r="J37" s="398"/>
      <c r="K37" s="399"/>
    </row>
    <row r="38" spans="1:11" ht="18.75" customHeight="1">
      <c r="A38" s="281" t="s">
        <v>266</v>
      </c>
      <c r="B38" s="282"/>
      <c r="C38" s="282"/>
      <c r="D38" s="346" t="s">
        <v>267</v>
      </c>
      <c r="E38" s="346"/>
      <c r="F38" s="336" t="s">
        <v>268</v>
      </c>
      <c r="G38" s="400"/>
      <c r="H38" s="282" t="s">
        <v>269</v>
      </c>
      <c r="I38" s="282"/>
      <c r="J38" s="282" t="s">
        <v>270</v>
      </c>
      <c r="K38" s="351"/>
    </row>
    <row r="39" spans="1:11" ht="18.75" customHeight="1">
      <c r="A39" s="91" t="s">
        <v>119</v>
      </c>
      <c r="B39" s="282" t="s">
        <v>271</v>
      </c>
      <c r="C39" s="282"/>
      <c r="D39" s="282"/>
      <c r="E39" s="282"/>
      <c r="F39" s="282"/>
      <c r="G39" s="282"/>
      <c r="H39" s="282"/>
      <c r="I39" s="282"/>
      <c r="J39" s="282"/>
      <c r="K39" s="351"/>
    </row>
    <row r="40" spans="1:11" ht="24" customHeight="1">
      <c r="A40" s="281"/>
      <c r="B40" s="282"/>
      <c r="C40" s="282"/>
      <c r="D40" s="282"/>
      <c r="E40" s="282"/>
      <c r="F40" s="282"/>
      <c r="G40" s="282"/>
      <c r="H40" s="282"/>
      <c r="I40" s="282"/>
      <c r="J40" s="282"/>
      <c r="K40" s="351"/>
    </row>
    <row r="41" spans="1:11" ht="24" customHeight="1">
      <c r="A41" s="281"/>
      <c r="B41" s="282"/>
      <c r="C41" s="282"/>
      <c r="D41" s="282"/>
      <c r="E41" s="282"/>
      <c r="F41" s="282"/>
      <c r="G41" s="282"/>
      <c r="H41" s="282"/>
      <c r="I41" s="282"/>
      <c r="J41" s="282"/>
      <c r="K41" s="351"/>
    </row>
    <row r="42" spans="1:11" ht="32.1" customHeight="1">
      <c r="A42" s="93" t="s">
        <v>130</v>
      </c>
      <c r="B42" s="401" t="s">
        <v>272</v>
      </c>
      <c r="C42" s="401"/>
      <c r="D42" s="95" t="s">
        <v>273</v>
      </c>
      <c r="E42" s="105" t="s">
        <v>133</v>
      </c>
      <c r="F42" s="95" t="s">
        <v>134</v>
      </c>
      <c r="G42" s="108">
        <v>45322</v>
      </c>
      <c r="H42" s="402" t="s">
        <v>135</v>
      </c>
      <c r="I42" s="402"/>
      <c r="J42" s="401" t="s">
        <v>136</v>
      </c>
      <c r="K42" s="403"/>
    </row>
    <row r="43" spans="1:11" ht="16.5" customHeight="1"/>
    <row r="44" spans="1:11" ht="16.5" customHeight="1"/>
    <row r="45" spans="1:11" ht="16.5" customHeight="1"/>
  </sheetData>
  <mergeCells count="52">
    <mergeCell ref="B39:K39"/>
    <mergeCell ref="A40:K40"/>
    <mergeCell ref="A41:K41"/>
    <mergeCell ref="B42:C42"/>
    <mergeCell ref="H42:I42"/>
    <mergeCell ref="J42:K42"/>
    <mergeCell ref="A35:J35"/>
    <mergeCell ref="A36:J36"/>
    <mergeCell ref="A37:K37"/>
    <mergeCell ref="A38:C38"/>
    <mergeCell ref="D38:E38"/>
    <mergeCell ref="F38:G38"/>
    <mergeCell ref="H38:I38"/>
    <mergeCell ref="J38:K38"/>
    <mergeCell ref="A30:J30"/>
    <mergeCell ref="A31:J31"/>
    <mergeCell ref="A32:J32"/>
    <mergeCell ref="A33:J33"/>
    <mergeCell ref="A34:J34"/>
    <mergeCell ref="B25:K25"/>
    <mergeCell ref="A26:K26"/>
    <mergeCell ref="A27:J27"/>
    <mergeCell ref="A28:J28"/>
    <mergeCell ref="A29:J29"/>
    <mergeCell ref="A21:K21"/>
    <mergeCell ref="A22:K22"/>
    <mergeCell ref="A23:K23"/>
    <mergeCell ref="A24:B24"/>
    <mergeCell ref="E24:K24"/>
    <mergeCell ref="A16:K16"/>
    <mergeCell ref="A17:K17"/>
    <mergeCell ref="A18:K18"/>
    <mergeCell ref="A19:K19"/>
    <mergeCell ref="A20:K20"/>
    <mergeCell ref="A9:B9"/>
    <mergeCell ref="G9:K9"/>
    <mergeCell ref="A10:B10"/>
    <mergeCell ref="G10:K10"/>
    <mergeCell ref="A11:K11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56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304800</xdr:colOff>
                    <xdr:row>11</xdr:row>
                    <xdr:rowOff>19050</xdr:rowOff>
                  </from>
                  <to>
                    <xdr:col>5</xdr:col>
                    <xdr:colOff>704850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371475</xdr:colOff>
                    <xdr:row>10</xdr:row>
                    <xdr:rowOff>171450</xdr:rowOff>
                  </from>
                  <to>
                    <xdr:col>7</xdr:col>
                    <xdr:colOff>285750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371475</xdr:colOff>
                    <xdr:row>11</xdr:row>
                    <xdr:rowOff>190500</xdr:rowOff>
                  </from>
                  <to>
                    <xdr:col>7</xdr:col>
                    <xdr:colOff>285750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295275</xdr:colOff>
                    <xdr:row>13</xdr:row>
                    <xdr:rowOff>9525</xdr:rowOff>
                  </from>
                  <to>
                    <xdr:col>5</xdr:col>
                    <xdr:colOff>695325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361950</xdr:colOff>
                    <xdr:row>12</xdr:row>
                    <xdr:rowOff>209550</xdr:rowOff>
                  </from>
                  <to>
                    <xdr:col>7</xdr:col>
                    <xdr:colOff>276225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304800</xdr:colOff>
                    <xdr:row>13</xdr:row>
                    <xdr:rowOff>28575</xdr:rowOff>
                  </from>
                  <to>
                    <xdr:col>9</xdr:col>
                    <xdr:colOff>704850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295275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209550</xdr:colOff>
                    <xdr:row>23</xdr:row>
                    <xdr:rowOff>28575</xdr:rowOff>
                  </from>
                  <to>
                    <xdr:col>3</xdr:col>
                    <xdr:colOff>609600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295275</xdr:colOff>
                    <xdr:row>11</xdr:row>
                    <xdr:rowOff>28575</xdr:rowOff>
                  </from>
                  <to>
                    <xdr:col>9</xdr:col>
                    <xdr:colOff>695325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314325</xdr:colOff>
                    <xdr:row>12</xdr:row>
                    <xdr:rowOff>28575</xdr:rowOff>
                  </from>
                  <to>
                    <xdr:col>9</xdr:col>
                    <xdr:colOff>714375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323850</xdr:colOff>
                    <xdr:row>12</xdr:row>
                    <xdr:rowOff>28575</xdr:rowOff>
                  </from>
                  <to>
                    <xdr:col>1</xdr:col>
                    <xdr:colOff>838200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209550</xdr:colOff>
                    <xdr:row>22</xdr:row>
                    <xdr:rowOff>209550</xdr:rowOff>
                  </from>
                  <to>
                    <xdr:col>2</xdr:col>
                    <xdr:colOff>638175</xdr:colOff>
                    <xdr:row>24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333375</xdr:colOff>
                    <xdr:row>13</xdr:row>
                    <xdr:rowOff>38100</xdr:rowOff>
                  </from>
                  <to>
                    <xdr:col>2</xdr:col>
                    <xdr:colOff>114300</xdr:colOff>
                    <xdr:row>13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333375</xdr:colOff>
                    <xdr:row>11</xdr:row>
                    <xdr:rowOff>47625</xdr:rowOff>
                  </from>
                  <to>
                    <xdr:col>2</xdr:col>
                    <xdr:colOff>123825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314325</xdr:colOff>
                    <xdr:row>11</xdr:row>
                    <xdr:rowOff>209550</xdr:rowOff>
                  </from>
                  <to>
                    <xdr:col>6</xdr:col>
                    <xdr:colOff>228600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W21"/>
  <sheetViews>
    <sheetView tabSelected="1" workbookViewId="0">
      <selection activeCell="K17" sqref="K17"/>
    </sheetView>
  </sheetViews>
  <sheetFormatPr defaultColWidth="9" defaultRowHeight="14.25"/>
  <cols>
    <col min="1" max="1" width="13.625" style="43" customWidth="1"/>
    <col min="2" max="3" width="9.125" style="43" customWidth="1"/>
    <col min="4" max="4" width="9.125" style="44" customWidth="1"/>
    <col min="5" max="6" width="9.125" style="43" customWidth="1"/>
    <col min="7" max="7" width="8.5" style="43" customWidth="1"/>
    <col min="8" max="8" width="5.375" style="43" customWidth="1"/>
    <col min="9" max="9" width="2.75" style="43" customWidth="1"/>
    <col min="10" max="12" width="18.625" style="43" customWidth="1"/>
    <col min="13" max="15" width="18.625" style="45" customWidth="1"/>
    <col min="16" max="16" width="10.625" style="46" customWidth="1"/>
    <col min="17" max="254" width="9" style="43"/>
    <col min="255" max="16384" width="9" style="2"/>
  </cols>
  <sheetData>
    <row r="1" spans="1:257" s="43" customFormat="1" ht="29.1" customHeight="1">
      <c r="A1" s="304" t="s">
        <v>140</v>
      </c>
      <c r="B1" s="304"/>
      <c r="C1" s="305"/>
      <c r="D1" s="305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68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57" s="43" customFormat="1" ht="20.100000000000001" customHeight="1">
      <c r="A2" s="47" t="s">
        <v>61</v>
      </c>
      <c r="B2" s="307" t="s">
        <v>62</v>
      </c>
      <c r="C2" s="308"/>
      <c r="D2" s="309"/>
      <c r="E2" s="48" t="s">
        <v>67</v>
      </c>
      <c r="F2" s="310" t="s">
        <v>68</v>
      </c>
      <c r="G2" s="310"/>
      <c r="H2" s="310"/>
      <c r="I2" s="318"/>
      <c r="J2" s="69" t="s">
        <v>57</v>
      </c>
      <c r="K2" s="311" t="s">
        <v>56</v>
      </c>
      <c r="L2" s="311"/>
      <c r="M2" s="311"/>
      <c r="N2" s="311"/>
      <c r="O2" s="312"/>
      <c r="P2" s="70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</row>
    <row r="3" spans="1:257" s="43" customFormat="1">
      <c r="A3" s="316" t="s">
        <v>141</v>
      </c>
      <c r="B3" s="313" t="s">
        <v>142</v>
      </c>
      <c r="C3" s="314"/>
      <c r="D3" s="313"/>
      <c r="E3" s="313"/>
      <c r="F3" s="313"/>
      <c r="G3" s="313"/>
      <c r="H3" s="313"/>
      <c r="I3" s="319"/>
      <c r="J3" s="313"/>
      <c r="K3" s="313"/>
      <c r="L3" s="313"/>
      <c r="M3" s="313"/>
      <c r="N3" s="313"/>
      <c r="O3" s="315"/>
      <c r="P3" s="71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</row>
    <row r="4" spans="1:257" s="43" customFormat="1" ht="15">
      <c r="A4" s="316"/>
      <c r="B4" s="49" t="s">
        <v>143</v>
      </c>
      <c r="C4" s="49" t="s">
        <v>144</v>
      </c>
      <c r="D4" s="49" t="s">
        <v>145</v>
      </c>
      <c r="E4" s="49" t="s">
        <v>146</v>
      </c>
      <c r="F4" s="49" t="s">
        <v>147</v>
      </c>
      <c r="G4" s="49" t="s">
        <v>148</v>
      </c>
      <c r="H4" s="317" t="s">
        <v>149</v>
      </c>
      <c r="I4" s="319"/>
      <c r="J4" s="49" t="s">
        <v>143</v>
      </c>
      <c r="K4" s="49" t="s">
        <v>144</v>
      </c>
      <c r="L4" s="49" t="s">
        <v>145</v>
      </c>
      <c r="M4" s="49" t="s">
        <v>146</v>
      </c>
      <c r="N4" s="49" t="s">
        <v>147</v>
      </c>
      <c r="O4" s="49" t="s">
        <v>148</v>
      </c>
      <c r="P4" s="7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</row>
    <row r="5" spans="1:257" s="43" customFormat="1" ht="17.25">
      <c r="A5" s="316"/>
      <c r="B5" s="50"/>
      <c r="C5" s="50"/>
      <c r="D5" s="51"/>
      <c r="E5" s="51"/>
      <c r="F5" s="51"/>
      <c r="G5" s="51"/>
      <c r="H5" s="317"/>
      <c r="I5" s="320"/>
      <c r="J5" s="26" t="s">
        <v>111</v>
      </c>
      <c r="K5" s="26" t="s">
        <v>112</v>
      </c>
      <c r="L5" s="26" t="s">
        <v>112</v>
      </c>
      <c r="M5" s="26" t="s">
        <v>114</v>
      </c>
      <c r="N5" s="26" t="s">
        <v>113</v>
      </c>
      <c r="O5" s="26" t="s">
        <v>113</v>
      </c>
      <c r="P5" s="73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</row>
    <row r="6" spans="1:257" s="43" customFormat="1" ht="21" customHeight="1">
      <c r="A6" s="52" t="s">
        <v>151</v>
      </c>
      <c r="B6" s="53">
        <f t="shared" ref="B6:B8" si="0">C6-5</f>
        <v>70</v>
      </c>
      <c r="C6" s="54">
        <v>75</v>
      </c>
      <c r="D6" s="53">
        <f t="shared" ref="D6:G6" si="1">C6+6</f>
        <v>81</v>
      </c>
      <c r="E6" s="53">
        <f t="shared" si="1"/>
        <v>87</v>
      </c>
      <c r="F6" s="53">
        <f t="shared" si="1"/>
        <v>93</v>
      </c>
      <c r="G6" s="53">
        <f t="shared" si="1"/>
        <v>99</v>
      </c>
      <c r="H6" s="55" t="s">
        <v>152</v>
      </c>
      <c r="I6" s="320"/>
      <c r="J6" s="74" t="s">
        <v>195</v>
      </c>
      <c r="K6" s="74" t="s">
        <v>196</v>
      </c>
      <c r="L6" s="74" t="s">
        <v>197</v>
      </c>
      <c r="M6" s="74" t="s">
        <v>198</v>
      </c>
      <c r="N6" s="74" t="s">
        <v>199</v>
      </c>
      <c r="O6" s="74" t="s">
        <v>200</v>
      </c>
      <c r="P6" s="75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</row>
    <row r="7" spans="1:257" s="43" customFormat="1" ht="21" customHeight="1">
      <c r="A7" s="52" t="s">
        <v>154</v>
      </c>
      <c r="B7" s="53">
        <f>C7-3</f>
        <v>51</v>
      </c>
      <c r="C7" s="54">
        <v>54</v>
      </c>
      <c r="D7" s="53">
        <f>C7+3</f>
        <v>57</v>
      </c>
      <c r="E7" s="53">
        <f>D7+3</f>
        <v>60</v>
      </c>
      <c r="F7" s="53">
        <f>E7+4</f>
        <v>64</v>
      </c>
      <c r="G7" s="53">
        <f t="shared" ref="G7:G8" si="2">F7+4</f>
        <v>68</v>
      </c>
      <c r="H7" s="55" t="s">
        <v>152</v>
      </c>
      <c r="I7" s="320"/>
      <c r="J7" s="74" t="s">
        <v>274</v>
      </c>
      <c r="K7" s="74" t="s">
        <v>275</v>
      </c>
      <c r="L7" s="74" t="s">
        <v>276</v>
      </c>
      <c r="M7" s="74" t="s">
        <v>277</v>
      </c>
      <c r="N7" s="74" t="s">
        <v>278</v>
      </c>
      <c r="O7" s="74" t="s">
        <v>279</v>
      </c>
      <c r="P7" s="75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</row>
    <row r="8" spans="1:257" s="43" customFormat="1" ht="21" customHeight="1">
      <c r="A8" s="52" t="s">
        <v>157</v>
      </c>
      <c r="B8" s="53">
        <f t="shared" si="0"/>
        <v>81</v>
      </c>
      <c r="C8" s="54">
        <v>86</v>
      </c>
      <c r="D8" s="53">
        <f t="shared" ref="D8:F8" si="3">C8+6</f>
        <v>92</v>
      </c>
      <c r="E8" s="53">
        <f t="shared" si="3"/>
        <v>98</v>
      </c>
      <c r="F8" s="53">
        <f t="shared" si="3"/>
        <v>104</v>
      </c>
      <c r="G8" s="53">
        <f t="shared" si="2"/>
        <v>108</v>
      </c>
      <c r="H8" s="55" t="s">
        <v>158</v>
      </c>
      <c r="I8" s="320"/>
      <c r="J8" s="74" t="s">
        <v>281</v>
      </c>
      <c r="K8" s="74" t="s">
        <v>282</v>
      </c>
      <c r="L8" s="74" t="s">
        <v>280</v>
      </c>
      <c r="M8" s="74" t="s">
        <v>280</v>
      </c>
      <c r="N8" s="74" t="s">
        <v>283</v>
      </c>
      <c r="O8" s="74" t="s">
        <v>284</v>
      </c>
      <c r="P8" s="75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</row>
    <row r="9" spans="1:257" s="43" customFormat="1" ht="21" customHeight="1">
      <c r="A9" s="52" t="s">
        <v>159</v>
      </c>
      <c r="B9" s="53">
        <f>C9-1.6</f>
        <v>23.9</v>
      </c>
      <c r="C9" s="54">
        <v>25.5</v>
      </c>
      <c r="D9" s="53">
        <f>C9+1.9</f>
        <v>27.4</v>
      </c>
      <c r="E9" s="53">
        <f>D9+1.9</f>
        <v>29.299999999999997</v>
      </c>
      <c r="F9" s="53">
        <f>E9+1.9</f>
        <v>31.199999999999996</v>
      </c>
      <c r="G9" s="53">
        <f>F9+1.3</f>
        <v>32.499999999999993</v>
      </c>
      <c r="H9" s="55" t="s">
        <v>158</v>
      </c>
      <c r="I9" s="320"/>
      <c r="J9" s="74" t="s">
        <v>285</v>
      </c>
      <c r="K9" s="74" t="s">
        <v>286</v>
      </c>
      <c r="L9" s="74" t="s">
        <v>287</v>
      </c>
      <c r="M9" s="74" t="s">
        <v>288</v>
      </c>
      <c r="N9" s="74" t="s">
        <v>289</v>
      </c>
      <c r="O9" s="74" t="s">
        <v>290</v>
      </c>
      <c r="P9" s="75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</row>
    <row r="10" spans="1:257" s="43" customFormat="1" ht="21" customHeight="1">
      <c r="A10" s="52" t="s">
        <v>160</v>
      </c>
      <c r="B10" s="53">
        <f>C10-1</f>
        <v>18.5</v>
      </c>
      <c r="C10" s="54">
        <v>19.5</v>
      </c>
      <c r="D10" s="53">
        <f>C10+1.2</f>
        <v>20.7</v>
      </c>
      <c r="E10" s="53">
        <f>D10+1.2</f>
        <v>21.9</v>
      </c>
      <c r="F10" s="53">
        <f>E10+1.2</f>
        <v>23.099999999999998</v>
      </c>
      <c r="G10" s="53">
        <f>F10+0.7</f>
        <v>23.799999999999997</v>
      </c>
      <c r="H10" s="55" t="s">
        <v>161</v>
      </c>
      <c r="I10" s="320"/>
      <c r="J10" s="74" t="s">
        <v>291</v>
      </c>
      <c r="K10" s="74" t="s">
        <v>292</v>
      </c>
      <c r="L10" s="74" t="s">
        <v>293</v>
      </c>
      <c r="M10" s="74" t="s">
        <v>294</v>
      </c>
      <c r="N10" s="74" t="s">
        <v>295</v>
      </c>
      <c r="O10" s="74" t="s">
        <v>296</v>
      </c>
      <c r="P10" s="75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</row>
    <row r="11" spans="1:257" s="43" customFormat="1" ht="21" customHeight="1">
      <c r="A11" s="52" t="s">
        <v>163</v>
      </c>
      <c r="B11" s="53">
        <f>C11-0.5</f>
        <v>11</v>
      </c>
      <c r="C11" s="54">
        <v>11.5</v>
      </c>
      <c r="D11" s="53">
        <f t="shared" ref="D11:G11" si="4">C11+0.5</f>
        <v>12</v>
      </c>
      <c r="E11" s="53">
        <f t="shared" si="4"/>
        <v>12.5</v>
      </c>
      <c r="F11" s="53">
        <f t="shared" si="4"/>
        <v>13</v>
      </c>
      <c r="G11" s="53">
        <f t="shared" si="4"/>
        <v>13.5</v>
      </c>
      <c r="H11" s="55">
        <v>0</v>
      </c>
      <c r="I11" s="320"/>
      <c r="J11" s="74" t="s">
        <v>280</v>
      </c>
      <c r="K11" s="74" t="s">
        <v>297</v>
      </c>
      <c r="L11" s="74" t="s">
        <v>298</v>
      </c>
      <c r="M11" s="74" t="s">
        <v>280</v>
      </c>
      <c r="N11" s="74" t="s">
        <v>280</v>
      </c>
      <c r="O11" s="74" t="s">
        <v>299</v>
      </c>
      <c r="P11" s="75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</row>
    <row r="12" spans="1:257" s="43" customFormat="1" ht="21" customHeight="1">
      <c r="A12" s="52" t="s">
        <v>164</v>
      </c>
      <c r="B12" s="53">
        <f>C12-1.5</f>
        <v>22.5</v>
      </c>
      <c r="C12" s="54">
        <v>24</v>
      </c>
      <c r="D12" s="53">
        <f>C12+1.7</f>
        <v>25.7</v>
      </c>
      <c r="E12" s="53">
        <f>D12+1.7</f>
        <v>27.4</v>
      </c>
      <c r="F12" s="53">
        <f>E12+1.7</f>
        <v>29.099999999999998</v>
      </c>
      <c r="G12" s="53">
        <f>F12+1.6</f>
        <v>30.7</v>
      </c>
      <c r="H12" s="56"/>
      <c r="I12" s="320"/>
      <c r="J12" s="74" t="s">
        <v>300</v>
      </c>
      <c r="K12" s="74" t="s">
        <v>301</v>
      </c>
      <c r="L12" s="74" t="s">
        <v>302</v>
      </c>
      <c r="M12" s="74" t="s">
        <v>303</v>
      </c>
      <c r="N12" s="74" t="s">
        <v>304</v>
      </c>
      <c r="O12" s="74" t="s">
        <v>305</v>
      </c>
      <c r="P12" s="75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</row>
    <row r="13" spans="1:257" s="43" customFormat="1" ht="21" customHeight="1">
      <c r="A13" s="52" t="s">
        <v>165</v>
      </c>
      <c r="B13" s="53">
        <f>C13-1.8</f>
        <v>31.2</v>
      </c>
      <c r="C13" s="54">
        <v>33</v>
      </c>
      <c r="D13" s="53">
        <f>C13+2.25</f>
        <v>35.25</v>
      </c>
      <c r="E13" s="53">
        <f>D13+2.25</f>
        <v>37.5</v>
      </c>
      <c r="F13" s="53">
        <f>E13+2.25</f>
        <v>39.75</v>
      </c>
      <c r="G13" s="53">
        <f>F13+2</f>
        <v>41.75</v>
      </c>
      <c r="H13" s="56"/>
      <c r="I13" s="320"/>
      <c r="J13" s="74" t="s">
        <v>306</v>
      </c>
      <c r="K13" s="74" t="s">
        <v>307</v>
      </c>
      <c r="L13" s="74" t="s">
        <v>308</v>
      </c>
      <c r="M13" s="74" t="s">
        <v>307</v>
      </c>
      <c r="N13" s="74" t="s">
        <v>309</v>
      </c>
      <c r="O13" s="74" t="s">
        <v>310</v>
      </c>
      <c r="P13" s="75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</row>
    <row r="14" spans="1:257" s="43" customFormat="1" ht="21" customHeight="1">
      <c r="A14" s="52"/>
      <c r="B14" s="53"/>
      <c r="C14" s="54"/>
      <c r="D14" s="53"/>
      <c r="E14" s="53"/>
      <c r="F14" s="53"/>
      <c r="G14" s="53"/>
      <c r="H14" s="57"/>
      <c r="I14" s="320"/>
      <c r="J14" s="74"/>
      <c r="K14" s="74"/>
      <c r="L14" s="74"/>
      <c r="M14" s="74"/>
      <c r="N14" s="74"/>
      <c r="O14" s="74"/>
      <c r="P14" s="75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  <c r="IW14" s="2"/>
    </row>
    <row r="15" spans="1:257" s="43" customFormat="1" ht="21" customHeight="1">
      <c r="A15" s="52"/>
      <c r="B15" s="53"/>
      <c r="C15" s="54"/>
      <c r="D15" s="53"/>
      <c r="E15" s="53"/>
      <c r="F15" s="53"/>
      <c r="G15" s="53"/>
      <c r="H15" s="57"/>
      <c r="I15" s="320"/>
      <c r="J15" s="74"/>
      <c r="K15" s="74"/>
      <c r="L15" s="74"/>
      <c r="M15" s="74"/>
      <c r="N15" s="74"/>
      <c r="O15" s="74"/>
      <c r="P15" s="75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  <c r="IW15" s="2"/>
    </row>
    <row r="16" spans="1:257" s="43" customFormat="1" ht="21" customHeight="1">
      <c r="A16" s="58"/>
      <c r="B16" s="59"/>
      <c r="C16" s="59"/>
      <c r="D16" s="59"/>
      <c r="E16" s="59"/>
      <c r="F16" s="59"/>
      <c r="G16" s="59"/>
      <c r="H16" s="57"/>
      <c r="I16" s="320"/>
      <c r="J16" s="74"/>
      <c r="K16" s="74"/>
      <c r="L16" s="74"/>
      <c r="M16" s="74"/>
      <c r="N16" s="74"/>
      <c r="O16" s="74"/>
      <c r="P16" s="75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</row>
    <row r="17" spans="1:257" s="43" customFormat="1" ht="21" customHeight="1">
      <c r="A17" s="58"/>
      <c r="B17" s="59"/>
      <c r="C17" s="59"/>
      <c r="D17" s="59"/>
      <c r="E17" s="59"/>
      <c r="F17" s="59"/>
      <c r="G17" s="59"/>
      <c r="H17" s="60"/>
      <c r="I17" s="320"/>
      <c r="J17" s="74"/>
      <c r="K17" s="74"/>
      <c r="L17" s="74"/>
      <c r="M17" s="74"/>
      <c r="N17" s="74"/>
      <c r="O17" s="74"/>
      <c r="P17" s="75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  <c r="IW17" s="2"/>
    </row>
    <row r="18" spans="1:257" s="43" customFormat="1" ht="21" customHeight="1">
      <c r="A18" s="61"/>
      <c r="B18" s="62"/>
      <c r="C18" s="62"/>
      <c r="D18" s="62"/>
      <c r="E18" s="63"/>
      <c r="F18" s="62"/>
      <c r="G18" s="62"/>
      <c r="H18" s="62"/>
      <c r="I18" s="321"/>
      <c r="J18" s="76"/>
      <c r="K18" s="76"/>
      <c r="L18" s="77"/>
      <c r="M18" s="76"/>
      <c r="N18" s="76"/>
      <c r="O18" s="77"/>
      <c r="P18" s="78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  <c r="IW18" s="2"/>
    </row>
    <row r="19" spans="1:257" ht="16.5">
      <c r="A19" s="64"/>
      <c r="B19" s="64"/>
      <c r="C19" s="64"/>
      <c r="D19" s="64"/>
      <c r="E19" s="65"/>
      <c r="F19" s="64"/>
      <c r="G19" s="64"/>
      <c r="H19" s="64"/>
      <c r="M19" s="43"/>
      <c r="N19" s="43"/>
      <c r="O19" s="43"/>
      <c r="P19" s="68"/>
      <c r="Q19" s="2"/>
    </row>
    <row r="20" spans="1:257">
      <c r="A20" s="66" t="s">
        <v>170</v>
      </c>
      <c r="B20" s="66"/>
      <c r="C20" s="67"/>
      <c r="D20" s="67"/>
      <c r="M20" s="43"/>
      <c r="N20" s="43"/>
      <c r="O20" s="43"/>
      <c r="P20" s="68"/>
      <c r="Q20" s="2"/>
    </row>
    <row r="21" spans="1:257">
      <c r="C21" s="44"/>
      <c r="J21" s="79" t="s">
        <v>171</v>
      </c>
      <c r="K21" s="80">
        <v>45322</v>
      </c>
      <c r="L21" s="79" t="s">
        <v>172</v>
      </c>
      <c r="M21" s="79" t="s">
        <v>133</v>
      </c>
      <c r="N21" s="79" t="s">
        <v>173</v>
      </c>
      <c r="O21" s="43" t="s">
        <v>136</v>
      </c>
      <c r="P21" s="68"/>
      <c r="Q21" s="2"/>
    </row>
  </sheetData>
  <mergeCells count="9">
    <mergeCell ref="A1:O1"/>
    <mergeCell ref="B2:D2"/>
    <mergeCell ref="F2:H2"/>
    <mergeCell ref="K2:O2"/>
    <mergeCell ref="B3:H3"/>
    <mergeCell ref="J3:O3"/>
    <mergeCell ref="A3:A5"/>
    <mergeCell ref="H4:H5"/>
    <mergeCell ref="I2:I18"/>
  </mergeCells>
  <phoneticPr fontId="56" type="noConversion"/>
  <pageMargins left="0.27500000000000002" right="0.118055555555556" top="0.51180555555555596" bottom="0.156944444444444" header="0.5" footer="0.118055555555556"/>
  <pageSetup paperSize="9" scale="75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5"/>
  <sheetViews>
    <sheetView zoomScale="125" zoomScaleNormal="125" workbookViewId="0">
      <selection activeCell="F18" sqref="F18"/>
    </sheetView>
  </sheetViews>
  <sheetFormatPr defaultColWidth="9" defaultRowHeight="14.25"/>
  <cols>
    <col min="1" max="1" width="7" customWidth="1"/>
    <col min="2" max="2" width="14.5" customWidth="1"/>
    <col min="3" max="3" width="12.875" style="38" customWidth="1"/>
    <col min="4" max="4" width="11.625" customWidth="1"/>
    <col min="5" max="5" width="23.75" customWidth="1"/>
    <col min="6" max="6" width="11.375" customWidth="1"/>
    <col min="7" max="7" width="8" customWidth="1"/>
    <col min="8" max="8" width="9.5" customWidth="1"/>
    <col min="9" max="14" width="7.25" customWidth="1"/>
    <col min="15" max="15" width="10.625" customWidth="1"/>
  </cols>
  <sheetData>
    <row r="1" spans="1:15" ht="29.25">
      <c r="A1" s="404" t="s">
        <v>311</v>
      </c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</row>
    <row r="2" spans="1:15" s="1" customFormat="1" ht="16.5">
      <c r="A2" s="411" t="s">
        <v>312</v>
      </c>
      <c r="B2" s="412" t="s">
        <v>313</v>
      </c>
      <c r="C2" s="412" t="s">
        <v>314</v>
      </c>
      <c r="D2" s="412" t="s">
        <v>315</v>
      </c>
      <c r="E2" s="412" t="s">
        <v>316</v>
      </c>
      <c r="F2" s="412" t="s">
        <v>317</v>
      </c>
      <c r="G2" s="412" t="s">
        <v>318</v>
      </c>
      <c r="H2" s="414" t="s">
        <v>319</v>
      </c>
      <c r="I2" s="3" t="s">
        <v>320</v>
      </c>
      <c r="J2" s="3" t="s">
        <v>321</v>
      </c>
      <c r="K2" s="3" t="s">
        <v>322</v>
      </c>
      <c r="L2" s="3" t="s">
        <v>323</v>
      </c>
      <c r="M2" s="3" t="s">
        <v>324</v>
      </c>
      <c r="N2" s="412" t="s">
        <v>325</v>
      </c>
      <c r="O2" s="412" t="s">
        <v>326</v>
      </c>
    </row>
    <row r="3" spans="1:15" s="1" customFormat="1" ht="16.5">
      <c r="A3" s="411"/>
      <c r="B3" s="413"/>
      <c r="C3" s="413"/>
      <c r="D3" s="413"/>
      <c r="E3" s="413"/>
      <c r="F3" s="413"/>
      <c r="G3" s="413"/>
      <c r="H3" s="415"/>
      <c r="I3" s="3" t="s">
        <v>261</v>
      </c>
      <c r="J3" s="3" t="s">
        <v>261</v>
      </c>
      <c r="K3" s="3" t="s">
        <v>261</v>
      </c>
      <c r="L3" s="3" t="s">
        <v>261</v>
      </c>
      <c r="M3" s="3" t="s">
        <v>261</v>
      </c>
      <c r="N3" s="413"/>
      <c r="O3" s="413"/>
    </row>
    <row r="4" spans="1:15" s="37" customFormat="1" ht="20.100000000000001" customHeight="1">
      <c r="A4" s="22">
        <v>1</v>
      </c>
      <c r="B4" s="16" t="s">
        <v>327</v>
      </c>
      <c r="C4" s="17" t="s">
        <v>328</v>
      </c>
      <c r="D4" s="18" t="s">
        <v>329</v>
      </c>
      <c r="E4" s="19" t="s">
        <v>330</v>
      </c>
      <c r="F4" s="18" t="s">
        <v>331</v>
      </c>
      <c r="G4" s="22" t="s">
        <v>65</v>
      </c>
      <c r="H4" s="22" t="s">
        <v>65</v>
      </c>
      <c r="I4" s="22">
        <v>1</v>
      </c>
      <c r="J4" s="40">
        <v>1</v>
      </c>
      <c r="K4" s="40">
        <v>0</v>
      </c>
      <c r="L4" s="40">
        <v>0</v>
      </c>
      <c r="M4" s="22">
        <v>0</v>
      </c>
      <c r="N4" s="22">
        <f t="shared" ref="N4:N11" si="0">SUM(I4:M4)</f>
        <v>2</v>
      </c>
      <c r="O4" s="22"/>
    </row>
    <row r="5" spans="1:15" s="37" customFormat="1" ht="20.100000000000001" customHeight="1">
      <c r="A5" s="22">
        <v>2</v>
      </c>
      <c r="B5" s="16" t="s">
        <v>332</v>
      </c>
      <c r="C5" s="17" t="s">
        <v>328</v>
      </c>
      <c r="D5" s="18" t="s">
        <v>333</v>
      </c>
      <c r="E5" s="19" t="s">
        <v>330</v>
      </c>
      <c r="F5" s="18" t="s">
        <v>331</v>
      </c>
      <c r="G5" s="39" t="s">
        <v>65</v>
      </c>
      <c r="H5" s="39" t="s">
        <v>65</v>
      </c>
      <c r="I5" s="39">
        <v>2</v>
      </c>
      <c r="J5" s="40">
        <v>0</v>
      </c>
      <c r="K5" s="40">
        <v>1</v>
      </c>
      <c r="L5" s="40">
        <v>0</v>
      </c>
      <c r="M5" s="22">
        <v>0</v>
      </c>
      <c r="N5" s="22">
        <f t="shared" si="0"/>
        <v>3</v>
      </c>
      <c r="O5" s="22"/>
    </row>
    <row r="6" spans="1:15" s="37" customFormat="1" ht="20.100000000000001" customHeight="1">
      <c r="A6" s="22">
        <v>3</v>
      </c>
      <c r="B6" s="16" t="s">
        <v>334</v>
      </c>
      <c r="C6" s="17" t="s">
        <v>328</v>
      </c>
      <c r="D6" s="18" t="s">
        <v>335</v>
      </c>
      <c r="E6" s="19" t="s">
        <v>330</v>
      </c>
      <c r="F6" s="18" t="s">
        <v>331</v>
      </c>
      <c r="G6" s="39" t="s">
        <v>65</v>
      </c>
      <c r="H6" s="39" t="s">
        <v>65</v>
      </c>
      <c r="I6" s="39">
        <v>1</v>
      </c>
      <c r="J6" s="40">
        <v>1</v>
      </c>
      <c r="K6" s="40">
        <v>1</v>
      </c>
      <c r="L6" s="40">
        <v>0</v>
      </c>
      <c r="M6" s="22">
        <v>0</v>
      </c>
      <c r="N6" s="22">
        <f t="shared" si="0"/>
        <v>3</v>
      </c>
      <c r="O6" s="22"/>
    </row>
    <row r="7" spans="1:15" s="37" customFormat="1" ht="20.100000000000001" customHeight="1">
      <c r="A7" s="22">
        <v>4</v>
      </c>
      <c r="B7" s="16" t="s">
        <v>336</v>
      </c>
      <c r="C7" s="17" t="s">
        <v>328</v>
      </c>
      <c r="D7" s="18" t="s">
        <v>337</v>
      </c>
      <c r="E7" s="19" t="s">
        <v>330</v>
      </c>
      <c r="F7" s="18" t="s">
        <v>331</v>
      </c>
      <c r="G7" s="39" t="s">
        <v>65</v>
      </c>
      <c r="H7" s="39" t="s">
        <v>65</v>
      </c>
      <c r="I7" s="39">
        <v>3</v>
      </c>
      <c r="J7" s="40">
        <v>0</v>
      </c>
      <c r="K7" s="40">
        <v>1</v>
      </c>
      <c r="L7" s="40">
        <v>0</v>
      </c>
      <c r="M7" s="22">
        <v>0</v>
      </c>
      <c r="N7" s="22">
        <f t="shared" si="0"/>
        <v>4</v>
      </c>
      <c r="O7" s="22"/>
    </row>
    <row r="8" spans="1:15" s="37" customFormat="1" ht="20.100000000000001" customHeight="1">
      <c r="A8" s="22">
        <v>5</v>
      </c>
      <c r="B8" s="31">
        <v>30921266</v>
      </c>
      <c r="C8" s="17" t="s">
        <v>338</v>
      </c>
      <c r="D8" s="17" t="s">
        <v>329</v>
      </c>
      <c r="E8" s="19" t="s">
        <v>62</v>
      </c>
      <c r="F8" s="18" t="s">
        <v>331</v>
      </c>
      <c r="G8" s="39" t="s">
        <v>65</v>
      </c>
      <c r="H8" s="39" t="s">
        <v>65</v>
      </c>
      <c r="I8" s="39">
        <v>2</v>
      </c>
      <c r="J8" s="40">
        <v>1</v>
      </c>
      <c r="K8" s="40">
        <v>0</v>
      </c>
      <c r="L8" s="40">
        <v>0</v>
      </c>
      <c r="M8" s="22">
        <v>0</v>
      </c>
      <c r="N8" s="22">
        <f t="shared" si="0"/>
        <v>3</v>
      </c>
      <c r="O8" s="22"/>
    </row>
    <row r="9" spans="1:15" s="37" customFormat="1" ht="20.100000000000001" customHeight="1">
      <c r="A9" s="22">
        <v>6</v>
      </c>
      <c r="B9" s="31">
        <v>30921269</v>
      </c>
      <c r="C9" s="17" t="s">
        <v>338</v>
      </c>
      <c r="D9" s="17" t="s">
        <v>333</v>
      </c>
      <c r="E9" s="19" t="s">
        <v>62</v>
      </c>
      <c r="F9" s="18" t="s">
        <v>331</v>
      </c>
      <c r="G9" s="39" t="s">
        <v>65</v>
      </c>
      <c r="H9" s="39" t="s">
        <v>65</v>
      </c>
      <c r="I9" s="39">
        <v>1</v>
      </c>
      <c r="J9" s="40">
        <v>0</v>
      </c>
      <c r="K9" s="40">
        <v>0</v>
      </c>
      <c r="L9" s="40">
        <v>0</v>
      </c>
      <c r="M9" s="22">
        <v>0</v>
      </c>
      <c r="N9" s="22">
        <f t="shared" si="0"/>
        <v>1</v>
      </c>
      <c r="O9" s="22"/>
    </row>
    <row r="10" spans="1:15" ht="20.100000000000001" customHeight="1">
      <c r="A10" s="22">
        <v>7</v>
      </c>
      <c r="B10" s="31">
        <v>30921267</v>
      </c>
      <c r="C10" s="17" t="s">
        <v>338</v>
      </c>
      <c r="D10" s="17" t="s">
        <v>335</v>
      </c>
      <c r="E10" s="19" t="s">
        <v>62</v>
      </c>
      <c r="F10" s="18" t="s">
        <v>331</v>
      </c>
      <c r="G10" s="39" t="s">
        <v>65</v>
      </c>
      <c r="H10" s="39" t="s">
        <v>65</v>
      </c>
      <c r="I10" s="39">
        <v>3</v>
      </c>
      <c r="J10" s="40">
        <v>0</v>
      </c>
      <c r="K10" s="40">
        <v>0</v>
      </c>
      <c r="L10" s="40">
        <v>0</v>
      </c>
      <c r="M10" s="22">
        <v>0</v>
      </c>
      <c r="N10" s="22">
        <f t="shared" si="0"/>
        <v>3</v>
      </c>
      <c r="O10" s="6"/>
    </row>
    <row r="11" spans="1:15" ht="20.100000000000001" customHeight="1">
      <c r="A11" s="22">
        <v>8</v>
      </c>
      <c r="B11" s="31">
        <v>30921268</v>
      </c>
      <c r="C11" s="17" t="s">
        <v>338</v>
      </c>
      <c r="D11" s="17" t="s">
        <v>337</v>
      </c>
      <c r="E11" s="19" t="s">
        <v>62</v>
      </c>
      <c r="F11" s="18" t="s">
        <v>331</v>
      </c>
      <c r="G11" s="39" t="s">
        <v>65</v>
      </c>
      <c r="H11" s="39" t="s">
        <v>65</v>
      </c>
      <c r="I11" s="39">
        <v>1</v>
      </c>
      <c r="J11" s="40">
        <v>1</v>
      </c>
      <c r="K11" s="40">
        <v>0</v>
      </c>
      <c r="L11" s="40">
        <v>0</v>
      </c>
      <c r="M11" s="22">
        <v>0</v>
      </c>
      <c r="N11" s="22">
        <f t="shared" si="0"/>
        <v>2</v>
      </c>
      <c r="O11" s="6"/>
    </row>
    <row r="12" spans="1:15" ht="20.100000000000001" customHeight="1">
      <c r="A12" s="22">
        <v>9</v>
      </c>
      <c r="B12" s="34"/>
      <c r="C12" s="34"/>
      <c r="D12" s="34"/>
      <c r="E12" s="35"/>
      <c r="F12" s="34"/>
      <c r="G12" s="5"/>
      <c r="H12" s="6"/>
      <c r="I12" s="41"/>
      <c r="J12" s="42"/>
      <c r="K12" s="42"/>
      <c r="L12" s="42"/>
      <c r="M12" s="5"/>
      <c r="N12" s="5"/>
      <c r="O12" s="6"/>
    </row>
    <row r="13" spans="1:15" ht="20.100000000000001" customHeight="1">
      <c r="A13" s="5"/>
      <c r="B13" s="34"/>
      <c r="C13" s="34"/>
      <c r="D13" s="34"/>
      <c r="E13" s="35"/>
      <c r="F13" s="34"/>
      <c r="G13" s="5"/>
      <c r="H13" s="6"/>
      <c r="I13" s="41"/>
      <c r="J13" s="42"/>
      <c r="K13" s="42"/>
      <c r="L13" s="42"/>
      <c r="M13" s="5"/>
      <c r="N13" s="5"/>
      <c r="O13" s="6"/>
    </row>
    <row r="14" spans="1:15" s="2" customFormat="1" ht="18.75">
      <c r="A14" s="9" t="s">
        <v>339</v>
      </c>
      <c r="B14" s="10"/>
      <c r="C14" s="34"/>
      <c r="D14" s="11"/>
      <c r="E14" s="12"/>
      <c r="F14" s="34"/>
      <c r="G14" s="5"/>
      <c r="H14" s="27"/>
      <c r="I14" s="21"/>
      <c r="J14" s="405" t="s">
        <v>340</v>
      </c>
      <c r="K14" s="406"/>
      <c r="L14" s="406"/>
      <c r="M14" s="407"/>
      <c r="N14" s="10"/>
      <c r="O14" s="13"/>
    </row>
    <row r="15" spans="1:15" ht="60.95" customHeight="1">
      <c r="A15" s="408" t="s">
        <v>341</v>
      </c>
      <c r="B15" s="409"/>
      <c r="C15" s="409"/>
      <c r="D15" s="409"/>
      <c r="E15" s="409"/>
      <c r="F15" s="409"/>
      <c r="G15" s="409"/>
      <c r="H15" s="409"/>
      <c r="I15" s="409"/>
      <c r="J15" s="409"/>
      <c r="K15" s="409"/>
      <c r="L15" s="409"/>
      <c r="M15" s="409"/>
      <c r="N15" s="409"/>
      <c r="O15" s="410"/>
    </row>
  </sheetData>
  <mergeCells count="13">
    <mergeCell ref="A1:O1"/>
    <mergeCell ref="J14:M14"/>
    <mergeCell ref="A15:O15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6" type="noConversion"/>
  <dataValidations count="1">
    <dataValidation type="list" allowBlank="1" showInputMessage="1" showErrorMessage="1" sqref="O1 O3:O7 O8:O9 O10:O1048576" xr:uid="{00000000-0002-0000-0800-000000000000}">
      <formula1>"YES,NO"</formula1>
    </dataValidation>
  </dataValidations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2</vt:i4>
      </vt:variant>
    </vt:vector>
  </HeadingPairs>
  <TitlesOfParts>
    <vt:vector size="16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2024-02-02T10:57:56Z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3EF61C10D9ED431BAFEC4F1EA67DC8C8_13</vt:lpwstr>
  </property>
  <property fmtid="{D5CDD505-2E9C-101B-9397-08002B2CF9AE}" pid="4" name="KSOReadingLayout">
    <vt:bool>true</vt:bool>
  </property>
</Properties>
</file>