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源莱美24SS\TAJJAM81577\1-11尾期\"/>
    </mc:Choice>
  </mc:AlternateContent>
  <xr:revisionPtr revIDLastSave="0" documentId="13_ncr:1_{BCE16ADE-4D07-4D99-B1CF-6756F30482E1}" xr6:coauthVersionLast="47" xr6:coauthVersionMax="47" xr10:uidLastSave="{00000000-0000-0000-0000-000000000000}"/>
  <bookViews>
    <workbookView xWindow="-120" yWindow="-120" windowWidth="20730" windowHeight="11160" tabRatio="830" activeTab="7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洗水" sheetId="16" r:id="rId6"/>
    <sheet name="中期尺寸表" sheetId="14" r:id="rId7"/>
    <sheet name="尾期" sheetId="5" r:id="rId8"/>
    <sheet name="尾期尺寸表" sheetId="15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91029"/>
</workbook>
</file>

<file path=xl/calcChain.xml><?xml version="1.0" encoding="utf-8"?>
<calcChain xmlns="http://schemas.openxmlformats.org/spreadsheetml/2006/main">
  <c r="E13" i="15" l="1"/>
  <c r="F13" i="15" s="1"/>
  <c r="G13" i="15" s="1"/>
  <c r="C13" i="15"/>
  <c r="B13" i="15" s="1"/>
  <c r="E12" i="15"/>
  <c r="F12" i="15" s="1"/>
  <c r="G12" i="15" s="1"/>
  <c r="C12" i="15"/>
  <c r="B12" i="15" s="1"/>
  <c r="F11" i="15"/>
  <c r="G11" i="15" s="1"/>
  <c r="E11" i="15"/>
  <c r="C11" i="15"/>
  <c r="B11" i="15" s="1"/>
  <c r="E10" i="15"/>
  <c r="F10" i="15" s="1"/>
  <c r="G10" i="15" s="1"/>
  <c r="C10" i="15"/>
  <c r="B10" i="15"/>
  <c r="F9" i="15"/>
  <c r="G9" i="15" s="1"/>
  <c r="E9" i="15"/>
  <c r="C9" i="15"/>
  <c r="B9" i="15" s="1"/>
  <c r="E8" i="15"/>
  <c r="F8" i="15" s="1"/>
  <c r="G8" i="15" s="1"/>
  <c r="C8" i="15"/>
  <c r="B8" i="15" s="1"/>
  <c r="E7" i="15"/>
  <c r="F7" i="15" s="1"/>
  <c r="G7" i="15" s="1"/>
  <c r="C7" i="15"/>
  <c r="B7" i="15" s="1"/>
  <c r="F6" i="15"/>
  <c r="G6" i="15" s="1"/>
  <c r="E6" i="15"/>
  <c r="C6" i="15"/>
  <c r="B6" i="15"/>
  <c r="G13" i="16"/>
  <c r="F13" i="16"/>
  <c r="E13" i="16"/>
  <c r="C13" i="16"/>
  <c r="B13" i="16"/>
  <c r="G12" i="16"/>
  <c r="F12" i="16"/>
  <c r="E12" i="16"/>
  <c r="C12" i="16"/>
  <c r="B12" i="16" s="1"/>
  <c r="E11" i="16"/>
  <c r="F11" i="16" s="1"/>
  <c r="G11" i="16" s="1"/>
  <c r="C11" i="16"/>
  <c r="B11" i="16" s="1"/>
  <c r="F10" i="16"/>
  <c r="G10" i="16" s="1"/>
  <c r="E10" i="16"/>
  <c r="C10" i="16"/>
  <c r="B10" i="16" s="1"/>
  <c r="G9" i="16"/>
  <c r="F9" i="16"/>
  <c r="E9" i="16"/>
  <c r="C9" i="16"/>
  <c r="B9" i="16" s="1"/>
  <c r="E8" i="16"/>
  <c r="F8" i="16" s="1"/>
  <c r="G8" i="16" s="1"/>
  <c r="C8" i="16"/>
  <c r="B8" i="16" s="1"/>
  <c r="E7" i="16"/>
  <c r="F7" i="16" s="1"/>
  <c r="G7" i="16" s="1"/>
  <c r="C7" i="16"/>
  <c r="B7" i="16" s="1"/>
  <c r="F6" i="16"/>
  <c r="G6" i="16" s="1"/>
  <c r="E6" i="16"/>
  <c r="C6" i="16"/>
  <c r="B6" i="16"/>
  <c r="G13" i="14" l="1"/>
  <c r="F13" i="14"/>
  <c r="E13" i="14"/>
  <c r="C13" i="14"/>
  <c r="B13" i="14"/>
  <c r="G12" i="14"/>
  <c r="F12" i="14"/>
  <c r="E12" i="14"/>
  <c r="C12" i="14"/>
  <c r="B12" i="14" s="1"/>
  <c r="E11" i="14"/>
  <c r="F11" i="14" s="1"/>
  <c r="G11" i="14" s="1"/>
  <c r="C11" i="14"/>
  <c r="B11" i="14" s="1"/>
  <c r="E10" i="14"/>
  <c r="F10" i="14" s="1"/>
  <c r="G10" i="14" s="1"/>
  <c r="C10" i="14"/>
  <c r="B10" i="14"/>
  <c r="G9" i="14"/>
  <c r="F9" i="14"/>
  <c r="E9" i="14"/>
  <c r="C9" i="14"/>
  <c r="B9" i="14"/>
  <c r="E8" i="14"/>
  <c r="F8" i="14" s="1"/>
  <c r="G8" i="14" s="1"/>
  <c r="C8" i="14"/>
  <c r="B8" i="14" s="1"/>
  <c r="E7" i="14"/>
  <c r="F7" i="14" s="1"/>
  <c r="G7" i="14" s="1"/>
  <c r="C7" i="14"/>
  <c r="B7" i="14" s="1"/>
  <c r="F6" i="14"/>
  <c r="G6" i="14" s="1"/>
  <c r="E6" i="14"/>
  <c r="C6" i="14"/>
  <c r="B6" i="14"/>
  <c r="G16" i="13"/>
  <c r="F16" i="13"/>
  <c r="E16" i="13"/>
  <c r="C16" i="13"/>
  <c r="B16" i="13"/>
  <c r="G15" i="13"/>
  <c r="F15" i="13"/>
  <c r="E15" i="13"/>
  <c r="C15" i="13"/>
  <c r="B15" i="13"/>
  <c r="F14" i="13"/>
  <c r="G14" i="13" s="1"/>
  <c r="E14" i="13"/>
  <c r="C14" i="13"/>
  <c r="B14" i="13"/>
  <c r="E13" i="13"/>
  <c r="F13" i="13" s="1"/>
  <c r="G13" i="13" s="1"/>
  <c r="C13" i="13"/>
  <c r="B13" i="13"/>
  <c r="E12" i="13"/>
  <c r="F12" i="13" s="1"/>
  <c r="G12" i="13" s="1"/>
  <c r="C12" i="13"/>
  <c r="B12" i="13" s="1"/>
  <c r="E11" i="13"/>
  <c r="F11" i="13" s="1"/>
  <c r="G11" i="13" s="1"/>
  <c r="C11" i="13"/>
  <c r="B11" i="13" s="1"/>
  <c r="F10" i="13"/>
  <c r="G10" i="13" s="1"/>
  <c r="E10" i="13"/>
  <c r="C10" i="13"/>
  <c r="B10" i="13"/>
  <c r="G9" i="13"/>
  <c r="F9" i="13"/>
  <c r="E9" i="13"/>
  <c r="C9" i="13"/>
  <c r="B9" i="13"/>
  <c r="E8" i="13"/>
  <c r="F8" i="13" s="1"/>
  <c r="G8" i="13" s="1"/>
  <c r="C8" i="13"/>
  <c r="B8" i="13" s="1"/>
  <c r="E7" i="13"/>
  <c r="F7" i="13" s="1"/>
  <c r="G7" i="13" s="1"/>
  <c r="C7" i="13"/>
  <c r="B7" i="13" s="1"/>
  <c r="F6" i="13"/>
  <c r="G6" i="13" s="1"/>
  <c r="E6" i="13"/>
  <c r="C6" i="13"/>
  <c r="B6" i="13"/>
</calcChain>
</file>

<file path=xl/sharedStrings.xml><?xml version="1.0" encoding="utf-8"?>
<sst xmlns="http://schemas.openxmlformats.org/spreadsheetml/2006/main" count="1029" uniqueCount="441">
  <si>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</si>
  <si>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</si>
  <si>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</si>
  <si>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</si>
  <si>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</si>
  <si>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</si>
  <si>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</si>
  <si>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</si>
  <si>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</si>
  <si>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</si>
  <si>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</si>
  <si>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</si>
  <si>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</si>
  <si>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</si>
  <si>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</si>
  <si>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</si>
  <si>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</si>
  <si>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</si>
  <si>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</si>
  <si>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</si>
  <si>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</si>
  <si>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</si>
  <si>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</si>
  <si>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</si>
  <si>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</si>
  <si>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</si>
  <si>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</si>
  <si>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</si>
  <si>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</si>
  <si>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</si>
  <si>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</si>
  <si>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</si>
  <si>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</si>
  <si>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</si>
  <si>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</si>
  <si>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</si>
  <si>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</si>
  <si>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</si>
  <si>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</si>
  <si>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</si>
  <si>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</si>
  <si>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</si>
  <si>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</si>
  <si>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</si>
  <si>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</si>
  <si>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</si>
  <si>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</si>
  <si>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</si>
  <si>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</si>
  <si>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</si>
  <si>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</si>
  <si>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期货定单</t>
  </si>
  <si>
    <t>合同签订方</t>
  </si>
  <si>
    <t>佛山源莱美</t>
  </si>
  <si>
    <t>生产工厂</t>
  </si>
  <si>
    <t>中山源莱美</t>
  </si>
  <si>
    <t>订单基础信息</t>
  </si>
  <si>
    <t>生产•出货进度</t>
  </si>
  <si>
    <t>指示•确认资料</t>
  </si>
  <si>
    <t>款号</t>
  </si>
  <si>
    <t>TAJJAM81577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</si>
  <si>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</si>
  <si>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</si>
  <si>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</si>
  <si>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</si>
  <si>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</si>
  <si>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</si>
  <si>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</si>
  <si>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</si>
  <si>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</si>
  <si>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</si>
  <si>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</si>
  <si>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</si>
  <si>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</si>
  <si>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</si>
  <si>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</si>
  <si>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</si>
  <si>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</si>
  <si>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</si>
  <si>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</si>
  <si>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</si>
  <si>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</si>
  <si>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</si>
  <si>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</si>
  <si>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</si>
  <si>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</si>
  <si>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</si>
  <si>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</si>
  <si>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</si>
  <si>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</si>
  <si>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</si>
  <si>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</si>
  <si>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</si>
  <si>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</si>
  <si>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</si>
  <si>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</si>
  <si>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</si>
  <si>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</si>
  <si>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</si>
  <si>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</si>
  <si>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</si>
  <si>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</si>
  <si>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</si>
  <si>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</si>
  <si>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</si>
  <si>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</si>
  <si>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</si>
  <si>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</si>
  <si>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</si>
  <si>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</si>
  <si>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</si>
  <si>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</si>
  <si>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</si>
  <si>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</si>
  <si>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</si>
  <si>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海灰蓝</t>
  </si>
  <si>
    <t>矿石蓝</t>
  </si>
  <si>
    <t>冷松绿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</si>
  <si>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</si>
  <si>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</si>
  <si>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</si>
  <si>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</si>
  <si>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</si>
  <si>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</si>
  <si>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</si>
  <si>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</si>
  <si>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</si>
  <si>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</si>
  <si>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</si>
  <si>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</si>
  <si>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</si>
  <si>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</si>
  <si>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</si>
  <si>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</si>
  <si>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黄志端</t>
  </si>
  <si>
    <t>查验时间</t>
  </si>
  <si>
    <t>工厂负责人</t>
  </si>
  <si>
    <t>包信俊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</si>
  <si>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</si>
  <si>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</si>
  <si>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</si>
  <si>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</si>
  <si>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</si>
  <si>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</si>
  <si>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</si>
  <si>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</si>
  <si>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</si>
  <si>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</si>
  <si>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</si>
  <si>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</si>
  <si>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</si>
  <si>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胸围</t>
  </si>
  <si>
    <t>摆围</t>
  </si>
  <si>
    <t>106</t>
  </si>
  <si>
    <t>肩宽</t>
  </si>
  <si>
    <t>袖长</t>
  </si>
  <si>
    <t>袖肥/2</t>
  </si>
  <si>
    <t>袖口围/2</t>
  </si>
  <si>
    <t>下领围</t>
  </si>
  <si>
    <t>门禁长</t>
  </si>
  <si>
    <t>门禁宽</t>
  </si>
  <si>
    <t>叉高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</si>
  <si>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</si>
  <si>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</si>
  <si>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</si>
  <si>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</si>
  <si>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</si>
  <si>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探路者控股集团股份有限公司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</si>
  <si>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</si>
  <si>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</si>
  <si>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</si>
  <si>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</si>
  <si>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</si>
  <si>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</si>
  <si>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</si>
  <si>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</si>
  <si>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</si>
  <si>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</si>
  <si>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</si>
  <si>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</si>
  <si>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</si>
  <si>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</si>
  <si>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</si>
  <si>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</si>
  <si>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</si>
  <si>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</si>
  <si>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</si>
  <si>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</si>
  <si>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</si>
  <si>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</si>
  <si>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</si>
  <si>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</si>
  <si>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</si>
  <si>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</si>
  <si>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</si>
  <si>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</si>
  <si>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</si>
  <si>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</si>
  <si>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</si>
  <si>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</si>
  <si>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</si>
  <si>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</si>
  <si>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</si>
  <si>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</si>
  <si>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</si>
  <si>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</si>
  <si>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</si>
  <si>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</si>
  <si>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</si>
  <si>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</si>
  <si>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</si>
  <si>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</si>
  <si>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</si>
  <si>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</si>
  <si>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</si>
  <si>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</si>
  <si>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</si>
  <si>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</si>
  <si>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</si>
  <si>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</si>
  <si>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</si>
  <si>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</si>
  <si>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</si>
  <si>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</si>
  <si>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</si>
  <si>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</si>
  <si>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</si>
  <si>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</si>
  <si>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</si>
  <si>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</si>
  <si>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</si>
  <si>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</si>
  <si>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</si>
  <si>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</si>
  <si>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</si>
  <si>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</si>
  <si>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</si>
  <si>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</si>
  <si>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</si>
  <si>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</si>
  <si>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</si>
  <si>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</si>
  <si>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</si>
  <si>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</si>
  <si>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</si>
  <si>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源莱美</t>
  </si>
  <si>
    <t>YES</t>
  </si>
  <si>
    <t>制表时间：2023年10月20日</t>
  </si>
  <si>
    <t>测试人签名:周志刚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</si>
  <si>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</si>
  <si>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 xml:space="preserve"> 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</si>
  <si>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</si>
  <si>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</si>
  <si>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</si>
  <si>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</si>
  <si>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</si>
  <si>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</si>
  <si>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</si>
  <si>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</si>
  <si>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测试人签名：小周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</si>
  <si>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</si>
  <si>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</si>
  <si>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</si>
  <si>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</si>
  <si>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</si>
  <si>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</si>
  <si>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</si>
  <si>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</si>
  <si>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</si>
  <si>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</si>
  <si>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</si>
  <si>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</si>
  <si>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</si>
  <si>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</si>
  <si>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</si>
  <si>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</si>
  <si>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</si>
  <si>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</si>
  <si>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</si>
  <si>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</si>
  <si>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</si>
  <si>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</si>
  <si>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</si>
  <si>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</si>
  <si>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</si>
  <si>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</si>
  <si>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</si>
  <si>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</si>
  <si>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</si>
  <si>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</si>
  <si>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</si>
  <si>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</si>
  <si>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</si>
  <si>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</si>
  <si>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</si>
  <si>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</si>
  <si>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</si>
  <si>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转印标</t>
  </si>
  <si>
    <t>未脱落</t>
  </si>
  <si>
    <t>后领下</t>
  </si>
  <si>
    <t>尺码转印标</t>
  </si>
  <si>
    <t>领子/门筒/袖口/下摆</t>
  </si>
  <si>
    <t>无缝工艺</t>
  </si>
  <si>
    <t>未脱胶</t>
  </si>
  <si>
    <t>制表时间：2023年10月26日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</si>
  <si>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</si>
  <si>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</si>
  <si>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</si>
  <si>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</si>
  <si>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</si>
  <si>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</si>
  <si>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-1</t>
    <phoneticPr fontId="35" type="noConversion"/>
  </si>
  <si>
    <t>+1</t>
    <phoneticPr fontId="35" type="noConversion"/>
  </si>
  <si>
    <t>-1.3</t>
    <phoneticPr fontId="35" type="noConversion"/>
  </si>
  <si>
    <t>-0.8</t>
    <phoneticPr fontId="35" type="noConversion"/>
  </si>
  <si>
    <t>-0.4</t>
    <phoneticPr fontId="35" type="noConversion"/>
  </si>
  <si>
    <t>+0.4</t>
    <phoneticPr fontId="35" type="noConversion"/>
  </si>
  <si>
    <t>-1.5</t>
    <phoneticPr fontId="35" type="noConversion"/>
  </si>
  <si>
    <t>-0.5</t>
    <phoneticPr fontId="35" type="noConversion"/>
  </si>
  <si>
    <t>大货首件</t>
    <phoneticPr fontId="35" type="noConversion"/>
  </si>
  <si>
    <t>+0.5</t>
    <phoneticPr fontId="35" type="noConversion"/>
  </si>
  <si>
    <t>+2</t>
    <phoneticPr fontId="35" type="noConversion"/>
  </si>
  <si>
    <t>-0.9</t>
    <phoneticPr fontId="35" type="noConversion"/>
  </si>
  <si>
    <t>+0</t>
    <phoneticPr fontId="35" type="noConversion"/>
  </si>
  <si>
    <t>TAJJAM81577</t>
    <phoneticPr fontId="35" type="noConversion"/>
  </si>
  <si>
    <t>男式Polo短袖T恤</t>
    <phoneticPr fontId="35" type="noConversion"/>
  </si>
  <si>
    <t>中山源莱美</t>
    <phoneticPr fontId="35" type="noConversion"/>
  </si>
  <si>
    <t>冷松绿</t>
    <phoneticPr fontId="35" type="noConversion"/>
  </si>
  <si>
    <t>-0.3</t>
    <phoneticPr fontId="35" type="noConversion"/>
  </si>
  <si>
    <t>+0.2</t>
    <phoneticPr fontId="35" type="noConversion"/>
  </si>
  <si>
    <t>冷松绿，海灰蓝</t>
    <phoneticPr fontId="35" type="noConversion"/>
  </si>
  <si>
    <t>+1+2</t>
    <phoneticPr fontId="35" type="noConversion"/>
  </si>
  <si>
    <t>-1+0</t>
    <phoneticPr fontId="35" type="noConversion"/>
  </si>
  <si>
    <t>+0+1</t>
    <phoneticPr fontId="35" type="noConversion"/>
  </si>
  <si>
    <t>-1-1</t>
    <phoneticPr fontId="35" type="noConversion"/>
  </si>
  <si>
    <t>+0+0</t>
    <phoneticPr fontId="35" type="noConversion"/>
  </si>
  <si>
    <t>-0.5+0</t>
    <phoneticPr fontId="35" type="noConversion"/>
  </si>
  <si>
    <t>+0+0.5</t>
    <phoneticPr fontId="35" type="noConversion"/>
  </si>
  <si>
    <t>+0-1</t>
    <phoneticPr fontId="35" type="noConversion"/>
  </si>
  <si>
    <t>海灰蓝</t>
    <phoneticPr fontId="35" type="noConversion"/>
  </si>
  <si>
    <t>-2</t>
    <phoneticPr fontId="35" type="noConversion"/>
  </si>
  <si>
    <t>海灰蓝，矿石蓝</t>
    <phoneticPr fontId="35" type="noConversion"/>
  </si>
  <si>
    <t>+2+1.7</t>
    <phoneticPr fontId="35" type="noConversion"/>
  </si>
  <si>
    <t>-2+0</t>
    <phoneticPr fontId="35" type="noConversion"/>
  </si>
  <si>
    <t>+0+1.5</t>
    <phoneticPr fontId="35" type="noConversion"/>
  </si>
  <si>
    <t>-0.7-1.2</t>
    <phoneticPr fontId="35" type="noConversion"/>
  </si>
  <si>
    <t>-0.7-0.5</t>
    <phoneticPr fontId="35" type="noConversion"/>
  </si>
  <si>
    <t>+0.3+0</t>
    <phoneticPr fontId="35" type="noConversion"/>
  </si>
  <si>
    <t>-1.5-1</t>
    <phoneticPr fontId="35" type="noConversion"/>
  </si>
  <si>
    <t>矿石蓝</t>
    <phoneticPr fontId="35" type="noConversion"/>
  </si>
  <si>
    <t>-0.6</t>
    <phoneticPr fontId="35" type="noConversion"/>
  </si>
  <si>
    <t>-0.2</t>
    <phoneticPr fontId="35" type="noConversion"/>
  </si>
  <si>
    <t>补充事项：大货未洗水</t>
    <phoneticPr fontId="35" type="noConversion"/>
  </si>
  <si>
    <t>12-15日中期验货，成品3000件，包装入袋1000件未装箱。冷松绿，矿石蓝，海灰蓝色，共抽40件，</t>
    <phoneticPr fontId="35" type="noConversion"/>
  </si>
  <si>
    <t>1.领型不平服，领面松，前领边处熨斗压变形，此问题较普遍</t>
    <phoneticPr fontId="35" type="noConversion"/>
  </si>
  <si>
    <t>2.门襟四合釦A面字母歪斜，扣合后不平，超盖，门襟边不直，订釦位置不正确等问题7件以上</t>
    <phoneticPr fontId="35" type="noConversion"/>
  </si>
  <si>
    <t>3.门襟下端套结偏高多件</t>
    <phoneticPr fontId="35" type="noConversion"/>
  </si>
  <si>
    <t>4.线头多（内领下围，下摆侧）</t>
    <phoneticPr fontId="35" type="noConversion"/>
  </si>
  <si>
    <t>5.前胸转印标上透明保护膜要清除，发现1件未清除</t>
    <phoneticPr fontId="35" type="noConversion"/>
  </si>
  <si>
    <t>6.本布勾丝2件</t>
    <phoneticPr fontId="35" type="noConversion"/>
  </si>
  <si>
    <t>7.合肩倒缝错误1件</t>
    <phoneticPr fontId="35" type="noConversion"/>
  </si>
  <si>
    <t>8.本布竖条纹1件</t>
    <phoneticPr fontId="35" type="noConversion"/>
  </si>
  <si>
    <t>9.面布脏污3件</t>
    <phoneticPr fontId="35" type="noConversion"/>
  </si>
  <si>
    <t>10.袖笼熨烫倒缝不正确，未熨烫定型3件</t>
    <phoneticPr fontId="35" type="noConversion"/>
  </si>
  <si>
    <t>共抽验40件，问题太多了，请工厂及时改善后再次申请中期验货。</t>
    <phoneticPr fontId="35" type="noConversion"/>
  </si>
  <si>
    <t>M洗前/后</t>
    <phoneticPr fontId="35" type="noConversion"/>
  </si>
  <si>
    <t>L洗前/后</t>
    <phoneticPr fontId="35" type="noConversion"/>
  </si>
  <si>
    <t>XXL洗前/后</t>
    <phoneticPr fontId="35" type="noConversion"/>
  </si>
  <si>
    <t>+2.3/+2</t>
    <phoneticPr fontId="35" type="noConversion"/>
  </si>
  <si>
    <t>+0/+0</t>
    <phoneticPr fontId="35" type="noConversion"/>
  </si>
  <si>
    <t>+1/+1</t>
    <phoneticPr fontId="35" type="noConversion"/>
  </si>
  <si>
    <t>-1.1/-0.5</t>
    <phoneticPr fontId="35" type="noConversion"/>
  </si>
  <si>
    <t>+0/+0.3</t>
    <phoneticPr fontId="35" type="noConversion"/>
  </si>
  <si>
    <t>-0.3/+0</t>
    <phoneticPr fontId="35" type="noConversion"/>
  </si>
  <si>
    <t>+0/-0.2</t>
    <phoneticPr fontId="35" type="noConversion"/>
  </si>
  <si>
    <t>-1/-0.5</t>
    <phoneticPr fontId="35" type="noConversion"/>
  </si>
  <si>
    <t>+0.4/+0.5</t>
    <phoneticPr fontId="35" type="noConversion"/>
  </si>
  <si>
    <t>-2/-2</t>
    <phoneticPr fontId="35" type="noConversion"/>
  </si>
  <si>
    <t>-0.9/-0.9</t>
    <phoneticPr fontId="35" type="noConversion"/>
  </si>
  <si>
    <t>-0.6/-0.3</t>
    <phoneticPr fontId="35" type="noConversion"/>
  </si>
  <si>
    <t>+0/-0.4</t>
    <phoneticPr fontId="35" type="noConversion"/>
  </si>
  <si>
    <t>-0.5/-0.5</t>
    <phoneticPr fontId="35" type="noConversion"/>
  </si>
  <si>
    <t>+0.3/+0.5</t>
    <phoneticPr fontId="35" type="noConversion"/>
  </si>
  <si>
    <t>+0.5/+0</t>
    <phoneticPr fontId="35" type="noConversion"/>
  </si>
  <si>
    <t>+1/+2</t>
    <phoneticPr fontId="35" type="noConversion"/>
  </si>
  <si>
    <t>-0.8/-0.8</t>
    <phoneticPr fontId="35" type="noConversion"/>
  </si>
  <si>
    <t>+0/+0.2</t>
    <phoneticPr fontId="35" type="noConversion"/>
  </si>
  <si>
    <t>+0.2/+0.2</t>
    <phoneticPr fontId="35" type="noConversion"/>
  </si>
  <si>
    <t>海灰蓝，冷松绿</t>
    <phoneticPr fontId="35" type="noConversion"/>
  </si>
  <si>
    <t>+1+1</t>
    <phoneticPr fontId="35" type="noConversion"/>
  </si>
  <si>
    <t>-1+1</t>
    <phoneticPr fontId="35" type="noConversion"/>
  </si>
  <si>
    <t>+1+2</t>
    <phoneticPr fontId="35" type="noConversion"/>
  </si>
  <si>
    <t>-0.8-0.8</t>
    <phoneticPr fontId="35" type="noConversion"/>
  </si>
  <si>
    <t>+0.5+0.3</t>
    <phoneticPr fontId="35" type="noConversion"/>
  </si>
  <si>
    <t>-0.7-0.6</t>
    <phoneticPr fontId="35" type="noConversion"/>
  </si>
  <si>
    <t>+0+0</t>
    <phoneticPr fontId="35" type="noConversion"/>
  </si>
  <si>
    <t>-1.5-2</t>
    <phoneticPr fontId="35" type="noConversion"/>
  </si>
  <si>
    <t>冷松绿，矿石看</t>
    <phoneticPr fontId="35" type="noConversion"/>
  </si>
  <si>
    <t>+2+0.5</t>
    <phoneticPr fontId="35" type="noConversion"/>
  </si>
  <si>
    <t>+0-1</t>
    <phoneticPr fontId="35" type="noConversion"/>
  </si>
  <si>
    <t>-1.6-1.6</t>
    <phoneticPr fontId="35" type="noConversion"/>
  </si>
  <si>
    <t>+0+0.5</t>
    <phoneticPr fontId="35" type="noConversion"/>
  </si>
  <si>
    <t>-0.3-1</t>
    <phoneticPr fontId="35" type="noConversion"/>
  </si>
  <si>
    <t>+0-0.3</t>
    <phoneticPr fontId="35" type="noConversion"/>
  </si>
  <si>
    <t>-1-1</t>
    <phoneticPr fontId="35" type="noConversion"/>
  </si>
  <si>
    <t>-2-1</t>
    <phoneticPr fontId="35" type="noConversion"/>
  </si>
  <si>
    <t>海灰蓝，黑色</t>
    <phoneticPr fontId="35" type="noConversion"/>
  </si>
  <si>
    <t>+1.5+0.5</t>
    <phoneticPr fontId="35" type="noConversion"/>
  </si>
  <si>
    <t>+1-1</t>
    <phoneticPr fontId="35" type="noConversion"/>
  </si>
  <si>
    <t>+0.5+0</t>
    <phoneticPr fontId="35" type="noConversion"/>
  </si>
  <si>
    <t>-0.2+0</t>
    <phoneticPr fontId="35" type="noConversion"/>
  </si>
  <si>
    <t>-0.3+0</t>
    <phoneticPr fontId="35" type="noConversion"/>
  </si>
  <si>
    <t>冷松绿，矿石蓝，黑色</t>
    <phoneticPr fontId="35" type="noConversion"/>
  </si>
  <si>
    <t>+1+1.5+1.5</t>
    <phoneticPr fontId="35" type="noConversion"/>
  </si>
  <si>
    <t>+1+0-2</t>
    <phoneticPr fontId="35" type="noConversion"/>
  </si>
  <si>
    <t>+1+2+0</t>
    <phoneticPr fontId="35" type="noConversion"/>
  </si>
  <si>
    <t>-0.8-0.8-1.2</t>
    <phoneticPr fontId="35" type="noConversion"/>
  </si>
  <si>
    <t>-0.5-0.5+0</t>
    <phoneticPr fontId="35" type="noConversion"/>
  </si>
  <si>
    <t>+0-0.3-0.3</t>
    <phoneticPr fontId="35" type="noConversion"/>
  </si>
  <si>
    <t>+0.4+0.2+0</t>
    <phoneticPr fontId="35" type="noConversion"/>
  </si>
  <si>
    <t>-2+0-1</t>
    <phoneticPr fontId="35" type="noConversion"/>
  </si>
  <si>
    <t>矿石蓝，黑色</t>
    <phoneticPr fontId="35" type="noConversion"/>
  </si>
  <si>
    <t>-2-2</t>
    <phoneticPr fontId="35" type="noConversion"/>
  </si>
  <si>
    <t>-0.9-1</t>
    <phoneticPr fontId="35" type="noConversion"/>
  </si>
  <si>
    <t>-0.5+0</t>
    <phoneticPr fontId="35" type="noConversion"/>
  </si>
  <si>
    <t>-0.7-0.4</t>
    <phoneticPr fontId="35" type="noConversion"/>
  </si>
  <si>
    <t>+0.3+2+0.5</t>
    <phoneticPr fontId="35" type="noConversion"/>
  </si>
  <si>
    <t>-2-1-1</t>
    <phoneticPr fontId="35" type="noConversion"/>
  </si>
  <si>
    <t>-1+0+0</t>
    <phoneticPr fontId="35" type="noConversion"/>
  </si>
  <si>
    <t>-1.6-1.2-1.2</t>
    <phoneticPr fontId="35" type="noConversion"/>
  </si>
  <si>
    <t>+0.7+0.5+0</t>
    <phoneticPr fontId="35" type="noConversion"/>
  </si>
  <si>
    <t>-0.2-0.8-0.4</t>
    <phoneticPr fontId="35" type="noConversion"/>
  </si>
  <si>
    <t>+0-0.2+0</t>
    <phoneticPr fontId="35" type="noConversion"/>
  </si>
  <si>
    <t>-2-1-1.5</t>
    <phoneticPr fontId="35" type="noConversion"/>
  </si>
  <si>
    <t>齐色齐码抽验共抽验200件</t>
    <phoneticPr fontId="35" type="noConversion"/>
  </si>
  <si>
    <t>门襟釦子掉漆</t>
    <phoneticPr fontId="35" type="noConversion"/>
  </si>
  <si>
    <t>前领尖左右不对称</t>
    <phoneticPr fontId="35" type="noConversion"/>
  </si>
  <si>
    <t>门襟下端套结处拆改后针洞未盖住</t>
    <phoneticPr fontId="35" type="noConversion"/>
  </si>
  <si>
    <t>内领围线头</t>
    <phoneticPr fontId="35" type="noConversion"/>
  </si>
  <si>
    <t>尾期验货，抽验200件，验货合格</t>
    <phoneticPr fontId="35" type="noConversion"/>
  </si>
  <si>
    <t>张超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</si>
</sst>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9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</font>
    <font>
      <sz val="10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0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</cellStyleXfs>
  <cellXfs count="42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7" xfId="0" applyFont="1" applyBorder="1" applyAlignment="1">
      <alignment horizontal="center"/>
    </xf>
    <xf numFmtId="0" fontId="0" fillId="0" borderId="7" xfId="0" applyBorder="1"/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/>
    <xf numFmtId="0" fontId="8" fillId="0" borderId="7" xfId="0" applyFont="1" applyBorder="1"/>
    <xf numFmtId="0" fontId="8" fillId="0" borderId="5" xfId="0" applyFont="1" applyBorder="1"/>
    <xf numFmtId="0" fontId="12" fillId="0" borderId="7" xfId="0" applyFont="1" applyBorder="1" applyAlignment="1">
      <alignment horizontal="center" vertical="center"/>
    </xf>
    <xf numFmtId="0" fontId="13" fillId="3" borderId="9" xfId="2" applyFont="1" applyFill="1" applyBorder="1" applyAlignment="1">
      <alignment horizontal="left" vertical="center"/>
    </xf>
    <xf numFmtId="0" fontId="13" fillId="3" borderId="10" xfId="2" applyFont="1" applyFill="1" applyBorder="1">
      <alignment vertical="center"/>
    </xf>
    <xf numFmtId="0" fontId="14" fillId="3" borderId="11" xfId="6" applyFont="1" applyFill="1" applyBorder="1"/>
    <xf numFmtId="49" fontId="14" fillId="3" borderId="2" xfId="1" applyNumberFormat="1" applyFont="1" applyFill="1" applyBorder="1" applyAlignment="1">
      <alignment horizontal="center" vertical="center"/>
    </xf>
    <xf numFmtId="49" fontId="14" fillId="3" borderId="2" xfId="1" applyNumberFormat="1" applyFont="1" applyFill="1" applyBorder="1" applyAlignment="1">
      <alignment horizontal="right" vertical="center"/>
    </xf>
    <xf numFmtId="0" fontId="14" fillId="3" borderId="12" xfId="6" applyFont="1" applyFill="1" applyBorder="1"/>
    <xf numFmtId="49" fontId="14" fillId="3" borderId="13" xfId="6" applyNumberFormat="1" applyFont="1" applyFill="1" applyBorder="1" applyAlignment="1">
      <alignment horizontal="center"/>
    </xf>
    <xf numFmtId="49" fontId="14" fillId="3" borderId="13" xfId="6" applyNumberFormat="1" applyFont="1" applyFill="1" applyBorder="1" applyAlignment="1">
      <alignment horizontal="right"/>
    </xf>
    <xf numFmtId="0" fontId="13" fillId="3" borderId="0" xfId="6" applyFont="1" applyFill="1"/>
    <xf numFmtId="0" fontId="14" fillId="3" borderId="0" xfId="6" applyFont="1" applyFill="1"/>
    <xf numFmtId="0" fontId="0" fillId="3" borderId="0" xfId="1" applyFont="1" applyFill="1">
      <alignment vertical="center"/>
    </xf>
    <xf numFmtId="49" fontId="14" fillId="3" borderId="13" xfId="6" applyNumberFormat="1" applyFont="1" applyFill="1" applyBorder="1" applyAlignment="1">
      <alignment horizontal="right" vertical="center"/>
    </xf>
    <xf numFmtId="0" fontId="13" fillId="3" borderId="10" xfId="2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center" vertical="center"/>
    </xf>
    <xf numFmtId="49" fontId="13" fillId="3" borderId="2" xfId="1" applyNumberFormat="1" applyFont="1" applyFill="1" applyBorder="1" applyAlignment="1">
      <alignment horizontal="center" vertical="center"/>
    </xf>
    <xf numFmtId="49" fontId="14" fillId="3" borderId="13" xfId="1" applyNumberFormat="1" applyFont="1" applyFill="1" applyBorder="1" applyAlignment="1">
      <alignment horizontal="center" vertical="center"/>
    </xf>
    <xf numFmtId="14" fontId="13" fillId="3" borderId="0" xfId="6" applyNumberFormat="1" applyFont="1" applyFill="1"/>
    <xf numFmtId="0" fontId="13" fillId="3" borderId="16" xfId="1" applyFont="1" applyFill="1" applyBorder="1" applyAlignment="1">
      <alignment horizontal="center" vertical="center"/>
    </xf>
    <xf numFmtId="49" fontId="13" fillId="3" borderId="17" xfId="1" applyNumberFormat="1" applyFont="1" applyFill="1" applyBorder="1" applyAlignment="1">
      <alignment horizontal="center" vertical="center"/>
    </xf>
    <xf numFmtId="49" fontId="14" fillId="3" borderId="5" xfId="1" applyNumberFormat="1" applyFont="1" applyFill="1" applyBorder="1" applyAlignment="1">
      <alignment horizontal="center" vertical="center"/>
    </xf>
    <xf numFmtId="49" fontId="14" fillId="3" borderId="15" xfId="1" applyNumberFormat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3" fillId="3" borderId="15" xfId="1" applyNumberFormat="1" applyFont="1" applyFill="1" applyBorder="1" applyAlignment="1">
      <alignment horizontal="center" vertical="center"/>
    </xf>
    <xf numFmtId="49" fontId="14" fillId="3" borderId="18" xfId="6" applyNumberFormat="1" applyFont="1" applyFill="1" applyBorder="1" applyAlignment="1">
      <alignment horizontal="center"/>
    </xf>
    <xf numFmtId="0" fontId="17" fillId="0" borderId="0" xfId="2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>
      <alignment vertical="center"/>
    </xf>
    <xf numFmtId="0" fontId="16" fillId="0" borderId="23" xfId="2" applyFont="1" applyBorder="1" applyAlignment="1">
      <alignment horizontal="center" vertical="center"/>
    </xf>
    <xf numFmtId="0" fontId="19" fillId="0" borderId="23" xfId="2" applyFont="1" applyBorder="1">
      <alignment vertical="center"/>
    </xf>
    <xf numFmtId="0" fontId="19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right" vertical="center"/>
    </xf>
    <xf numFmtId="0" fontId="19" fillId="0" borderId="23" xfId="2" applyFont="1" applyBorder="1" applyAlignment="1">
      <alignment horizontal="left" vertical="center"/>
    </xf>
    <xf numFmtId="0" fontId="19" fillId="0" borderId="24" xfId="2" applyFont="1" applyBorder="1">
      <alignment vertical="center"/>
    </xf>
    <xf numFmtId="0" fontId="19" fillId="0" borderId="25" xfId="2" applyFont="1" applyBorder="1">
      <alignment vertical="center"/>
    </xf>
    <xf numFmtId="0" fontId="19" fillId="0" borderId="0" xfId="2" applyFont="1">
      <alignment vertical="center"/>
    </xf>
    <xf numFmtId="0" fontId="9" fillId="0" borderId="0" xfId="2" applyFont="1">
      <alignment vertical="center"/>
    </xf>
    <xf numFmtId="0" fontId="19" fillId="0" borderId="20" xfId="2" applyFont="1" applyBorder="1">
      <alignment vertical="center"/>
    </xf>
    <xf numFmtId="0" fontId="19" fillId="0" borderId="21" xfId="2" applyFont="1" applyBorder="1">
      <alignment vertical="center"/>
    </xf>
    <xf numFmtId="0" fontId="9" fillId="0" borderId="23" xfId="2" applyFont="1" applyBorder="1" applyAlignment="1">
      <alignment horizontal="left" vertical="center"/>
    </xf>
    <xf numFmtId="0" fontId="9" fillId="0" borderId="23" xfId="2" applyFont="1" applyBorder="1">
      <alignment vertical="center"/>
    </xf>
    <xf numFmtId="0" fontId="9" fillId="0" borderId="25" xfId="2" applyFont="1" applyBorder="1" applyAlignment="1">
      <alignment horizontal="left" vertical="center"/>
    </xf>
    <xf numFmtId="0" fontId="9" fillId="0" borderId="25" xfId="2" applyFont="1" applyBorder="1">
      <alignment vertical="center"/>
    </xf>
    <xf numFmtId="0" fontId="9" fillId="0" borderId="0" xfId="2" applyFont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24" xfId="2" applyFont="1" applyBorder="1" applyAlignment="1">
      <alignment horizontal="left" vertical="center"/>
    </xf>
    <xf numFmtId="0" fontId="9" fillId="0" borderId="21" xfId="2" applyFont="1" applyBorder="1">
      <alignment vertical="center"/>
    </xf>
    <xf numFmtId="58" fontId="9" fillId="0" borderId="25" xfId="2" applyNumberFormat="1" applyFont="1" applyBorder="1">
      <alignment vertical="center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20" fillId="0" borderId="42" xfId="2" applyFont="1" applyBorder="1" applyAlignment="1">
      <alignment horizontal="left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2" xfId="2" applyFont="1" applyBorder="1">
      <alignment vertical="center"/>
    </xf>
    <xf numFmtId="0" fontId="16" fillId="0" borderId="23" xfId="2" applyFont="1" applyBorder="1">
      <alignment vertical="center"/>
    </xf>
    <xf numFmtId="0" fontId="16" fillId="0" borderId="37" xfId="2" applyFont="1" applyBorder="1">
      <alignment vertical="center"/>
    </xf>
    <xf numFmtId="0" fontId="15" fillId="0" borderId="24" xfId="2" applyFont="1" applyBorder="1" applyAlignment="1">
      <alignment horizontal="left" vertical="center"/>
    </xf>
    <xf numFmtId="0" fontId="15" fillId="0" borderId="20" xfId="2" applyFont="1" applyBorder="1">
      <alignment vertical="center"/>
    </xf>
    <xf numFmtId="0" fontId="17" fillId="0" borderId="21" xfId="2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7" fillId="0" borderId="21" xfId="2" applyBorder="1">
      <alignment vertical="center"/>
    </xf>
    <xf numFmtId="0" fontId="17" fillId="0" borderId="23" xfId="2" applyBorder="1" applyAlignment="1">
      <alignment horizontal="left" vertical="center"/>
    </xf>
    <xf numFmtId="0" fontId="17" fillId="0" borderId="23" xfId="2" applyBorder="1">
      <alignment vertical="center"/>
    </xf>
    <xf numFmtId="0" fontId="16" fillId="0" borderId="25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20" fillId="0" borderId="44" xfId="2" applyFont="1" applyBorder="1">
      <alignment vertical="center"/>
    </xf>
    <xf numFmtId="0" fontId="20" fillId="0" borderId="45" xfId="2" applyFont="1" applyBorder="1">
      <alignment vertical="center"/>
    </xf>
    <xf numFmtId="0" fontId="15" fillId="0" borderId="4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5" fillId="0" borderId="21" xfId="2" applyFont="1" applyBorder="1">
      <alignment vertical="center"/>
    </xf>
    <xf numFmtId="0" fontId="15" fillId="0" borderId="23" xfId="2" applyFont="1" applyBorder="1">
      <alignment vertical="center"/>
    </xf>
    <xf numFmtId="0" fontId="15" fillId="0" borderId="23" xfId="2" applyFont="1" applyBorder="1" applyAlignment="1">
      <alignment horizontal="center" vertical="center"/>
    </xf>
    <xf numFmtId="0" fontId="16" fillId="0" borderId="45" xfId="2" applyFont="1" applyBorder="1">
      <alignment vertical="center"/>
    </xf>
    <xf numFmtId="58" fontId="17" fillId="0" borderId="45" xfId="2" applyNumberFormat="1" applyBorder="1">
      <alignment vertical="center"/>
    </xf>
    <xf numFmtId="0" fontId="16" fillId="0" borderId="38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4" fillId="3" borderId="0" xfId="6" applyFont="1" applyFill="1" applyAlignment="1">
      <alignment vertical="center"/>
    </xf>
    <xf numFmtId="176" fontId="0" fillId="3" borderId="2" xfId="0" applyNumberFormat="1" applyFill="1" applyBorder="1" applyAlignment="1">
      <alignment horizontal="center" vertical="center"/>
    </xf>
    <xf numFmtId="176" fontId="15" fillId="3" borderId="2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2" fillId="0" borderId="4" xfId="4" applyFont="1" applyBorder="1" applyAlignment="1">
      <alignment horizontal="center" vertical="center"/>
    </xf>
    <xf numFmtId="176" fontId="24" fillId="0" borderId="2" xfId="4" applyNumberFormat="1" applyFont="1" applyBorder="1" applyAlignment="1">
      <alignment horizontal="center" vertical="center"/>
    </xf>
    <xf numFmtId="0" fontId="22" fillId="0" borderId="2" xfId="4" applyFont="1" applyBorder="1" applyAlignment="1">
      <alignment horizontal="center" vertical="center"/>
    </xf>
    <xf numFmtId="49" fontId="23" fillId="0" borderId="4" xfId="5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176" fontId="25" fillId="0" borderId="2" xfId="4" applyNumberFormat="1" applyFont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176" fontId="22" fillId="4" borderId="2" xfId="4" applyNumberFormat="1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14" fillId="3" borderId="53" xfId="6" applyFont="1" applyFill="1" applyBorder="1" applyAlignment="1">
      <alignment vertical="center"/>
    </xf>
    <xf numFmtId="49" fontId="14" fillId="3" borderId="3" xfId="6" applyNumberFormat="1" applyFont="1" applyFill="1" applyBorder="1" applyAlignment="1">
      <alignment horizontal="center" vertical="center"/>
    </xf>
    <xf numFmtId="49" fontId="14" fillId="3" borderId="3" xfId="6" applyNumberFormat="1" applyFont="1" applyFill="1" applyBorder="1" applyAlignment="1">
      <alignment horizontal="right" vertical="center"/>
    </xf>
    <xf numFmtId="0" fontId="13" fillId="3" borderId="54" xfId="6" applyFont="1" applyFill="1" applyBorder="1" applyAlignment="1">
      <alignment vertical="center"/>
    </xf>
    <xf numFmtId="0" fontId="14" fillId="3" borderId="54" xfId="6" applyFont="1" applyFill="1" applyBorder="1" applyAlignment="1">
      <alignment vertical="center"/>
    </xf>
    <xf numFmtId="0" fontId="0" fillId="3" borderId="54" xfId="1" applyFont="1" applyFill="1" applyBorder="1">
      <alignment vertical="center"/>
    </xf>
    <xf numFmtId="0" fontId="26" fillId="0" borderId="2" xfId="0" applyFont="1" applyBorder="1" applyAlignment="1">
      <alignment horizontal="center" vertical="center"/>
    </xf>
    <xf numFmtId="49" fontId="14" fillId="3" borderId="55" xfId="6" applyNumberFormat="1" applyFont="1" applyFill="1" applyBorder="1" applyAlignment="1">
      <alignment horizontal="center" vertical="center"/>
    </xf>
    <xf numFmtId="49" fontId="14" fillId="3" borderId="56" xfId="6" applyNumberFormat="1" applyFont="1" applyFill="1" applyBorder="1" applyAlignment="1">
      <alignment horizontal="center" vertical="center"/>
    </xf>
    <xf numFmtId="49" fontId="14" fillId="3" borderId="57" xfId="1" applyNumberFormat="1" applyFont="1" applyFill="1" applyBorder="1" applyAlignment="1">
      <alignment horizontal="center" vertical="center"/>
    </xf>
    <xf numFmtId="49" fontId="14" fillId="3" borderId="58" xfId="6" applyNumberFormat="1" applyFont="1" applyFill="1" applyBorder="1" applyAlignment="1">
      <alignment horizontal="center" vertical="center"/>
    </xf>
    <xf numFmtId="0" fontId="13" fillId="3" borderId="0" xfId="6" applyFont="1" applyFill="1" applyAlignment="1">
      <alignment vertical="center"/>
    </xf>
    <xf numFmtId="14" fontId="13" fillId="3" borderId="0" xfId="6" applyNumberFormat="1" applyFont="1" applyFill="1" applyAlignment="1">
      <alignment vertical="center"/>
    </xf>
    <xf numFmtId="49" fontId="14" fillId="3" borderId="59" xfId="1" applyNumberFormat="1" applyFont="1" applyFill="1" applyBorder="1" applyAlignment="1">
      <alignment horizontal="center" vertical="center"/>
    </xf>
    <xf numFmtId="49" fontId="14" fillId="3" borderId="60" xfId="1" applyNumberFormat="1" applyFont="1" applyFill="1" applyBorder="1" applyAlignment="1">
      <alignment horizontal="center" vertical="center"/>
    </xf>
    <xf numFmtId="49" fontId="14" fillId="3" borderId="61" xfId="1" applyNumberFormat="1" applyFont="1" applyFill="1" applyBorder="1" applyAlignment="1">
      <alignment horizontal="center" vertical="center"/>
    </xf>
    <xf numFmtId="49" fontId="14" fillId="3" borderId="62" xfId="6" applyNumberFormat="1" applyFont="1" applyFill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5" fillId="0" borderId="24" xfId="2" applyFont="1" applyBorder="1">
      <alignment vertical="center"/>
    </xf>
    <xf numFmtId="0" fontId="15" fillId="0" borderId="47" xfId="2" applyFont="1" applyBorder="1">
      <alignment vertical="center"/>
    </xf>
    <xf numFmtId="0" fontId="17" fillId="0" borderId="48" xfId="2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7" fillId="0" borderId="48" xfId="2" applyBorder="1">
      <alignment vertical="center"/>
    </xf>
    <xf numFmtId="0" fontId="15" fillId="0" borderId="47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28" fillId="0" borderId="64" xfId="2" applyFont="1" applyBorder="1" applyAlignment="1">
      <alignment horizontal="left" vertical="center" wrapText="1"/>
    </xf>
    <xf numFmtId="9" fontId="16" fillId="0" borderId="23" xfId="2" applyNumberFormat="1" applyFont="1" applyBorder="1" applyAlignment="1">
      <alignment horizontal="center" vertical="center"/>
    </xf>
    <xf numFmtId="0" fontId="20" fillId="0" borderId="42" xfId="2" applyFont="1" applyBorder="1">
      <alignment vertical="center"/>
    </xf>
    <xf numFmtId="0" fontId="20" fillId="0" borderId="43" xfId="2" applyFont="1" applyBorder="1">
      <alignment vertical="center"/>
    </xf>
    <xf numFmtId="0" fontId="15" fillId="0" borderId="48" xfId="2" applyFont="1" applyBorder="1">
      <alignment vertical="center"/>
    </xf>
    <xf numFmtId="0" fontId="15" fillId="0" borderId="48" xfId="2" applyFont="1" applyBorder="1" applyAlignment="1">
      <alignment horizontal="center" vertical="center"/>
    </xf>
    <xf numFmtId="0" fontId="17" fillId="0" borderId="48" xfId="2" applyBorder="1" applyAlignment="1">
      <alignment horizontal="center" vertical="center"/>
    </xf>
    <xf numFmtId="0" fontId="17" fillId="0" borderId="23" xfId="2" applyBorder="1" applyAlignment="1">
      <alignment horizontal="center" vertical="center"/>
    </xf>
    <xf numFmtId="0" fontId="16" fillId="0" borderId="68" xfId="2" applyFont="1" applyBorder="1">
      <alignment vertical="center"/>
    </xf>
    <xf numFmtId="0" fontId="20" fillId="0" borderId="68" xfId="2" applyFont="1" applyBorder="1">
      <alignment vertical="center"/>
    </xf>
    <xf numFmtId="58" fontId="17" fillId="0" borderId="43" xfId="2" applyNumberFormat="1" applyBorder="1">
      <alignment vertical="center"/>
    </xf>
    <xf numFmtId="0" fontId="17" fillId="0" borderId="68" xfId="2" applyBorder="1">
      <alignment vertical="center"/>
    </xf>
    <xf numFmtId="0" fontId="16" fillId="0" borderId="52" xfId="2" applyFont="1" applyBorder="1" applyAlignment="1">
      <alignment horizontal="left" vertical="center"/>
    </xf>
    <xf numFmtId="0" fontId="15" fillId="0" borderId="0" xfId="2" applyFont="1">
      <alignment vertical="center"/>
    </xf>
    <xf numFmtId="0" fontId="30" fillId="0" borderId="37" xfId="2" applyFont="1" applyBorder="1" applyAlignment="1">
      <alignment horizontal="left" vertical="center" wrapText="1"/>
    </xf>
    <xf numFmtId="0" fontId="30" fillId="0" borderId="37" xfId="2" applyFont="1" applyBorder="1" applyAlignment="1">
      <alignment horizontal="left" vertical="center"/>
    </xf>
    <xf numFmtId="0" fontId="32" fillId="0" borderId="74" xfId="0" applyFont="1" applyBorder="1"/>
    <xf numFmtId="0" fontId="32" fillId="0" borderId="2" xfId="0" applyFont="1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5" borderId="0" xfId="0" applyFill="1"/>
    <xf numFmtId="0" fontId="32" fillId="6" borderId="2" xfId="0" applyFont="1" applyFill="1" applyBorder="1"/>
    <xf numFmtId="0" fontId="0" fillId="6" borderId="2" xfId="0" applyFill="1" applyBorder="1"/>
    <xf numFmtId="0" fontId="0" fillId="6" borderId="76" xfId="0" applyFill="1" applyBorder="1"/>
    <xf numFmtId="0" fontId="32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3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2" fillId="7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176" fontId="36" fillId="3" borderId="2" xfId="0" applyNumberFormat="1" applyFont="1" applyFill="1" applyBorder="1" applyAlignment="1">
      <alignment horizontal="center" vertical="center"/>
    </xf>
    <xf numFmtId="0" fontId="37" fillId="3" borderId="2" xfId="1" applyFont="1" applyFill="1" applyBorder="1" applyAlignment="1">
      <alignment horizontal="center" vertical="center"/>
    </xf>
    <xf numFmtId="0" fontId="37" fillId="3" borderId="16" xfId="1" applyFont="1" applyFill="1" applyBorder="1" applyAlignment="1">
      <alignment horizontal="center" vertical="center"/>
    </xf>
    <xf numFmtId="0" fontId="31" fillId="0" borderId="72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27" fillId="0" borderId="19" xfId="2" applyFont="1" applyBorder="1" applyAlignment="1">
      <alignment horizontal="center" vertical="top"/>
    </xf>
    <xf numFmtId="0" fontId="16" fillId="0" borderId="43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 shrinkToFit="1"/>
    </xf>
    <xf numFmtId="0" fontId="17" fillId="0" borderId="43" xfId="2" applyBorder="1" applyAlignment="1">
      <alignment horizontal="center" vertical="center"/>
    </xf>
    <xf numFmtId="0" fontId="17" fillId="0" borderId="49" xfId="2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16" fillId="0" borderId="23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5" fillId="0" borderId="22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14" fontId="16" fillId="0" borderId="23" xfId="2" applyNumberFormat="1" applyFont="1" applyBorder="1" applyAlignment="1">
      <alignment horizontal="center" vertical="center"/>
    </xf>
    <xf numFmtId="14" fontId="16" fillId="0" borderId="37" xfId="2" applyNumberFormat="1" applyFont="1" applyBorder="1" applyAlignment="1">
      <alignment horizontal="center" vertical="center"/>
    </xf>
    <xf numFmtId="0" fontId="16" fillId="0" borderId="34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6" fillId="0" borderId="25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5" fillId="0" borderId="24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14" fontId="16" fillId="0" borderId="25" xfId="2" applyNumberFormat="1" applyFont="1" applyBorder="1" applyAlignment="1">
      <alignment horizontal="center" vertical="center"/>
    </xf>
    <xf numFmtId="14" fontId="16" fillId="0" borderId="38" xfId="2" applyNumberFormat="1" applyFont="1" applyBorder="1" applyAlignment="1">
      <alignment horizontal="center" vertical="center"/>
    </xf>
    <xf numFmtId="0" fontId="15" fillId="0" borderId="63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69" xfId="2" applyFont="1" applyBorder="1" applyAlignment="1">
      <alignment horizontal="left" vertical="center"/>
    </xf>
    <xf numFmtId="0" fontId="20" fillId="0" borderId="46" xfId="2" applyFont="1" applyBorder="1" applyAlignment="1">
      <alignment horizontal="left" vertical="center"/>
    </xf>
    <xf numFmtId="0" fontId="20" fillId="0" borderId="45" xfId="2" applyFont="1" applyBorder="1" applyAlignment="1">
      <alignment horizontal="left" vertical="center"/>
    </xf>
    <xf numFmtId="0" fontId="20" fillId="0" borderId="51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 wrapText="1"/>
    </xf>
    <xf numFmtId="0" fontId="15" fillId="0" borderId="32" xfId="2" applyFont="1" applyBorder="1" applyAlignment="1">
      <alignment horizontal="left" vertical="center" wrapText="1"/>
    </xf>
    <xf numFmtId="0" fontId="15" fillId="0" borderId="41" xfId="2" applyFont="1" applyBorder="1" applyAlignment="1">
      <alignment horizontal="left" vertical="center" wrapText="1"/>
    </xf>
    <xf numFmtId="0" fontId="15" fillId="0" borderId="47" xfId="2" applyFont="1" applyBorder="1" applyAlignment="1">
      <alignment horizontal="left" vertical="center"/>
    </xf>
    <xf numFmtId="0" fontId="15" fillId="0" borderId="48" xfId="2" applyFont="1" applyBorder="1" applyAlignment="1">
      <alignment horizontal="left" vertical="center"/>
    </xf>
    <xf numFmtId="0" fontId="15" fillId="0" borderId="52" xfId="2" applyFont="1" applyBorder="1" applyAlignment="1">
      <alignment horizontal="left" vertical="center"/>
    </xf>
    <xf numFmtId="0" fontId="20" fillId="0" borderId="46" xfId="0" applyFont="1" applyBorder="1" applyAlignment="1">
      <alignment horizontal="left" vertical="center"/>
    </xf>
    <xf numFmtId="0" fontId="20" fillId="0" borderId="45" xfId="0" applyFont="1" applyBorder="1" applyAlignment="1">
      <alignment horizontal="left" vertical="center"/>
    </xf>
    <xf numFmtId="0" fontId="20" fillId="0" borderId="51" xfId="0" applyFont="1" applyBorder="1" applyAlignment="1">
      <alignment horizontal="left" vertical="center"/>
    </xf>
    <xf numFmtId="9" fontId="16" fillId="0" borderId="29" xfId="2" applyNumberFormat="1" applyFont="1" applyBorder="1" applyAlignment="1">
      <alignment horizontal="left" vertical="center"/>
    </xf>
    <xf numFmtId="9" fontId="16" fillId="0" borderId="30" xfId="2" applyNumberFormat="1" applyFont="1" applyBorder="1" applyAlignment="1">
      <alignment horizontal="left" vertical="center"/>
    </xf>
    <xf numFmtId="9" fontId="16" fillId="0" borderId="39" xfId="2" applyNumberFormat="1" applyFont="1" applyBorder="1" applyAlignment="1">
      <alignment horizontal="left" vertical="center"/>
    </xf>
    <xf numFmtId="9" fontId="16" fillId="0" borderId="31" xfId="2" applyNumberFormat="1" applyFont="1" applyBorder="1" applyAlignment="1">
      <alignment horizontal="left" vertical="center"/>
    </xf>
    <xf numFmtId="9" fontId="16" fillId="0" borderId="32" xfId="2" applyNumberFormat="1" applyFont="1" applyBorder="1" applyAlignment="1">
      <alignment horizontal="left" vertical="center"/>
    </xf>
    <xf numFmtId="9" fontId="16" fillId="0" borderId="41" xfId="2" applyNumberFormat="1" applyFont="1" applyBorder="1" applyAlignment="1">
      <alignment horizontal="left" vertical="center"/>
    </xf>
    <xf numFmtId="0" fontId="19" fillId="0" borderId="47" xfId="2" applyFont="1" applyBorder="1" applyAlignment="1">
      <alignment horizontal="left" vertical="center"/>
    </xf>
    <xf numFmtId="0" fontId="19" fillId="0" borderId="48" xfId="2" applyFont="1" applyBorder="1" applyAlignment="1">
      <alignment horizontal="left" vertical="center"/>
    </xf>
    <xf numFmtId="0" fontId="19" fillId="0" borderId="52" xfId="2" applyFont="1" applyBorder="1" applyAlignment="1">
      <alignment horizontal="left" vertical="center"/>
    </xf>
    <xf numFmtId="0" fontId="19" fillId="0" borderId="22" xfId="2" applyFont="1" applyBorder="1" applyAlignment="1">
      <alignment horizontal="left" vertical="center"/>
    </xf>
    <xf numFmtId="0" fontId="19" fillId="0" borderId="23" xfId="2" applyFont="1" applyBorder="1" applyAlignment="1">
      <alignment horizontal="left" vertical="center"/>
    </xf>
    <xf numFmtId="0" fontId="19" fillId="0" borderId="67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41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16" fillId="0" borderId="65" xfId="2" applyFont="1" applyBorder="1" applyAlignment="1">
      <alignment horizontal="left" vertical="center"/>
    </xf>
    <xf numFmtId="0" fontId="16" fillId="0" borderId="66" xfId="2" applyFont="1" applyBorder="1" applyAlignment="1">
      <alignment horizontal="left" vertical="center"/>
    </xf>
    <xf numFmtId="0" fontId="16" fillId="0" borderId="7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29" fillId="0" borderId="45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71" xfId="2" applyFont="1" applyBorder="1" applyAlignment="1">
      <alignment horizontal="center" vertical="center"/>
    </xf>
    <xf numFmtId="0" fontId="16" fillId="0" borderId="68" xfId="2" applyFont="1" applyBorder="1" applyAlignment="1">
      <alignment horizontal="center" vertical="center"/>
    </xf>
    <xf numFmtId="0" fontId="16" fillId="0" borderId="69" xfId="2" applyFont="1" applyBorder="1" applyAlignment="1">
      <alignment horizontal="center" vertical="center"/>
    </xf>
    <xf numFmtId="0" fontId="16" fillId="0" borderId="6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69" xfId="2" applyFont="1" applyBorder="1" applyAlignment="1">
      <alignment horizontal="left" vertical="center"/>
    </xf>
    <xf numFmtId="0" fontId="13" fillId="3" borderId="0" xfId="6" applyFont="1" applyFill="1" applyAlignment="1">
      <alignment horizontal="center" vertical="center"/>
    </xf>
    <xf numFmtId="0" fontId="14" fillId="3" borderId="0" xfId="6" applyFont="1" applyFill="1" applyAlignment="1">
      <alignment horizontal="center" vertical="center"/>
    </xf>
    <xf numFmtId="0" fontId="14" fillId="3" borderId="10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3" fillId="3" borderId="2" xfId="6" applyFont="1" applyFill="1" applyBorder="1" applyAlignment="1">
      <alignment horizontal="center" vertical="center"/>
    </xf>
    <xf numFmtId="0" fontId="13" fillId="3" borderId="15" xfId="6" applyFont="1" applyFill="1" applyBorder="1" applyAlignment="1">
      <alignment horizontal="center" vertical="center"/>
    </xf>
    <xf numFmtId="0" fontId="13" fillId="3" borderId="11" xfId="6" applyFont="1" applyFill="1" applyBorder="1" applyAlignment="1">
      <alignment horizontal="center" vertical="center"/>
    </xf>
    <xf numFmtId="0" fontId="14" fillId="3" borderId="10" xfId="6" applyFont="1" applyFill="1" applyBorder="1" applyAlignment="1">
      <alignment horizontal="center" vertical="center"/>
    </xf>
    <xf numFmtId="0" fontId="14" fillId="3" borderId="2" xfId="6" applyFont="1" applyFill="1" applyBorder="1" applyAlignment="1">
      <alignment horizontal="center" vertical="center"/>
    </xf>
    <xf numFmtId="0" fontId="14" fillId="3" borderId="13" xfId="6" applyFont="1" applyFill="1" applyBorder="1" applyAlignment="1">
      <alignment horizontal="center" vertical="center"/>
    </xf>
    <xf numFmtId="0" fontId="21" fillId="0" borderId="19" xfId="2" applyFont="1" applyBorder="1" applyAlignment="1">
      <alignment horizontal="center" vertical="top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37" xfId="2" applyFont="1" applyBorder="1" applyAlignment="1">
      <alignment horizontal="center" vertical="center"/>
    </xf>
    <xf numFmtId="0" fontId="16" fillId="0" borderId="22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19" fillId="0" borderId="21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9" fillId="0" borderId="26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35" xfId="2" applyFont="1" applyBorder="1" applyAlignment="1">
      <alignment horizontal="left" vertical="center"/>
    </xf>
    <xf numFmtId="0" fontId="9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27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9" fillId="0" borderId="20" xfId="2" applyFont="1" applyBorder="1" applyAlignment="1">
      <alignment horizontal="left" vertical="center"/>
    </xf>
    <xf numFmtId="0" fontId="19" fillId="0" borderId="23" xfId="2" applyFont="1" applyBorder="1" applyAlignment="1">
      <alignment horizontal="center" vertical="center"/>
    </xf>
    <xf numFmtId="0" fontId="19" fillId="0" borderId="37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5" fillId="4" borderId="22" xfId="2" applyFont="1" applyFill="1" applyBorder="1" applyAlignment="1">
      <alignment horizontal="left" vertical="center"/>
    </xf>
    <xf numFmtId="0" fontId="19" fillId="4" borderId="23" xfId="2" applyFont="1" applyFill="1" applyBorder="1" applyAlignment="1">
      <alignment horizontal="left" vertical="center"/>
    </xf>
    <xf numFmtId="0" fontId="19" fillId="4" borderId="37" xfId="2" applyFont="1" applyFill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4" borderId="26" xfId="2" applyFont="1" applyFill="1" applyBorder="1" applyAlignment="1">
      <alignment horizontal="left" vertical="center"/>
    </xf>
    <xf numFmtId="0" fontId="16" fillId="4" borderId="27" xfId="2" applyFont="1" applyFill="1" applyBorder="1" applyAlignment="1">
      <alignment horizontal="left" vertical="center"/>
    </xf>
    <xf numFmtId="0" fontId="16" fillId="4" borderId="40" xfId="2" applyFont="1" applyFill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6" fillId="0" borderId="45" xfId="2" applyFont="1" applyBorder="1" applyAlignment="1">
      <alignment horizontal="center" vertical="center"/>
    </xf>
    <xf numFmtId="0" fontId="20" fillId="0" borderId="45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20" fillId="0" borderId="47" xfId="2" applyFont="1" applyBorder="1" applyAlignment="1">
      <alignment horizontal="center" vertical="center"/>
    </xf>
    <xf numFmtId="0" fontId="20" fillId="0" borderId="48" xfId="2" applyFont="1" applyBorder="1" applyAlignment="1">
      <alignment horizontal="center" vertical="center"/>
    </xf>
    <xf numFmtId="0" fontId="20" fillId="0" borderId="52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38" xfId="2" applyFont="1" applyBorder="1" applyAlignment="1">
      <alignment horizontal="center" vertical="center"/>
    </xf>
    <xf numFmtId="0" fontId="17" fillId="0" borderId="45" xfId="2" applyBorder="1" applyAlignment="1">
      <alignment horizontal="center" vertical="center"/>
    </xf>
    <xf numFmtId="0" fontId="17" fillId="0" borderId="50" xfId="2" applyBorder="1" applyAlignment="1">
      <alignment horizontal="center" vertical="center"/>
    </xf>
    <xf numFmtId="0" fontId="13" fillId="3" borderId="0" xfId="6" applyFont="1" applyFill="1" applyAlignment="1">
      <alignment horizontal="center"/>
    </xf>
    <xf numFmtId="0" fontId="14" fillId="3" borderId="0" xfId="6" applyFont="1" applyFill="1" applyAlignment="1">
      <alignment horizontal="center"/>
    </xf>
    <xf numFmtId="0" fontId="14" fillId="3" borderId="10" xfId="6" applyFont="1" applyFill="1" applyBorder="1" applyAlignment="1">
      <alignment horizontal="center"/>
    </xf>
    <xf numFmtId="0" fontId="14" fillId="3" borderId="2" xfId="6" applyFont="1" applyFill="1" applyBorder="1" applyAlignment="1">
      <alignment horizontal="center"/>
    </xf>
    <xf numFmtId="0" fontId="14" fillId="3" borderId="13" xfId="6" applyFont="1" applyFill="1" applyBorder="1" applyAlignment="1">
      <alignment horizontal="center"/>
    </xf>
    <xf numFmtId="0" fontId="18" fillId="0" borderId="19" xfId="2" applyFont="1" applyBorder="1" applyAlignment="1">
      <alignment horizontal="center" vertical="top"/>
    </xf>
    <xf numFmtId="0" fontId="16" fillId="0" borderId="2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9" fillId="0" borderId="36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58" fontId="9" fillId="0" borderId="23" xfId="2" applyNumberFormat="1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16" fillId="0" borderId="25" xfId="2" applyFont="1" applyBorder="1" applyAlignment="1">
      <alignment horizontal="right" vertical="center"/>
    </xf>
    <xf numFmtId="0" fontId="19" fillId="0" borderId="25" xfId="2" applyFont="1" applyBorder="1" applyAlignment="1">
      <alignment horizontal="left" vertical="center"/>
    </xf>
    <xf numFmtId="0" fontId="9" fillId="0" borderId="33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9" fillId="0" borderId="27" xfId="2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19" fillId="0" borderId="37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9" fillId="0" borderId="37" xfId="2" applyFont="1" applyBorder="1" applyAlignment="1">
      <alignment horizontal="left" vertical="center"/>
    </xf>
    <xf numFmtId="0" fontId="9" fillId="0" borderId="40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 wrapText="1"/>
    </xf>
    <xf numFmtId="0" fontId="9" fillId="0" borderId="23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 wrapText="1"/>
    </xf>
    <xf numFmtId="0" fontId="17" fillId="0" borderId="25" xfId="2" applyBorder="1" applyAlignment="1">
      <alignment horizontal="center" vertical="center"/>
    </xf>
    <xf numFmtId="0" fontId="17" fillId="0" borderId="38" xfId="2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29" xfId="2" applyFont="1" applyBorder="1" applyAlignment="1">
      <alignment horizontal="left" vertical="center"/>
    </xf>
    <xf numFmtId="0" fontId="19" fillId="0" borderId="30" xfId="2" applyFont="1" applyBorder="1" applyAlignment="1">
      <alignment horizontal="left" vertical="center"/>
    </xf>
    <xf numFmtId="0" fontId="19" fillId="0" borderId="39" xfId="2" applyFont="1" applyBorder="1" applyAlignment="1">
      <alignment horizontal="left" vertical="center"/>
    </xf>
    <xf numFmtId="0" fontId="17" fillId="0" borderId="26" xfId="2" applyBorder="1" applyAlignment="1">
      <alignment horizontal="left" vertical="center"/>
    </xf>
    <xf numFmtId="0" fontId="17" fillId="0" borderId="27" xfId="2" applyBorder="1" applyAlignment="1">
      <alignment horizontal="left" vertical="center"/>
    </xf>
    <xf numFmtId="0" fontId="17" fillId="0" borderId="40" xfId="2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32" xfId="2" applyFont="1" applyBorder="1" applyAlignment="1">
      <alignment horizontal="left" vertical="center"/>
    </xf>
    <xf numFmtId="0" fontId="9" fillId="0" borderId="41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36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9" fillId="0" borderId="25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6" xfId="0" applyFont="1" applyBorder="1" applyAlignment="1">
      <alignment horizontal="center" vertical="center"/>
    </xf>
  </cellXfs>
  <cellStyles count="7">
    <cellStyle name="常规" xfId="0" builtinId="0"/>
    <cellStyle name="常规 2" xfId="2" xr:uid="{00000000-0005-0000-0000-000002000000}"/>
    <cellStyle name="常规 23" xfId="4" xr:uid="{00000000-0005-0000-0000-000016000000}"/>
    <cellStyle name="常规 3" xfId="6" xr:uid="{00000000-0005-0000-0000-000035000000}"/>
    <cellStyle name="常规 4" xfId="1" xr:uid="{00000000-0005-0000-0000-000001000000}"/>
    <cellStyle name="常规 40" xfId="3" xr:uid="{00000000-0005-0000-0000-000003000000}"/>
    <cellStyle name="常规_110509_2006-09-28 2" xfId="5" xr:uid="{00000000-0005-0000-0000-00002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10</xdr:col>
          <xdr:colOff>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367280" y="555498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316480" y="4076700"/>
          <a:ext cx="41427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8</xdr:col>
      <xdr:colOff>1143000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240280" y="4076700"/>
          <a:ext cx="4218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367280" y="444627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367280" y="5554980"/>
          <a:ext cx="409194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511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16480" y="3337560"/>
          <a:ext cx="41109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40280" y="3337560"/>
          <a:ext cx="4187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367280" y="370713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367280" y="4815840"/>
          <a:ext cx="40601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6</xdr:col>
          <xdr:colOff>0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10</xdr:col>
          <xdr:colOff>0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10</xdr:col>
          <xdr:colOff>0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10</xdr:col>
          <xdr:colOff>0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617220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398145</xdr:colOff>
          <xdr:row>7</xdr:row>
          <xdr:rowOff>0</xdr:rowOff>
        </xdr:from>
        <xdr:to>
          <xdr:col>2</xdr:col>
          <xdr:colOff>678180</xdr:colOff>
          <xdr:row>7</xdr:row>
          <xdr:rowOff>175260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E53BBCF-7CB5-A6D4-1FF0-50BE263623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1738630" y="3276600"/>
          <a:ext cx="41040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662430" y="3276600"/>
          <a:ext cx="4180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1789430" y="363855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1789430" y="4724400"/>
          <a:ext cx="405320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>
        <a:xfrm>
          <a:off x="2451100" y="3276600"/>
          <a:ext cx="44354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>
        <a:xfrm>
          <a:off x="2374900" y="3276600"/>
          <a:ext cx="4511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>
        <a:xfrm>
          <a:off x="2501900" y="363855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>
        <a:xfrm>
          <a:off x="2501900" y="47244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5"/>
  <sheetViews>
    <sheetView zoomScalePageLayoutView="120" workbookViewId="0">
      <selection activeCell="C13" sqref="C13"/>
    </sheetView>
  </sheetViews>
  <sheetFormatPr defaultColWidth="11" defaultRowHeight="14.25" x14ac:dyDescent="0.15"/>
  <cols>
    <col min="1" max="1" width="5.5" customWidth="1"/>
    <col min="2" max="2" width="96.375" style="183" customWidth="1"/>
    <col min="3" max="3" width="10.125" customWidth="1"/>
  </cols>
  <sheetData>
    <row r="1" spans="1:2" ht="21" customHeight="1" x14ac:dyDescent="0.15">
      <c r="A1" s="184"/>
      <c r="B1" s="185" t="s">
        <v>0</v>
      </c>
    </row>
    <row r="2" spans="1:2" x14ac:dyDescent="0.15">
      <c r="A2" s="5">
        <v>1</v>
      </c>
      <c r="B2" s="186" t="s">
        <v>1</v>
      </c>
    </row>
    <row r="3" spans="1:2" x14ac:dyDescent="0.15">
      <c r="A3" s="5">
        <v>2</v>
      </c>
      <c r="B3" s="186" t="s">
        <v>2</v>
      </c>
    </row>
    <row r="4" spans="1:2" x14ac:dyDescent="0.15">
      <c r="A4" s="5">
        <v>3</v>
      </c>
      <c r="B4" s="186" t="s">
        <v>3</v>
      </c>
    </row>
    <row r="5" spans="1:2" x14ac:dyDescent="0.15">
      <c r="A5" s="5">
        <v>4</v>
      </c>
      <c r="B5" s="186" t="s">
        <v>4</v>
      </c>
    </row>
    <row r="6" spans="1:2" x14ac:dyDescent="0.15">
      <c r="A6" s="5">
        <v>5</v>
      </c>
      <c r="B6" s="186" t="s">
        <v>5</v>
      </c>
    </row>
    <row r="7" spans="1:2" ht="13.5" customHeight="1" x14ac:dyDescent="0.15">
      <c r="A7" s="5">
        <v>6</v>
      </c>
      <c r="B7" s="186" t="s">
        <v>6</v>
      </c>
    </row>
    <row r="8" spans="1:2" s="182" customFormat="1" ht="15" customHeight="1" x14ac:dyDescent="0.15">
      <c r="A8" s="187">
        <v>7</v>
      </c>
      <c r="B8" s="188" t="s">
        <v>7</v>
      </c>
    </row>
    <row r="9" spans="1:2" x14ac:dyDescent="0.15">
      <c r="A9" s="5"/>
      <c r="B9" s="186"/>
    </row>
    <row r="10" spans="1:2" ht="18.95" customHeight="1" x14ac:dyDescent="0.15">
      <c r="A10" s="184"/>
      <c r="B10" s="189" t="s">
        <v>8</v>
      </c>
    </row>
    <row r="11" spans="1:2" ht="15.95" customHeight="1" x14ac:dyDescent="0.15">
      <c r="A11" s="5">
        <v>1</v>
      </c>
      <c r="B11" s="190" t="s">
        <v>9</v>
      </c>
    </row>
    <row r="12" spans="1:2" x14ac:dyDescent="0.15">
      <c r="A12" s="5">
        <v>2</v>
      </c>
      <c r="B12" s="186" t="s">
        <v>10</v>
      </c>
    </row>
    <row r="13" spans="1:2" x14ac:dyDescent="0.15">
      <c r="A13" s="5">
        <v>3</v>
      </c>
      <c r="B13" s="188" t="s">
        <v>11</v>
      </c>
    </row>
    <row r="14" spans="1:2" x14ac:dyDescent="0.15">
      <c r="A14" s="5">
        <v>4</v>
      </c>
      <c r="B14" s="186" t="s">
        <v>12</v>
      </c>
    </row>
    <row r="15" spans="1:2" x14ac:dyDescent="0.15">
      <c r="A15" s="5">
        <v>5</v>
      </c>
      <c r="B15" s="186" t="s">
        <v>13</v>
      </c>
    </row>
    <row r="16" spans="1:2" x14ac:dyDescent="0.15">
      <c r="A16" s="5">
        <v>6</v>
      </c>
      <c r="B16" s="186" t="s">
        <v>14</v>
      </c>
    </row>
    <row r="17" spans="1:2" x14ac:dyDescent="0.15">
      <c r="A17" s="5">
        <v>7</v>
      </c>
      <c r="B17" s="186" t="s">
        <v>15</v>
      </c>
    </row>
    <row r="18" spans="1:2" x14ac:dyDescent="0.15">
      <c r="A18" s="5"/>
      <c r="B18" s="186"/>
    </row>
    <row r="19" spans="1:2" ht="20.25" x14ac:dyDescent="0.15">
      <c r="A19" s="184"/>
      <c r="B19" s="185" t="s">
        <v>16</v>
      </c>
    </row>
    <row r="20" spans="1:2" x14ac:dyDescent="0.15">
      <c r="A20" s="5">
        <v>1</v>
      </c>
      <c r="B20" s="186" t="s">
        <v>17</v>
      </c>
    </row>
    <row r="21" spans="1:2" x14ac:dyDescent="0.15">
      <c r="A21" s="5">
        <v>2</v>
      </c>
      <c r="B21" s="186" t="s">
        <v>18</v>
      </c>
    </row>
    <row r="22" spans="1:2" x14ac:dyDescent="0.15">
      <c r="A22" s="5">
        <v>3</v>
      </c>
      <c r="B22" s="186" t="s">
        <v>19</v>
      </c>
    </row>
    <row r="23" spans="1:2" x14ac:dyDescent="0.15">
      <c r="A23" s="5">
        <v>4</v>
      </c>
      <c r="B23" s="186" t="s">
        <v>20</v>
      </c>
    </row>
    <row r="24" spans="1:2" x14ac:dyDescent="0.15">
      <c r="A24" s="5">
        <v>5</v>
      </c>
      <c r="B24" s="186" t="s">
        <v>21</v>
      </c>
    </row>
    <row r="25" spans="1:2" x14ac:dyDescent="0.15">
      <c r="A25" s="5">
        <v>6</v>
      </c>
      <c r="B25" s="186" t="s">
        <v>22</v>
      </c>
    </row>
    <row r="26" spans="1:2" x14ac:dyDescent="0.15">
      <c r="A26" s="5">
        <v>7</v>
      </c>
      <c r="B26" s="186" t="s">
        <v>23</v>
      </c>
    </row>
    <row r="27" spans="1:2" x14ac:dyDescent="0.15">
      <c r="A27" s="5"/>
      <c r="B27" s="186"/>
    </row>
    <row r="28" spans="1:2" ht="20.25" x14ac:dyDescent="0.15">
      <c r="A28" s="184"/>
      <c r="B28" s="185" t="s">
        <v>24</v>
      </c>
    </row>
    <row r="29" spans="1:2" x14ac:dyDescent="0.15">
      <c r="A29" s="5">
        <v>1</v>
      </c>
      <c r="B29" s="186" t="s">
        <v>25</v>
      </c>
    </row>
    <row r="30" spans="1:2" x14ac:dyDescent="0.15">
      <c r="A30" s="5">
        <v>2</v>
      </c>
      <c r="B30" s="186" t="s">
        <v>26</v>
      </c>
    </row>
    <row r="31" spans="1:2" x14ac:dyDescent="0.15">
      <c r="A31" s="5">
        <v>3</v>
      </c>
      <c r="B31" s="186" t="s">
        <v>27</v>
      </c>
    </row>
    <row r="32" spans="1:2" x14ac:dyDescent="0.15">
      <c r="A32" s="5">
        <v>4</v>
      </c>
      <c r="B32" s="186" t="s">
        <v>28</v>
      </c>
    </row>
    <row r="33" spans="1:2" x14ac:dyDescent="0.15">
      <c r="A33" s="5">
        <v>5</v>
      </c>
      <c r="B33" s="186" t="s">
        <v>29</v>
      </c>
    </row>
    <row r="34" spans="1:2" x14ac:dyDescent="0.15">
      <c r="A34" s="5">
        <v>6</v>
      </c>
      <c r="B34" s="186" t="s">
        <v>30</v>
      </c>
    </row>
    <row r="35" spans="1:2" x14ac:dyDescent="0.15">
      <c r="A35" s="5">
        <v>7</v>
      </c>
      <c r="B35" s="186" t="s">
        <v>31</v>
      </c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O25"/>
  <sheetViews>
    <sheetView zoomScalePageLayoutView="125" workbookViewId="0">
      <selection activeCell="L30" sqref="L30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84" t="s">
        <v>227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 x14ac:dyDescent="0.3">
      <c r="A2" s="393" t="s">
        <v>228</v>
      </c>
      <c r="B2" s="394" t="s">
        <v>229</v>
      </c>
      <c r="C2" s="394" t="s">
        <v>230</v>
      </c>
      <c r="D2" s="394" t="s">
        <v>231</v>
      </c>
      <c r="E2" s="394" t="s">
        <v>232</v>
      </c>
      <c r="F2" s="394" t="s">
        <v>233</v>
      </c>
      <c r="G2" s="394" t="s">
        <v>234</v>
      </c>
      <c r="H2" s="394" t="s">
        <v>235</v>
      </c>
      <c r="I2" s="3" t="s">
        <v>236</v>
      </c>
      <c r="J2" s="3" t="s">
        <v>237</v>
      </c>
      <c r="K2" s="3" t="s">
        <v>238</v>
      </c>
      <c r="L2" s="3" t="s">
        <v>239</v>
      </c>
      <c r="M2" s="3" t="s">
        <v>240</v>
      </c>
      <c r="N2" s="394" t="s">
        <v>241</v>
      </c>
      <c r="O2" s="394" t="s">
        <v>242</v>
      </c>
    </row>
    <row r="3" spans="1:15" s="1" customFormat="1" ht="16.5" x14ac:dyDescent="0.3">
      <c r="A3" s="393"/>
      <c r="B3" s="395"/>
      <c r="C3" s="395"/>
      <c r="D3" s="395"/>
      <c r="E3" s="395"/>
      <c r="F3" s="395"/>
      <c r="G3" s="395"/>
      <c r="H3" s="395"/>
      <c r="I3" s="3" t="s">
        <v>243</v>
      </c>
      <c r="J3" s="3" t="s">
        <v>243</v>
      </c>
      <c r="K3" s="3" t="s">
        <v>243</v>
      </c>
      <c r="L3" s="3" t="s">
        <v>243</v>
      </c>
      <c r="M3" s="3" t="s">
        <v>243</v>
      </c>
      <c r="N3" s="395"/>
      <c r="O3" s="395"/>
    </row>
    <row r="4" spans="1:15" ht="17.100000000000001" customHeight="1" x14ac:dyDescent="0.15">
      <c r="A4" s="10">
        <v>1</v>
      </c>
      <c r="B4" s="11">
        <v>231007054</v>
      </c>
      <c r="C4" s="10" t="s">
        <v>244</v>
      </c>
      <c r="D4" s="15" t="s">
        <v>118</v>
      </c>
      <c r="E4" s="16" t="s">
        <v>60</v>
      </c>
      <c r="F4" s="16" t="s">
        <v>245</v>
      </c>
      <c r="G4" s="10"/>
      <c r="H4" s="10"/>
      <c r="I4" s="10">
        <v>0</v>
      </c>
      <c r="J4" s="10">
        <v>1</v>
      </c>
      <c r="K4" s="10">
        <v>0</v>
      </c>
      <c r="L4" s="10">
        <v>0</v>
      </c>
      <c r="M4" s="10">
        <v>1</v>
      </c>
      <c r="N4" s="10"/>
      <c r="O4" s="10" t="s">
        <v>246</v>
      </c>
    </row>
    <row r="5" spans="1:15" ht="17.100000000000001" customHeight="1" x14ac:dyDescent="0.15">
      <c r="A5" s="10">
        <v>2</v>
      </c>
      <c r="B5" s="11">
        <v>230905064</v>
      </c>
      <c r="C5" s="10" t="s">
        <v>244</v>
      </c>
      <c r="D5" s="10" t="s">
        <v>115</v>
      </c>
      <c r="E5" s="16" t="s">
        <v>60</v>
      </c>
      <c r="F5" s="16" t="s">
        <v>245</v>
      </c>
      <c r="G5" s="30"/>
      <c r="H5" s="30"/>
      <c r="I5" s="10">
        <v>1</v>
      </c>
      <c r="J5" s="10">
        <v>0</v>
      </c>
      <c r="K5" s="10">
        <v>2</v>
      </c>
      <c r="L5" s="10">
        <v>0</v>
      </c>
      <c r="M5" s="10">
        <v>1</v>
      </c>
      <c r="N5" s="30"/>
      <c r="O5" s="10" t="s">
        <v>246</v>
      </c>
    </row>
    <row r="6" spans="1:15" ht="17.100000000000001" customHeight="1" x14ac:dyDescent="0.15">
      <c r="A6" s="10">
        <v>3</v>
      </c>
      <c r="B6" s="11">
        <v>230928027</v>
      </c>
      <c r="C6" s="10" t="s">
        <v>244</v>
      </c>
      <c r="D6" s="10" t="s">
        <v>116</v>
      </c>
      <c r="E6" s="16" t="s">
        <v>60</v>
      </c>
      <c r="F6" s="16" t="s">
        <v>245</v>
      </c>
      <c r="G6" s="30"/>
      <c r="H6" s="30"/>
      <c r="I6" s="10">
        <v>0</v>
      </c>
      <c r="J6" s="10">
        <v>1</v>
      </c>
      <c r="K6" s="10">
        <v>1</v>
      </c>
      <c r="L6" s="10">
        <v>0</v>
      </c>
      <c r="M6" s="10">
        <v>0</v>
      </c>
      <c r="N6" s="30"/>
      <c r="O6" s="10" t="s">
        <v>246</v>
      </c>
    </row>
    <row r="7" spans="1:15" ht="17.100000000000001" customHeight="1" x14ac:dyDescent="0.15">
      <c r="A7" s="10">
        <v>4</v>
      </c>
      <c r="B7" s="10">
        <v>230924029</v>
      </c>
      <c r="C7" s="10" t="s">
        <v>244</v>
      </c>
      <c r="D7" s="17" t="s">
        <v>117</v>
      </c>
      <c r="E7" s="16" t="s">
        <v>60</v>
      </c>
      <c r="F7" s="16" t="s">
        <v>245</v>
      </c>
      <c r="G7" s="30"/>
      <c r="H7" s="30"/>
      <c r="I7" s="10">
        <v>1</v>
      </c>
      <c r="J7" s="10">
        <v>0</v>
      </c>
      <c r="K7" s="10">
        <v>1</v>
      </c>
      <c r="L7" s="10">
        <v>0</v>
      </c>
      <c r="M7" s="10">
        <v>0</v>
      </c>
      <c r="N7" s="10"/>
      <c r="O7" s="10" t="s">
        <v>246</v>
      </c>
    </row>
    <row r="8" spans="1:15" s="2" customFormat="1" x14ac:dyDescent="0.15">
      <c r="A8" s="385" t="s">
        <v>247</v>
      </c>
      <c r="B8" s="386"/>
      <c r="C8" s="386"/>
      <c r="D8" s="387"/>
      <c r="E8" s="388"/>
      <c r="F8" s="389"/>
      <c r="G8" s="389"/>
      <c r="H8" s="389"/>
      <c r="I8" s="390"/>
      <c r="J8" s="385" t="s">
        <v>248</v>
      </c>
      <c r="K8" s="386"/>
      <c r="L8" s="386"/>
      <c r="M8" s="387"/>
      <c r="N8" s="27"/>
      <c r="O8" s="33"/>
    </row>
    <row r="9" spans="1:15" ht="16.5" x14ac:dyDescent="0.15">
      <c r="A9" s="391" t="s">
        <v>249</v>
      </c>
      <c r="B9" s="392"/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92"/>
    </row>
    <row r="25" spans="10:10" x14ac:dyDescent="0.15">
      <c r="J25" t="s">
        <v>250</v>
      </c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 O5 O6:O7 O8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10"/>
  <sheetViews>
    <sheetView zoomScalePageLayoutView="125" workbookViewId="0">
      <selection activeCell="B4" sqref="B4:F7"/>
    </sheetView>
  </sheetViews>
  <sheetFormatPr defaultColWidth="9" defaultRowHeight="14.25" x14ac:dyDescent="0.1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84" t="s">
        <v>251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 x14ac:dyDescent="0.3">
      <c r="A2" s="393" t="s">
        <v>228</v>
      </c>
      <c r="B2" s="394" t="s">
        <v>233</v>
      </c>
      <c r="C2" s="394" t="s">
        <v>229</v>
      </c>
      <c r="D2" s="394" t="s">
        <v>230</v>
      </c>
      <c r="E2" s="394" t="s">
        <v>231</v>
      </c>
      <c r="F2" s="394" t="s">
        <v>232</v>
      </c>
      <c r="G2" s="393" t="s">
        <v>252</v>
      </c>
      <c r="H2" s="393"/>
      <c r="I2" s="393" t="s">
        <v>253</v>
      </c>
      <c r="J2" s="393"/>
      <c r="K2" s="399" t="s">
        <v>254</v>
      </c>
      <c r="L2" s="401" t="s">
        <v>255</v>
      </c>
      <c r="M2" s="403" t="s">
        <v>256</v>
      </c>
    </row>
    <row r="3" spans="1:13" s="1" customFormat="1" ht="16.5" x14ac:dyDescent="0.3">
      <c r="A3" s="393"/>
      <c r="B3" s="395"/>
      <c r="C3" s="395"/>
      <c r="D3" s="395"/>
      <c r="E3" s="395"/>
      <c r="F3" s="395"/>
      <c r="G3" s="3" t="s">
        <v>257</v>
      </c>
      <c r="H3" s="3" t="s">
        <v>258</v>
      </c>
      <c r="I3" s="3" t="s">
        <v>257</v>
      </c>
      <c r="J3" s="3" t="s">
        <v>258</v>
      </c>
      <c r="K3" s="400"/>
      <c r="L3" s="402"/>
      <c r="M3" s="404"/>
    </row>
    <row r="4" spans="1:13" x14ac:dyDescent="0.15">
      <c r="A4" s="15">
        <v>1</v>
      </c>
      <c r="B4" s="10" t="s">
        <v>245</v>
      </c>
      <c r="C4" s="11">
        <v>231007054</v>
      </c>
      <c r="D4" s="10" t="s">
        <v>244</v>
      </c>
      <c r="E4" s="15" t="s">
        <v>118</v>
      </c>
      <c r="F4" s="16" t="s">
        <v>60</v>
      </c>
      <c r="G4" s="10">
        <v>0.6</v>
      </c>
      <c r="H4" s="10">
        <v>1</v>
      </c>
      <c r="I4" s="10">
        <v>0.6</v>
      </c>
      <c r="J4" s="10">
        <v>2</v>
      </c>
      <c r="K4" s="10"/>
      <c r="L4" s="10"/>
      <c r="M4" s="10" t="s">
        <v>246</v>
      </c>
    </row>
    <row r="5" spans="1:13" x14ac:dyDescent="0.15">
      <c r="A5" s="15">
        <v>2</v>
      </c>
      <c r="B5" s="10" t="s">
        <v>245</v>
      </c>
      <c r="C5" s="11">
        <v>230905064</v>
      </c>
      <c r="D5" s="10" t="s">
        <v>244</v>
      </c>
      <c r="E5" s="10" t="s">
        <v>115</v>
      </c>
      <c r="F5" s="16" t="s">
        <v>60</v>
      </c>
      <c r="G5" s="10">
        <v>1</v>
      </c>
      <c r="H5" s="10">
        <v>0.4</v>
      </c>
      <c r="I5" s="10">
        <v>0</v>
      </c>
      <c r="J5" s="10">
        <v>1</v>
      </c>
      <c r="K5" s="10"/>
      <c r="L5" s="10"/>
      <c r="M5" s="10" t="s">
        <v>246</v>
      </c>
    </row>
    <row r="6" spans="1:13" x14ac:dyDescent="0.15">
      <c r="A6" s="15">
        <v>3</v>
      </c>
      <c r="B6" s="10" t="s">
        <v>245</v>
      </c>
      <c r="C6" s="11">
        <v>230928027</v>
      </c>
      <c r="D6" s="10" t="s">
        <v>244</v>
      </c>
      <c r="E6" s="10" t="s">
        <v>116</v>
      </c>
      <c r="F6" s="16" t="s">
        <v>60</v>
      </c>
      <c r="G6" s="10">
        <v>0.6</v>
      </c>
      <c r="H6" s="10">
        <v>0.4</v>
      </c>
      <c r="I6" s="10">
        <v>1</v>
      </c>
      <c r="J6" s="10">
        <v>1.4</v>
      </c>
      <c r="K6" s="30"/>
      <c r="L6" s="30"/>
      <c r="M6" s="10" t="s">
        <v>246</v>
      </c>
    </row>
    <row r="7" spans="1:13" x14ac:dyDescent="0.15">
      <c r="A7" s="15">
        <v>4</v>
      </c>
      <c r="B7" s="10" t="s">
        <v>245</v>
      </c>
      <c r="C7" s="10">
        <v>230924029</v>
      </c>
      <c r="D7" s="10" t="s">
        <v>244</v>
      </c>
      <c r="E7" s="17" t="s">
        <v>117</v>
      </c>
      <c r="F7" s="16" t="s">
        <v>60</v>
      </c>
      <c r="G7" s="10">
        <v>1</v>
      </c>
      <c r="H7" s="10">
        <v>1</v>
      </c>
      <c r="I7" s="10">
        <v>2</v>
      </c>
      <c r="J7" s="10">
        <v>1</v>
      </c>
      <c r="K7" s="30"/>
      <c r="L7" s="30"/>
      <c r="M7" s="10" t="s">
        <v>246</v>
      </c>
    </row>
    <row r="8" spans="1:13" x14ac:dyDescent="0.15">
      <c r="A8" s="25"/>
      <c r="B8" s="26"/>
      <c r="C8" s="26"/>
      <c r="D8" s="26"/>
      <c r="E8" s="17"/>
      <c r="F8" s="28"/>
      <c r="G8" s="17"/>
      <c r="H8" s="29"/>
      <c r="I8" s="26"/>
      <c r="J8" s="26"/>
      <c r="K8" s="31"/>
      <c r="L8" s="32"/>
      <c r="M8" s="17"/>
    </row>
    <row r="9" spans="1:13" s="2" customFormat="1" x14ac:dyDescent="0.15">
      <c r="A9" s="385" t="s">
        <v>247</v>
      </c>
      <c r="B9" s="386"/>
      <c r="C9" s="386"/>
      <c r="D9" s="386"/>
      <c r="E9" s="387"/>
      <c r="F9" s="388"/>
      <c r="G9" s="390"/>
      <c r="H9" s="385" t="s">
        <v>259</v>
      </c>
      <c r="I9" s="386"/>
      <c r="J9" s="386"/>
      <c r="K9" s="387"/>
      <c r="L9" s="396"/>
      <c r="M9" s="397"/>
    </row>
    <row r="10" spans="1:13" ht="16.5" x14ac:dyDescent="0.15">
      <c r="A10" s="391" t="s">
        <v>260</v>
      </c>
      <c r="B10" s="398"/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</row>
  </sheetData>
  <mergeCells count="17">
    <mergeCell ref="A10:M10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9:E9"/>
    <mergeCell ref="F9:G9"/>
    <mergeCell ref="H9:K9"/>
    <mergeCell ref="L9:M9"/>
  </mergeCells>
  <phoneticPr fontId="35" type="noConversion"/>
  <dataValidations count="1">
    <dataValidation type="list" allowBlank="1" showInputMessage="1" showErrorMessage="1" sqref="M4 M5 M8 M1:M3 M6:M7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W18"/>
  <sheetViews>
    <sheetView zoomScalePageLayoutView="125" workbookViewId="0">
      <selection activeCell="J17" sqref="J17:U17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84" t="s">
        <v>261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5.95" customHeight="1" x14ac:dyDescent="0.3">
      <c r="A2" s="394" t="s">
        <v>262</v>
      </c>
      <c r="B2" s="394" t="s">
        <v>233</v>
      </c>
      <c r="C2" s="394" t="s">
        <v>229</v>
      </c>
      <c r="D2" s="394" t="s">
        <v>230</v>
      </c>
      <c r="E2" s="394" t="s">
        <v>231</v>
      </c>
      <c r="F2" s="394" t="s">
        <v>232</v>
      </c>
      <c r="G2" s="405" t="s">
        <v>263</v>
      </c>
      <c r="H2" s="406"/>
      <c r="I2" s="407"/>
      <c r="J2" s="405" t="s">
        <v>264</v>
      </c>
      <c r="K2" s="406"/>
      <c r="L2" s="407"/>
      <c r="M2" s="405" t="s">
        <v>265</v>
      </c>
      <c r="N2" s="406"/>
      <c r="O2" s="407"/>
      <c r="P2" s="405" t="s">
        <v>266</v>
      </c>
      <c r="Q2" s="406"/>
      <c r="R2" s="407"/>
      <c r="S2" s="406" t="s">
        <v>267</v>
      </c>
      <c r="T2" s="406"/>
      <c r="U2" s="407"/>
      <c r="V2" s="409" t="s">
        <v>268</v>
      </c>
      <c r="W2" s="409" t="s">
        <v>242</v>
      </c>
    </row>
    <row r="3" spans="1:23" s="1" customFormat="1" ht="16.5" x14ac:dyDescent="0.3">
      <c r="A3" s="395"/>
      <c r="B3" s="408"/>
      <c r="C3" s="408"/>
      <c r="D3" s="408"/>
      <c r="E3" s="408"/>
      <c r="F3" s="408"/>
      <c r="G3" s="3" t="s">
        <v>269</v>
      </c>
      <c r="H3" s="3" t="s">
        <v>65</v>
      </c>
      <c r="I3" s="3" t="s">
        <v>233</v>
      </c>
      <c r="J3" s="3" t="s">
        <v>269</v>
      </c>
      <c r="K3" s="3" t="s">
        <v>65</v>
      </c>
      <c r="L3" s="3" t="s">
        <v>233</v>
      </c>
      <c r="M3" s="3" t="s">
        <v>269</v>
      </c>
      <c r="N3" s="3" t="s">
        <v>65</v>
      </c>
      <c r="O3" s="3" t="s">
        <v>233</v>
      </c>
      <c r="P3" s="3" t="s">
        <v>269</v>
      </c>
      <c r="Q3" s="3" t="s">
        <v>65</v>
      </c>
      <c r="R3" s="3" t="s">
        <v>233</v>
      </c>
      <c r="S3" s="3" t="s">
        <v>269</v>
      </c>
      <c r="T3" s="3" t="s">
        <v>65</v>
      </c>
      <c r="U3" s="3" t="s">
        <v>233</v>
      </c>
      <c r="V3" s="410"/>
      <c r="W3" s="410"/>
    </row>
    <row r="4" spans="1:23" x14ac:dyDescent="0.15">
      <c r="A4" s="416" t="s">
        <v>270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 x14ac:dyDescent="0.15">
      <c r="A5" s="417"/>
      <c r="B5" s="6"/>
      <c r="C5" s="6"/>
      <c r="D5" s="6"/>
      <c r="E5" s="6"/>
      <c r="F5" s="6"/>
      <c r="G5" s="405" t="s">
        <v>271</v>
      </c>
      <c r="H5" s="406"/>
      <c r="I5" s="407"/>
      <c r="J5" s="405" t="s">
        <v>272</v>
      </c>
      <c r="K5" s="406"/>
      <c r="L5" s="407"/>
      <c r="M5" s="405" t="s">
        <v>273</v>
      </c>
      <c r="N5" s="406"/>
      <c r="O5" s="407"/>
      <c r="P5" s="405" t="s">
        <v>274</v>
      </c>
      <c r="Q5" s="406"/>
      <c r="R5" s="407"/>
      <c r="S5" s="406" t="s">
        <v>275</v>
      </c>
      <c r="T5" s="406"/>
      <c r="U5" s="407"/>
      <c r="V5" s="6"/>
      <c r="W5" s="6"/>
    </row>
    <row r="6" spans="1:23" ht="16.5" x14ac:dyDescent="0.15">
      <c r="A6" s="417"/>
      <c r="B6" s="6"/>
      <c r="C6" s="6"/>
      <c r="D6" s="6"/>
      <c r="E6" s="6"/>
      <c r="F6" s="6"/>
      <c r="G6" s="3" t="s">
        <v>269</v>
      </c>
      <c r="H6" s="3" t="s">
        <v>65</v>
      </c>
      <c r="I6" s="3" t="s">
        <v>233</v>
      </c>
      <c r="J6" s="3" t="s">
        <v>269</v>
      </c>
      <c r="K6" s="3" t="s">
        <v>65</v>
      </c>
      <c r="L6" s="3" t="s">
        <v>233</v>
      </c>
      <c r="M6" s="3" t="s">
        <v>269</v>
      </c>
      <c r="N6" s="3" t="s">
        <v>65</v>
      </c>
      <c r="O6" s="3" t="s">
        <v>233</v>
      </c>
      <c r="P6" s="3" t="s">
        <v>269</v>
      </c>
      <c r="Q6" s="3" t="s">
        <v>65</v>
      </c>
      <c r="R6" s="3" t="s">
        <v>233</v>
      </c>
      <c r="S6" s="3" t="s">
        <v>269</v>
      </c>
      <c r="T6" s="3" t="s">
        <v>65</v>
      </c>
      <c r="U6" s="3" t="s">
        <v>233</v>
      </c>
      <c r="V6" s="6"/>
      <c r="W6" s="6"/>
    </row>
    <row r="7" spans="1:23" x14ac:dyDescent="0.15">
      <c r="A7" s="418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15">
      <c r="A8" s="419" t="s">
        <v>276</v>
      </c>
      <c r="B8" s="419"/>
      <c r="C8" s="419"/>
      <c r="D8" s="419"/>
      <c r="E8" s="419"/>
      <c r="F8" s="41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15">
      <c r="A9" s="420"/>
      <c r="B9" s="420"/>
      <c r="C9" s="420"/>
      <c r="D9" s="420"/>
      <c r="E9" s="420"/>
      <c r="F9" s="4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15">
      <c r="A10" s="419" t="s">
        <v>277</v>
      </c>
      <c r="B10" s="419"/>
      <c r="C10" s="419"/>
      <c r="D10" s="419"/>
      <c r="E10" s="419"/>
      <c r="F10" s="41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15">
      <c r="A11" s="420"/>
      <c r="B11" s="420"/>
      <c r="C11" s="420"/>
      <c r="D11" s="420"/>
      <c r="E11" s="420"/>
      <c r="F11" s="42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15">
      <c r="A12" s="419" t="s">
        <v>278</v>
      </c>
      <c r="B12" s="419"/>
      <c r="C12" s="419"/>
      <c r="D12" s="419"/>
      <c r="E12" s="419"/>
      <c r="F12" s="41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15">
      <c r="A13" s="420"/>
      <c r="B13" s="420"/>
      <c r="C13" s="420"/>
      <c r="D13" s="420"/>
      <c r="E13" s="420"/>
      <c r="F13" s="42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15">
      <c r="A14" s="419" t="s">
        <v>279</v>
      </c>
      <c r="B14" s="419"/>
      <c r="C14" s="419"/>
      <c r="D14" s="419"/>
      <c r="E14" s="419"/>
      <c r="F14" s="41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420"/>
      <c r="B15" s="420"/>
      <c r="C15" s="420"/>
      <c r="D15" s="420"/>
      <c r="E15" s="420"/>
      <c r="F15" s="42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411" t="s">
        <v>280</v>
      </c>
      <c r="B17" s="412"/>
      <c r="C17" s="412"/>
      <c r="D17" s="412"/>
      <c r="E17" s="413"/>
      <c r="F17" s="414"/>
      <c r="G17" s="415"/>
      <c r="H17" s="24"/>
      <c r="I17" s="24"/>
      <c r="J17" s="411" t="s">
        <v>281</v>
      </c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3"/>
      <c r="V17" s="7"/>
      <c r="W17" s="9"/>
    </row>
    <row r="18" spans="1:23" ht="56.25" customHeight="1" x14ac:dyDescent="0.15">
      <c r="A18" s="391" t="s">
        <v>282</v>
      </c>
      <c r="B18" s="391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N12"/>
  <sheetViews>
    <sheetView topLeftCell="B1" zoomScalePageLayoutView="125" workbookViewId="0">
      <selection activeCell="G25" sqref="G25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84" t="s">
        <v>283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 x14ac:dyDescent="0.3">
      <c r="A2" s="20" t="s">
        <v>284</v>
      </c>
      <c r="B2" s="21" t="s">
        <v>229</v>
      </c>
      <c r="C2" s="21" t="s">
        <v>230</v>
      </c>
      <c r="D2" s="21" t="s">
        <v>231</v>
      </c>
      <c r="E2" s="21" t="s">
        <v>232</v>
      </c>
      <c r="F2" s="21" t="s">
        <v>233</v>
      </c>
      <c r="G2" s="20" t="s">
        <v>285</v>
      </c>
      <c r="H2" s="20" t="s">
        <v>286</v>
      </c>
      <c r="I2" s="20" t="s">
        <v>287</v>
      </c>
      <c r="J2" s="20" t="s">
        <v>286</v>
      </c>
      <c r="K2" s="20" t="s">
        <v>288</v>
      </c>
      <c r="L2" s="20" t="s">
        <v>286</v>
      </c>
      <c r="M2" s="21" t="s">
        <v>268</v>
      </c>
      <c r="N2" s="21" t="s">
        <v>242</v>
      </c>
    </row>
    <row r="3" spans="1:14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 x14ac:dyDescent="0.15">
      <c r="A4" s="22" t="s">
        <v>284</v>
      </c>
      <c r="B4" s="23" t="s">
        <v>289</v>
      </c>
      <c r="C4" s="23" t="s">
        <v>269</v>
      </c>
      <c r="D4" s="23" t="s">
        <v>231</v>
      </c>
      <c r="E4" s="21" t="s">
        <v>232</v>
      </c>
      <c r="F4" s="21" t="s">
        <v>233</v>
      </c>
      <c r="G4" s="20" t="s">
        <v>285</v>
      </c>
      <c r="H4" s="20" t="s">
        <v>286</v>
      </c>
      <c r="I4" s="20" t="s">
        <v>287</v>
      </c>
      <c r="J4" s="20" t="s">
        <v>286</v>
      </c>
      <c r="K4" s="20" t="s">
        <v>288</v>
      </c>
      <c r="L4" s="20" t="s">
        <v>286</v>
      </c>
      <c r="M4" s="21" t="s">
        <v>268</v>
      </c>
      <c r="N4" s="21" t="s">
        <v>242</v>
      </c>
    </row>
    <row r="5" spans="1:14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411" t="s">
        <v>280</v>
      </c>
      <c r="B11" s="412"/>
      <c r="C11" s="412"/>
      <c r="D11" s="413"/>
      <c r="E11" s="414"/>
      <c r="F11" s="421"/>
      <c r="G11" s="415"/>
      <c r="H11" s="24"/>
      <c r="I11" s="411" t="s">
        <v>281</v>
      </c>
      <c r="J11" s="412"/>
      <c r="K11" s="412"/>
      <c r="L11" s="7"/>
      <c r="M11" s="7"/>
      <c r="N11" s="9"/>
    </row>
    <row r="12" spans="1:14" ht="16.5" x14ac:dyDescent="0.15">
      <c r="A12" s="391" t="s">
        <v>290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L20"/>
  <sheetViews>
    <sheetView zoomScalePageLayoutView="125" workbookViewId="0">
      <selection activeCell="M13" sqref="M13"/>
    </sheetView>
  </sheetViews>
  <sheetFormatPr defaultColWidth="9" defaultRowHeight="14.25" x14ac:dyDescent="0.1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12.5" customWidth="1"/>
    <col min="7" max="7" width="20.625" customWidth="1"/>
    <col min="8" max="9" width="14" customWidth="1"/>
    <col min="10" max="10" width="11.5" customWidth="1"/>
    <col min="11" max="11" width="12.625" customWidth="1"/>
  </cols>
  <sheetData>
    <row r="1" spans="1:12" ht="29.25" x14ac:dyDescent="0.15">
      <c r="A1" s="384" t="s">
        <v>291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 x14ac:dyDescent="0.3">
      <c r="A2" s="3" t="s">
        <v>262</v>
      </c>
      <c r="B2" s="4" t="s">
        <v>233</v>
      </c>
      <c r="C2" s="4" t="s">
        <v>229</v>
      </c>
      <c r="D2" s="4" t="s">
        <v>230</v>
      </c>
      <c r="E2" s="4" t="s">
        <v>231</v>
      </c>
      <c r="F2" s="4" t="s">
        <v>232</v>
      </c>
      <c r="G2" s="3" t="s">
        <v>292</v>
      </c>
      <c r="H2" s="3" t="s">
        <v>293</v>
      </c>
      <c r="I2" s="3" t="s">
        <v>294</v>
      </c>
      <c r="J2" s="3" t="s">
        <v>295</v>
      </c>
      <c r="K2" s="4" t="s">
        <v>268</v>
      </c>
      <c r="L2" s="4" t="s">
        <v>242</v>
      </c>
    </row>
    <row r="3" spans="1:12" x14ac:dyDescent="0.15">
      <c r="A3" s="5"/>
      <c r="B3" s="10" t="s">
        <v>245</v>
      </c>
      <c r="C3" s="11">
        <v>231007054</v>
      </c>
      <c r="D3" s="10" t="s">
        <v>244</v>
      </c>
      <c r="E3" s="15" t="s">
        <v>118</v>
      </c>
      <c r="F3" s="16" t="s">
        <v>60</v>
      </c>
      <c r="G3" s="6" t="s">
        <v>296</v>
      </c>
      <c r="H3" s="6" t="s">
        <v>297</v>
      </c>
      <c r="I3" s="6"/>
      <c r="J3" s="6"/>
      <c r="K3" s="19" t="s">
        <v>298</v>
      </c>
      <c r="L3" s="6"/>
    </row>
    <row r="4" spans="1:12" x14ac:dyDescent="0.15">
      <c r="A4" s="5"/>
      <c r="B4" s="10" t="s">
        <v>245</v>
      </c>
      <c r="C4" s="11">
        <v>230905064</v>
      </c>
      <c r="D4" s="10" t="s">
        <v>244</v>
      </c>
      <c r="E4" s="10" t="s">
        <v>115</v>
      </c>
      <c r="F4" s="16" t="s">
        <v>60</v>
      </c>
      <c r="G4" s="6" t="s">
        <v>296</v>
      </c>
      <c r="H4" s="6" t="s">
        <v>297</v>
      </c>
      <c r="I4" s="6"/>
      <c r="J4" s="6"/>
      <c r="K4" s="19" t="s">
        <v>298</v>
      </c>
      <c r="L4" s="6"/>
    </row>
    <row r="5" spans="1:12" x14ac:dyDescent="0.15">
      <c r="A5" s="5"/>
      <c r="B5" s="10" t="s">
        <v>245</v>
      </c>
      <c r="C5" s="11">
        <v>230928027</v>
      </c>
      <c r="D5" s="10" t="s">
        <v>244</v>
      </c>
      <c r="E5" s="10" t="s">
        <v>116</v>
      </c>
      <c r="F5" s="16" t="s">
        <v>60</v>
      </c>
      <c r="G5" s="6" t="s">
        <v>296</v>
      </c>
      <c r="H5" s="6" t="s">
        <v>297</v>
      </c>
      <c r="I5" s="6"/>
      <c r="J5" s="6"/>
      <c r="K5" s="19" t="s">
        <v>298</v>
      </c>
      <c r="L5" s="6"/>
    </row>
    <row r="6" spans="1:12" x14ac:dyDescent="0.15">
      <c r="A6" s="5"/>
      <c r="B6" s="10" t="s">
        <v>245</v>
      </c>
      <c r="C6" s="10">
        <v>230924029</v>
      </c>
      <c r="D6" s="10" t="s">
        <v>244</v>
      </c>
      <c r="E6" s="17" t="s">
        <v>117</v>
      </c>
      <c r="F6" s="16" t="s">
        <v>60</v>
      </c>
      <c r="G6" s="6" t="s">
        <v>296</v>
      </c>
      <c r="H6" s="6" t="s">
        <v>297</v>
      </c>
      <c r="I6" s="6"/>
      <c r="J6" s="6"/>
      <c r="K6" s="19" t="s">
        <v>298</v>
      </c>
      <c r="L6" s="6"/>
    </row>
    <row r="7" spans="1:12" x14ac:dyDescent="0.15">
      <c r="A7" s="5"/>
      <c r="B7" s="10" t="s">
        <v>245</v>
      </c>
      <c r="C7" s="11">
        <v>231007054</v>
      </c>
      <c r="D7" s="10" t="s">
        <v>244</v>
      </c>
      <c r="E7" s="15" t="s">
        <v>118</v>
      </c>
      <c r="F7" s="16" t="s">
        <v>60</v>
      </c>
      <c r="G7" s="6" t="s">
        <v>299</v>
      </c>
      <c r="H7" s="6"/>
      <c r="I7" s="6" t="s">
        <v>300</v>
      </c>
      <c r="J7" s="6"/>
      <c r="K7" s="19" t="s">
        <v>298</v>
      </c>
      <c r="L7" s="5"/>
    </row>
    <row r="8" spans="1:12" x14ac:dyDescent="0.15">
      <c r="A8" s="5"/>
      <c r="B8" s="10" t="s">
        <v>245</v>
      </c>
      <c r="C8" s="11">
        <v>230905064</v>
      </c>
      <c r="D8" s="10" t="s">
        <v>244</v>
      </c>
      <c r="E8" s="10" t="s">
        <v>115</v>
      </c>
      <c r="F8" s="16" t="s">
        <v>60</v>
      </c>
      <c r="G8" s="6" t="s">
        <v>299</v>
      </c>
      <c r="H8" s="6"/>
      <c r="I8" s="6" t="s">
        <v>300</v>
      </c>
      <c r="J8" s="5"/>
      <c r="K8" s="19" t="s">
        <v>298</v>
      </c>
      <c r="L8" s="5"/>
    </row>
    <row r="9" spans="1:12" x14ac:dyDescent="0.15">
      <c r="A9" s="5"/>
      <c r="B9" s="10" t="s">
        <v>245</v>
      </c>
      <c r="C9" s="11">
        <v>230928027</v>
      </c>
      <c r="D9" s="10" t="s">
        <v>244</v>
      </c>
      <c r="E9" s="10" t="s">
        <v>116</v>
      </c>
      <c r="F9" s="16" t="s">
        <v>60</v>
      </c>
      <c r="G9" s="6" t="s">
        <v>299</v>
      </c>
      <c r="H9" s="6"/>
      <c r="I9" s="6" t="s">
        <v>300</v>
      </c>
      <c r="J9" s="5"/>
      <c r="K9" s="19" t="s">
        <v>298</v>
      </c>
      <c r="L9" s="5"/>
    </row>
    <row r="10" spans="1:12" x14ac:dyDescent="0.15">
      <c r="A10" s="5"/>
      <c r="B10" s="10" t="s">
        <v>245</v>
      </c>
      <c r="C10" s="10">
        <v>230924029</v>
      </c>
      <c r="D10" s="10" t="s">
        <v>244</v>
      </c>
      <c r="E10" s="17" t="s">
        <v>117</v>
      </c>
      <c r="F10" s="16" t="s">
        <v>60</v>
      </c>
      <c r="G10" s="6" t="s">
        <v>299</v>
      </c>
      <c r="H10" s="5"/>
      <c r="I10" s="6" t="s">
        <v>300</v>
      </c>
      <c r="J10" s="5"/>
      <c r="K10" s="19" t="s">
        <v>298</v>
      </c>
      <c r="L10" s="5"/>
    </row>
    <row r="11" spans="1:12" x14ac:dyDescent="0.15">
      <c r="A11" s="5"/>
      <c r="B11" s="10" t="s">
        <v>245</v>
      </c>
      <c r="C11" s="11">
        <v>231007054</v>
      </c>
      <c r="D11" s="10" t="s">
        <v>244</v>
      </c>
      <c r="E11" s="15" t="s">
        <v>118</v>
      </c>
      <c r="F11" s="16" t="s">
        <v>60</v>
      </c>
      <c r="G11" s="6" t="s">
        <v>301</v>
      </c>
      <c r="H11" s="5"/>
      <c r="I11" s="6"/>
      <c r="J11" s="5" t="s">
        <v>302</v>
      </c>
      <c r="K11" s="19" t="s">
        <v>303</v>
      </c>
      <c r="L11" s="5"/>
    </row>
    <row r="12" spans="1:12" x14ac:dyDescent="0.15">
      <c r="A12" s="5"/>
      <c r="B12" s="10" t="s">
        <v>245</v>
      </c>
      <c r="C12" s="11">
        <v>230905064</v>
      </c>
      <c r="D12" s="10" t="s">
        <v>244</v>
      </c>
      <c r="E12" s="10" t="s">
        <v>115</v>
      </c>
      <c r="F12" s="16" t="s">
        <v>60</v>
      </c>
      <c r="G12" s="6" t="s">
        <v>301</v>
      </c>
      <c r="H12" s="5"/>
      <c r="I12" s="6"/>
      <c r="J12" s="5" t="s">
        <v>302</v>
      </c>
      <c r="K12" s="19" t="s">
        <v>303</v>
      </c>
      <c r="L12" s="5"/>
    </row>
    <row r="13" spans="1:12" x14ac:dyDescent="0.15">
      <c r="A13" s="5"/>
      <c r="B13" s="10" t="s">
        <v>245</v>
      </c>
      <c r="C13" s="11">
        <v>230928027</v>
      </c>
      <c r="D13" s="10" t="s">
        <v>244</v>
      </c>
      <c r="E13" s="10" t="s">
        <v>116</v>
      </c>
      <c r="F13" s="16" t="s">
        <v>60</v>
      </c>
      <c r="G13" s="6" t="s">
        <v>301</v>
      </c>
      <c r="H13" s="5"/>
      <c r="I13" s="6"/>
      <c r="J13" s="5" t="s">
        <v>302</v>
      </c>
      <c r="K13" s="19" t="s">
        <v>303</v>
      </c>
      <c r="L13" s="5"/>
    </row>
    <row r="14" spans="1:12" x14ac:dyDescent="0.15">
      <c r="A14" s="5"/>
      <c r="B14" s="10" t="s">
        <v>245</v>
      </c>
      <c r="C14" s="10">
        <v>230924029</v>
      </c>
      <c r="D14" s="10" t="s">
        <v>244</v>
      </c>
      <c r="E14" s="17" t="s">
        <v>117</v>
      </c>
      <c r="F14" s="16" t="s">
        <v>60</v>
      </c>
      <c r="G14" s="6" t="s">
        <v>301</v>
      </c>
      <c r="H14" s="5"/>
      <c r="I14" s="6"/>
      <c r="J14" s="5" t="s">
        <v>302</v>
      </c>
      <c r="K14" s="19" t="s">
        <v>303</v>
      </c>
      <c r="L14" s="5"/>
    </row>
    <row r="15" spans="1:12" x14ac:dyDescent="0.15">
      <c r="A15" s="5"/>
      <c r="B15" s="6"/>
      <c r="C15" s="12"/>
      <c r="D15" s="6"/>
      <c r="E15" s="5"/>
      <c r="F15" s="5"/>
      <c r="G15" s="6"/>
      <c r="H15" s="5"/>
      <c r="I15" s="6"/>
      <c r="J15" s="5"/>
      <c r="K15" s="19"/>
      <c r="L15" s="5"/>
    </row>
    <row r="16" spans="1:12" x14ac:dyDescent="0.15">
      <c r="A16" s="5"/>
      <c r="B16" s="6"/>
      <c r="C16" s="13"/>
      <c r="D16" s="6"/>
      <c r="E16" s="18"/>
      <c r="F16" s="5"/>
      <c r="G16" s="6"/>
      <c r="H16" s="6"/>
      <c r="I16" s="6"/>
      <c r="J16" s="5"/>
      <c r="K16" s="6"/>
      <c r="L16" s="5"/>
    </row>
    <row r="17" spans="1:12" x14ac:dyDescent="0.15">
      <c r="A17" s="5"/>
      <c r="B17" s="6"/>
      <c r="C17" s="5"/>
      <c r="D17" s="6"/>
      <c r="E17" s="5"/>
      <c r="F17" s="5"/>
      <c r="G17" s="6"/>
      <c r="H17" s="5"/>
      <c r="I17" s="6"/>
      <c r="J17" s="5"/>
      <c r="K17" s="19"/>
      <c r="L17" s="5"/>
    </row>
    <row r="18" spans="1:12" x14ac:dyDescent="0.15">
      <c r="A18" s="5"/>
      <c r="B18" s="6"/>
      <c r="C18" s="14"/>
      <c r="D18" s="6"/>
      <c r="E18" s="18"/>
      <c r="F18" s="5"/>
      <c r="G18" s="6"/>
      <c r="H18" s="5"/>
      <c r="I18" s="6"/>
      <c r="J18" s="5"/>
      <c r="K18" s="19"/>
      <c r="L18" s="5"/>
    </row>
    <row r="19" spans="1:12" s="2" customFormat="1" ht="32.1" customHeight="1" x14ac:dyDescent="0.15">
      <c r="A19" s="411" t="s">
        <v>304</v>
      </c>
      <c r="B19" s="412"/>
      <c r="C19" s="412"/>
      <c r="D19" s="412"/>
      <c r="E19" s="413"/>
      <c r="F19" s="414"/>
      <c r="G19" s="415"/>
      <c r="H19" s="411" t="s">
        <v>305</v>
      </c>
      <c r="I19" s="412"/>
      <c r="J19" s="412"/>
      <c r="K19" s="7"/>
      <c r="L19" s="9"/>
    </row>
    <row r="20" spans="1:12" ht="72" customHeight="1" x14ac:dyDescent="0.15">
      <c r="A20" s="391" t="s">
        <v>306</v>
      </c>
      <c r="B20" s="391"/>
      <c r="C20" s="392"/>
      <c r="D20" s="392"/>
      <c r="E20" s="392"/>
      <c r="F20" s="392"/>
      <c r="G20" s="392"/>
      <c r="H20" s="392"/>
      <c r="I20" s="392"/>
      <c r="J20" s="392"/>
      <c r="K20" s="392"/>
      <c r="L20" s="392"/>
    </row>
  </sheetData>
  <mergeCells count="5">
    <mergeCell ref="A1:J1"/>
    <mergeCell ref="A19:E19"/>
    <mergeCell ref="F19:G19"/>
    <mergeCell ref="H19:J19"/>
    <mergeCell ref="A20:L20"/>
  </mergeCells>
  <phoneticPr fontId="35" type="noConversion"/>
  <dataValidations count="1">
    <dataValidation type="list" allowBlank="1" showInputMessage="1" showErrorMessage="1" sqref="L9 L10 L3:L8 L11:L13 L14:L16 L17:L20" xr:uid="{00000000-0002-0000-0C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I13"/>
  <sheetViews>
    <sheetView zoomScalePageLayoutView="125" workbookViewId="0">
      <selection activeCell="M12" sqref="M12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84" t="s">
        <v>307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 x14ac:dyDescent="0.3">
      <c r="A2" s="393" t="s">
        <v>228</v>
      </c>
      <c r="B2" s="394" t="s">
        <v>233</v>
      </c>
      <c r="C2" s="394" t="s">
        <v>269</v>
      </c>
      <c r="D2" s="394" t="s">
        <v>231</v>
      </c>
      <c r="E2" s="394" t="s">
        <v>232</v>
      </c>
      <c r="F2" s="3" t="s">
        <v>308</v>
      </c>
      <c r="G2" s="3" t="s">
        <v>253</v>
      </c>
      <c r="H2" s="399" t="s">
        <v>254</v>
      </c>
      <c r="I2" s="403" t="s">
        <v>256</v>
      </c>
    </row>
    <row r="3" spans="1:9" s="1" customFormat="1" ht="16.5" x14ac:dyDescent="0.3">
      <c r="A3" s="393"/>
      <c r="B3" s="395"/>
      <c r="C3" s="395"/>
      <c r="D3" s="395"/>
      <c r="E3" s="395"/>
      <c r="F3" s="3" t="s">
        <v>309</v>
      </c>
      <c r="G3" s="3" t="s">
        <v>257</v>
      </c>
      <c r="H3" s="400"/>
      <c r="I3" s="404"/>
    </row>
    <row r="4" spans="1:9" x14ac:dyDescent="0.15">
      <c r="A4" s="5"/>
      <c r="B4" s="5"/>
      <c r="C4" s="6"/>
      <c r="D4" s="6"/>
      <c r="E4" s="6"/>
      <c r="F4" s="6"/>
      <c r="G4" s="6"/>
      <c r="H4" s="6"/>
      <c r="I4" s="6" t="s">
        <v>246</v>
      </c>
    </row>
    <row r="5" spans="1:9" x14ac:dyDescent="0.15">
      <c r="A5" s="5"/>
      <c r="B5" s="5"/>
      <c r="C5" s="6"/>
      <c r="D5" s="6"/>
      <c r="E5" s="6"/>
      <c r="F5" s="6"/>
      <c r="G5" s="6"/>
      <c r="H5" s="6"/>
      <c r="I5" s="6"/>
    </row>
    <row r="6" spans="1:9" x14ac:dyDescent="0.15">
      <c r="A6" s="5"/>
      <c r="B6" s="5"/>
      <c r="C6" s="6"/>
      <c r="D6" s="6"/>
      <c r="E6" s="6"/>
      <c r="F6" s="6"/>
      <c r="G6" s="6"/>
      <c r="H6" s="6"/>
      <c r="I6" s="6"/>
    </row>
    <row r="7" spans="1:9" x14ac:dyDescent="0.15">
      <c r="A7" s="5"/>
      <c r="B7" s="5"/>
      <c r="C7" s="6"/>
      <c r="D7" s="6"/>
      <c r="E7" s="6"/>
      <c r="F7" s="6"/>
      <c r="G7" s="6"/>
      <c r="H7" s="6"/>
      <c r="I7" s="6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411" t="s">
        <v>280</v>
      </c>
      <c r="B12" s="412"/>
      <c r="C12" s="412"/>
      <c r="D12" s="413"/>
      <c r="E12" s="8"/>
      <c r="F12" s="411" t="s">
        <v>281</v>
      </c>
      <c r="G12" s="412"/>
      <c r="H12" s="413"/>
      <c r="I12" s="9"/>
    </row>
    <row r="13" spans="1:9" ht="45.75" customHeight="1" x14ac:dyDescent="0.15">
      <c r="A13" s="391" t="s">
        <v>310</v>
      </c>
      <c r="B13" s="391"/>
      <c r="C13" s="392"/>
      <c r="D13" s="392"/>
      <c r="E13" s="392"/>
      <c r="F13" s="392"/>
      <c r="G13" s="392"/>
      <c r="H13" s="392"/>
      <c r="I13" s="3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zoomScalePageLayoutView="125" workbookViewId="0">
      <selection activeCell="K11" sqref="K11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94" t="s">
        <v>32</v>
      </c>
      <c r="C2" s="195"/>
      <c r="D2" s="195"/>
      <c r="E2" s="195"/>
      <c r="F2" s="195"/>
      <c r="G2" s="195"/>
      <c r="H2" s="195"/>
      <c r="I2" s="196"/>
    </row>
    <row r="3" spans="2:9" ht="27.95" customHeight="1" x14ac:dyDescent="0.25">
      <c r="B3" s="170"/>
      <c r="C3" s="171"/>
      <c r="D3" s="197" t="s">
        <v>33</v>
      </c>
      <c r="E3" s="198"/>
      <c r="F3" s="199" t="s">
        <v>34</v>
      </c>
      <c r="G3" s="200"/>
      <c r="H3" s="197" t="s">
        <v>35</v>
      </c>
      <c r="I3" s="201"/>
    </row>
    <row r="4" spans="2:9" ht="27.95" customHeight="1" x14ac:dyDescent="0.25">
      <c r="B4" s="170" t="s">
        <v>36</v>
      </c>
      <c r="C4" s="171" t="s">
        <v>37</v>
      </c>
      <c r="D4" s="171" t="s">
        <v>38</v>
      </c>
      <c r="E4" s="171" t="s">
        <v>39</v>
      </c>
      <c r="F4" s="176" t="s">
        <v>38</v>
      </c>
      <c r="G4" s="176" t="s">
        <v>39</v>
      </c>
      <c r="H4" s="171" t="s">
        <v>38</v>
      </c>
      <c r="I4" s="179" t="s">
        <v>39</v>
      </c>
    </row>
    <row r="5" spans="2:9" ht="27.95" customHeight="1" x14ac:dyDescent="0.15">
      <c r="B5" s="172" t="s">
        <v>40</v>
      </c>
      <c r="C5" s="5">
        <v>13</v>
      </c>
      <c r="D5" s="5">
        <v>0</v>
      </c>
      <c r="E5" s="5">
        <v>1</v>
      </c>
      <c r="F5" s="177">
        <v>0</v>
      </c>
      <c r="G5" s="177">
        <v>1</v>
      </c>
      <c r="H5" s="5">
        <v>1</v>
      </c>
      <c r="I5" s="180">
        <v>2</v>
      </c>
    </row>
    <row r="6" spans="2:9" ht="27.95" customHeight="1" x14ac:dyDescent="0.15">
      <c r="B6" s="172" t="s">
        <v>41</v>
      </c>
      <c r="C6" s="5">
        <v>20</v>
      </c>
      <c r="D6" s="5">
        <v>0</v>
      </c>
      <c r="E6" s="5">
        <v>1</v>
      </c>
      <c r="F6" s="177">
        <v>1</v>
      </c>
      <c r="G6" s="177">
        <v>2</v>
      </c>
      <c r="H6" s="5">
        <v>2</v>
      </c>
      <c r="I6" s="180">
        <v>3</v>
      </c>
    </row>
    <row r="7" spans="2:9" ht="27.95" customHeight="1" x14ac:dyDescent="0.15">
      <c r="B7" s="172" t="s">
        <v>42</v>
      </c>
      <c r="C7" s="5">
        <v>32</v>
      </c>
      <c r="D7" s="5">
        <v>0</v>
      </c>
      <c r="E7" s="5">
        <v>1</v>
      </c>
      <c r="F7" s="177">
        <v>2</v>
      </c>
      <c r="G7" s="177">
        <v>3</v>
      </c>
      <c r="H7" s="5">
        <v>3</v>
      </c>
      <c r="I7" s="180">
        <v>4</v>
      </c>
    </row>
    <row r="8" spans="2:9" ht="27.95" customHeight="1" x14ac:dyDescent="0.15">
      <c r="B8" s="172" t="s">
        <v>43</v>
      </c>
      <c r="C8" s="5">
        <v>50</v>
      </c>
      <c r="D8" s="5">
        <v>1</v>
      </c>
      <c r="E8" s="5">
        <v>2</v>
      </c>
      <c r="F8" s="177">
        <v>3</v>
      </c>
      <c r="G8" s="177">
        <v>4</v>
      </c>
      <c r="H8" s="5">
        <v>5</v>
      </c>
      <c r="I8" s="180">
        <v>6</v>
      </c>
    </row>
    <row r="9" spans="2:9" ht="27.95" customHeight="1" x14ac:dyDescent="0.15">
      <c r="B9" s="172" t="s">
        <v>44</v>
      </c>
      <c r="C9" s="5">
        <v>80</v>
      </c>
      <c r="D9" s="5">
        <v>2</v>
      </c>
      <c r="E9" s="5">
        <v>3</v>
      </c>
      <c r="F9" s="177">
        <v>5</v>
      </c>
      <c r="G9" s="177">
        <v>6</v>
      </c>
      <c r="H9" s="5">
        <v>7</v>
      </c>
      <c r="I9" s="180">
        <v>8</v>
      </c>
    </row>
    <row r="10" spans="2:9" ht="27.95" customHeight="1" x14ac:dyDescent="0.15">
      <c r="B10" s="172" t="s">
        <v>45</v>
      </c>
      <c r="C10" s="5">
        <v>125</v>
      </c>
      <c r="D10" s="5">
        <v>3</v>
      </c>
      <c r="E10" s="5">
        <v>4</v>
      </c>
      <c r="F10" s="177">
        <v>7</v>
      </c>
      <c r="G10" s="177">
        <v>8</v>
      </c>
      <c r="H10" s="5">
        <v>10</v>
      </c>
      <c r="I10" s="180">
        <v>11</v>
      </c>
    </row>
    <row r="11" spans="2:9" ht="27.95" customHeight="1" x14ac:dyDescent="0.15">
      <c r="B11" s="172" t="s">
        <v>46</v>
      </c>
      <c r="C11" s="5">
        <v>200</v>
      </c>
      <c r="D11" s="5">
        <v>5</v>
      </c>
      <c r="E11" s="5">
        <v>6</v>
      </c>
      <c r="F11" s="177">
        <v>10</v>
      </c>
      <c r="G11" s="177">
        <v>11</v>
      </c>
      <c r="H11" s="5">
        <v>14</v>
      </c>
      <c r="I11" s="180">
        <v>15</v>
      </c>
    </row>
    <row r="12" spans="2:9" ht="27.95" customHeight="1" x14ac:dyDescent="0.15">
      <c r="B12" s="173" t="s">
        <v>47</v>
      </c>
      <c r="C12" s="174">
        <v>315</v>
      </c>
      <c r="D12" s="174">
        <v>7</v>
      </c>
      <c r="E12" s="174">
        <v>8</v>
      </c>
      <c r="F12" s="178">
        <v>14</v>
      </c>
      <c r="G12" s="178">
        <v>15</v>
      </c>
      <c r="H12" s="174">
        <v>21</v>
      </c>
      <c r="I12" s="181">
        <v>22</v>
      </c>
    </row>
    <row r="14" spans="2:9" x14ac:dyDescent="0.15">
      <c r="B14" s="175" t="s">
        <v>48</v>
      </c>
      <c r="C14" s="175"/>
      <c r="D14" s="175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topLeftCell="A10" zoomScaleNormal="100" zoomScalePageLayoutView="125" workbookViewId="0">
      <selection activeCell="A22" sqref="A22"/>
    </sheetView>
  </sheetViews>
  <sheetFormatPr defaultColWidth="10.375" defaultRowHeight="16.5" customHeight="1" x14ac:dyDescent="0.15"/>
  <cols>
    <col min="1" max="9" width="10.375" style="58"/>
    <col min="10" max="10" width="8.875" style="58" customWidth="1"/>
    <col min="11" max="11" width="12" style="58" customWidth="1"/>
    <col min="12" max="16384" width="10.375" style="58"/>
  </cols>
  <sheetData>
    <row r="1" spans="1:11" ht="20.25" x14ac:dyDescent="0.15">
      <c r="A1" s="202" t="s">
        <v>49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</row>
    <row r="2" spans="1:11" ht="14.25" x14ac:dyDescent="0.15">
      <c r="A2" s="85" t="s">
        <v>50</v>
      </c>
      <c r="B2" s="203" t="s">
        <v>51</v>
      </c>
      <c r="C2" s="203"/>
      <c r="D2" s="204" t="s">
        <v>52</v>
      </c>
      <c r="E2" s="204"/>
      <c r="F2" s="205" t="s">
        <v>53</v>
      </c>
      <c r="G2" s="205"/>
      <c r="H2" s="105" t="s">
        <v>54</v>
      </c>
      <c r="I2" s="206" t="s">
        <v>55</v>
      </c>
      <c r="J2" s="206"/>
      <c r="K2" s="207"/>
    </row>
    <row r="3" spans="1:11" ht="14.25" x14ac:dyDescent="0.15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spans="1:11" ht="14.25" x14ac:dyDescent="0.15">
      <c r="A4" s="88" t="s">
        <v>59</v>
      </c>
      <c r="B4" s="214" t="s">
        <v>60</v>
      </c>
      <c r="C4" s="215"/>
      <c r="D4" s="216" t="s">
        <v>61</v>
      </c>
      <c r="E4" s="217"/>
      <c r="F4" s="218">
        <v>45306</v>
      </c>
      <c r="G4" s="219"/>
      <c r="H4" s="216" t="s">
        <v>62</v>
      </c>
      <c r="I4" s="217"/>
      <c r="J4" s="89" t="s">
        <v>63</v>
      </c>
      <c r="K4" s="90" t="s">
        <v>64</v>
      </c>
    </row>
    <row r="5" spans="1:11" ht="14.25" x14ac:dyDescent="0.15">
      <c r="A5" s="91" t="s">
        <v>65</v>
      </c>
      <c r="B5" s="214" t="s">
        <v>66</v>
      </c>
      <c r="C5" s="215"/>
      <c r="D5" s="216" t="s">
        <v>67</v>
      </c>
      <c r="E5" s="217"/>
      <c r="F5" s="218">
        <v>45240</v>
      </c>
      <c r="G5" s="219"/>
      <c r="H5" s="216" t="s">
        <v>68</v>
      </c>
      <c r="I5" s="217"/>
      <c r="J5" s="89" t="s">
        <v>63</v>
      </c>
      <c r="K5" s="90" t="s">
        <v>64</v>
      </c>
    </row>
    <row r="6" spans="1:11" ht="14.25" x14ac:dyDescent="0.15">
      <c r="A6" s="88" t="s">
        <v>69</v>
      </c>
      <c r="B6" s="62">
        <v>4</v>
      </c>
      <c r="C6" s="146">
        <v>6</v>
      </c>
      <c r="D6" s="91" t="s">
        <v>70</v>
      </c>
      <c r="E6" s="109"/>
      <c r="F6" s="218">
        <v>45275</v>
      </c>
      <c r="G6" s="219"/>
      <c r="H6" s="216" t="s">
        <v>71</v>
      </c>
      <c r="I6" s="217"/>
      <c r="J6" s="89" t="s">
        <v>63</v>
      </c>
      <c r="K6" s="90" t="s">
        <v>64</v>
      </c>
    </row>
    <row r="7" spans="1:11" ht="14.25" x14ac:dyDescent="0.15">
      <c r="A7" s="88" t="s">
        <v>72</v>
      </c>
      <c r="B7" s="220">
        <v>5263</v>
      </c>
      <c r="C7" s="221"/>
      <c r="D7" s="91" t="s">
        <v>73</v>
      </c>
      <c r="E7" s="100"/>
      <c r="F7" s="218">
        <v>45285</v>
      </c>
      <c r="G7" s="219"/>
      <c r="H7" s="216" t="s">
        <v>74</v>
      </c>
      <c r="I7" s="217"/>
      <c r="J7" s="89" t="s">
        <v>63</v>
      </c>
      <c r="K7" s="90" t="s">
        <v>64</v>
      </c>
    </row>
    <row r="8" spans="1:11" ht="14.25" x14ac:dyDescent="0.15">
      <c r="A8" s="147"/>
      <c r="B8" s="222"/>
      <c r="C8" s="223"/>
      <c r="D8" s="224" t="s">
        <v>75</v>
      </c>
      <c r="E8" s="225"/>
      <c r="F8" s="226">
        <v>45636</v>
      </c>
      <c r="G8" s="227"/>
      <c r="H8" s="224" t="s">
        <v>76</v>
      </c>
      <c r="I8" s="225"/>
      <c r="J8" s="101" t="s">
        <v>63</v>
      </c>
      <c r="K8" s="113" t="s">
        <v>64</v>
      </c>
    </row>
    <row r="9" spans="1:11" ht="14.25" x14ac:dyDescent="0.15">
      <c r="A9" s="228" t="s">
        <v>77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4.25" x14ac:dyDescent="0.15">
      <c r="A10" s="231" t="s">
        <v>78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3"/>
    </row>
    <row r="11" spans="1:11" ht="14.25" x14ac:dyDescent="0.15">
      <c r="A11" s="148" t="s">
        <v>79</v>
      </c>
      <c r="B11" s="149" t="s">
        <v>80</v>
      </c>
      <c r="C11" s="150" t="s">
        <v>81</v>
      </c>
      <c r="D11" s="151"/>
      <c r="E11" s="158" t="s">
        <v>82</v>
      </c>
      <c r="F11" s="149" t="s">
        <v>80</v>
      </c>
      <c r="G11" s="150" t="s">
        <v>81</v>
      </c>
      <c r="H11" s="150" t="s">
        <v>83</v>
      </c>
      <c r="I11" s="158" t="s">
        <v>84</v>
      </c>
      <c r="J11" s="149" t="s">
        <v>80</v>
      </c>
      <c r="K11" s="166" t="s">
        <v>81</v>
      </c>
    </row>
    <row r="12" spans="1:11" ht="14.25" x14ac:dyDescent="0.15">
      <c r="A12" s="91" t="s">
        <v>85</v>
      </c>
      <c r="B12" s="99" t="s">
        <v>80</v>
      </c>
      <c r="C12" s="89" t="s">
        <v>81</v>
      </c>
      <c r="D12" s="100"/>
      <c r="E12" s="109" t="s">
        <v>86</v>
      </c>
      <c r="F12" s="99" t="s">
        <v>80</v>
      </c>
      <c r="G12" s="89" t="s">
        <v>81</v>
      </c>
      <c r="H12" s="89" t="s">
        <v>83</v>
      </c>
      <c r="I12" s="109" t="s">
        <v>87</v>
      </c>
      <c r="J12" s="99" t="s">
        <v>80</v>
      </c>
      <c r="K12" s="90" t="s">
        <v>81</v>
      </c>
    </row>
    <row r="13" spans="1:11" ht="14.25" x14ac:dyDescent="0.15">
      <c r="A13" s="91" t="s">
        <v>88</v>
      </c>
      <c r="B13" s="99" t="s">
        <v>80</v>
      </c>
      <c r="C13" s="89" t="s">
        <v>81</v>
      </c>
      <c r="D13" s="100"/>
      <c r="E13" s="109" t="s">
        <v>89</v>
      </c>
      <c r="F13" s="89" t="s">
        <v>90</v>
      </c>
      <c r="G13" s="89" t="s">
        <v>91</v>
      </c>
      <c r="H13" s="89" t="s">
        <v>83</v>
      </c>
      <c r="I13" s="109" t="s">
        <v>92</v>
      </c>
      <c r="J13" s="99" t="s">
        <v>80</v>
      </c>
      <c r="K13" s="90" t="s">
        <v>81</v>
      </c>
    </row>
    <row r="14" spans="1:11" ht="14.25" x14ac:dyDescent="0.15">
      <c r="A14" s="224" t="s">
        <v>93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34"/>
    </row>
    <row r="15" spans="1:11" ht="14.25" x14ac:dyDescent="0.15">
      <c r="A15" s="231" t="s">
        <v>94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3"/>
    </row>
    <row r="16" spans="1:11" ht="14.25" x14ac:dyDescent="0.15">
      <c r="A16" s="152" t="s">
        <v>95</v>
      </c>
      <c r="B16" s="150" t="s">
        <v>90</v>
      </c>
      <c r="C16" s="150" t="s">
        <v>91</v>
      </c>
      <c r="D16" s="153"/>
      <c r="E16" s="159" t="s">
        <v>96</v>
      </c>
      <c r="F16" s="150" t="s">
        <v>90</v>
      </c>
      <c r="G16" s="150" t="s">
        <v>91</v>
      </c>
      <c r="H16" s="160"/>
      <c r="I16" s="159" t="s">
        <v>97</v>
      </c>
      <c r="J16" s="150" t="s">
        <v>90</v>
      </c>
      <c r="K16" s="166" t="s">
        <v>91</v>
      </c>
    </row>
    <row r="17" spans="1:22" ht="16.5" customHeight="1" x14ac:dyDescent="0.15">
      <c r="A17" s="102" t="s">
        <v>98</v>
      </c>
      <c r="B17" s="89" t="s">
        <v>90</v>
      </c>
      <c r="C17" s="89" t="s">
        <v>91</v>
      </c>
      <c r="D17" s="62"/>
      <c r="E17" s="110" t="s">
        <v>99</v>
      </c>
      <c r="F17" s="89" t="s">
        <v>90</v>
      </c>
      <c r="G17" s="89" t="s">
        <v>91</v>
      </c>
      <c r="H17" s="161"/>
      <c r="I17" s="110" t="s">
        <v>100</v>
      </c>
      <c r="J17" s="89" t="s">
        <v>90</v>
      </c>
      <c r="K17" s="90" t="s">
        <v>91</v>
      </c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</row>
    <row r="18" spans="1:22" ht="18" customHeight="1" x14ac:dyDescent="0.15">
      <c r="A18" s="235" t="s">
        <v>101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ht="18" customHeight="1" x14ac:dyDescent="0.15">
      <c r="A19" s="231" t="s">
        <v>102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3"/>
    </row>
    <row r="20" spans="1:22" ht="16.5" customHeight="1" x14ac:dyDescent="0.15">
      <c r="A20" s="238" t="s">
        <v>103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22" ht="21.75" customHeight="1" x14ac:dyDescent="0.15">
      <c r="A21" s="154" t="s">
        <v>104</v>
      </c>
      <c r="B21" s="110" t="s">
        <v>105</v>
      </c>
      <c r="C21" s="110" t="s">
        <v>106</v>
      </c>
      <c r="D21" s="110" t="s">
        <v>107</v>
      </c>
      <c r="E21" s="110" t="s">
        <v>108</v>
      </c>
      <c r="F21" s="110" t="s">
        <v>109</v>
      </c>
      <c r="G21" s="110" t="s">
        <v>110</v>
      </c>
      <c r="H21" s="110" t="s">
        <v>111</v>
      </c>
      <c r="I21" s="110" t="s">
        <v>112</v>
      </c>
      <c r="J21" s="110" t="s">
        <v>113</v>
      </c>
      <c r="K21" s="84" t="s">
        <v>114</v>
      </c>
    </row>
    <row r="22" spans="1:22" ht="16.5" customHeight="1" x14ac:dyDescent="0.15">
      <c r="A22" s="135" t="s">
        <v>115</v>
      </c>
      <c r="B22" s="155"/>
      <c r="C22" s="155"/>
      <c r="D22" s="155">
        <v>1</v>
      </c>
      <c r="E22" s="155">
        <v>1</v>
      </c>
      <c r="F22" s="155">
        <v>1</v>
      </c>
      <c r="G22" s="155">
        <v>1</v>
      </c>
      <c r="H22" s="155">
        <v>1</v>
      </c>
      <c r="I22" s="155">
        <v>1</v>
      </c>
      <c r="J22" s="155"/>
      <c r="K22" s="168"/>
    </row>
    <row r="23" spans="1:22" ht="16.5" customHeight="1" x14ac:dyDescent="0.15">
      <c r="A23" s="135" t="s">
        <v>116</v>
      </c>
      <c r="B23" s="155"/>
      <c r="C23" s="155"/>
      <c r="D23" s="155">
        <v>1</v>
      </c>
      <c r="E23" s="155">
        <v>1</v>
      </c>
      <c r="F23" s="155">
        <v>1</v>
      </c>
      <c r="G23" s="155">
        <v>1</v>
      </c>
      <c r="H23" s="155">
        <v>1</v>
      </c>
      <c r="I23" s="155">
        <v>1</v>
      </c>
      <c r="J23" s="155"/>
      <c r="K23" s="169"/>
    </row>
    <row r="24" spans="1:22" ht="16.5" customHeight="1" x14ac:dyDescent="0.15">
      <c r="A24" s="135" t="s">
        <v>117</v>
      </c>
      <c r="B24" s="155"/>
      <c r="C24" s="155"/>
      <c r="D24" s="155">
        <v>1</v>
      </c>
      <c r="E24" s="155">
        <v>1</v>
      </c>
      <c r="F24" s="155">
        <v>1</v>
      </c>
      <c r="G24" s="155">
        <v>1</v>
      </c>
      <c r="H24" s="155">
        <v>1</v>
      </c>
      <c r="I24" s="155">
        <v>1</v>
      </c>
      <c r="J24" s="155"/>
      <c r="K24" s="169"/>
    </row>
    <row r="25" spans="1:22" ht="16.5" customHeight="1" x14ac:dyDescent="0.15">
      <c r="A25" s="135" t="s">
        <v>118</v>
      </c>
      <c r="B25" s="155"/>
      <c r="C25" s="155"/>
      <c r="D25" s="155">
        <v>1</v>
      </c>
      <c r="E25" s="155">
        <v>1</v>
      </c>
      <c r="F25" s="155">
        <v>1</v>
      </c>
      <c r="G25" s="155">
        <v>1</v>
      </c>
      <c r="H25" s="155">
        <v>1</v>
      </c>
      <c r="I25" s="155">
        <v>1</v>
      </c>
      <c r="J25" s="155"/>
      <c r="K25" s="82"/>
    </row>
    <row r="26" spans="1:22" ht="16.5" customHeight="1" x14ac:dyDescent="0.15">
      <c r="A26" s="107"/>
      <c r="B26" s="155"/>
      <c r="C26" s="155"/>
      <c r="D26" s="155"/>
      <c r="E26" s="155"/>
      <c r="F26" s="155"/>
      <c r="G26" s="155"/>
      <c r="H26" s="155"/>
      <c r="I26" s="155"/>
      <c r="J26" s="155"/>
      <c r="K26" s="82"/>
    </row>
    <row r="27" spans="1:22" ht="16.5" customHeight="1" x14ac:dyDescent="0.15">
      <c r="A27" s="107"/>
      <c r="B27" s="155"/>
      <c r="C27" s="155"/>
      <c r="D27" s="155"/>
      <c r="E27" s="155"/>
      <c r="F27" s="155"/>
      <c r="G27" s="155"/>
      <c r="H27" s="155"/>
      <c r="I27" s="155"/>
      <c r="J27" s="155"/>
      <c r="K27" s="82"/>
    </row>
    <row r="28" spans="1:22" ht="16.5" customHeight="1" x14ac:dyDescent="0.15">
      <c r="A28" s="107"/>
      <c r="B28" s="155"/>
      <c r="C28" s="155"/>
      <c r="D28" s="155"/>
      <c r="E28" s="155"/>
      <c r="F28" s="155"/>
      <c r="G28" s="155"/>
      <c r="H28" s="155"/>
      <c r="I28" s="155"/>
      <c r="J28" s="155"/>
      <c r="K28" s="82"/>
    </row>
    <row r="29" spans="1:22" ht="18" customHeight="1" x14ac:dyDescent="0.15">
      <c r="A29" s="241" t="s">
        <v>119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22" ht="18.75" customHeight="1" x14ac:dyDescent="0.15">
      <c r="A30" s="244"/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22" ht="18.75" customHeight="1" x14ac:dyDescent="0.15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22" ht="18" customHeight="1" x14ac:dyDescent="0.15">
      <c r="A32" s="241" t="s">
        <v>120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4.25" x14ac:dyDescent="0.15">
      <c r="A33" s="250" t="s">
        <v>121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4.25" x14ac:dyDescent="0.15">
      <c r="A34" s="253" t="s">
        <v>122</v>
      </c>
      <c r="B34" s="254"/>
      <c r="C34" s="89" t="s">
        <v>63</v>
      </c>
      <c r="D34" s="89" t="s">
        <v>64</v>
      </c>
      <c r="E34" s="255" t="s">
        <v>123</v>
      </c>
      <c r="F34" s="256"/>
      <c r="G34" s="256"/>
      <c r="H34" s="256"/>
      <c r="I34" s="256"/>
      <c r="J34" s="256"/>
      <c r="K34" s="257"/>
    </row>
    <row r="35" spans="1:11" ht="14.25" x14ac:dyDescent="0.15">
      <c r="A35" s="258" t="s">
        <v>124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spans="1:11" ht="14.25" x14ac:dyDescent="0.15">
      <c r="A36" s="259"/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1" ht="14.25" x14ac:dyDescent="0.15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21"/>
    </row>
    <row r="38" spans="1:11" ht="14.25" x14ac:dyDescent="0.15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21"/>
    </row>
    <row r="39" spans="1:11" ht="14.25" x14ac:dyDescent="0.15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21"/>
    </row>
    <row r="40" spans="1:11" ht="14.25" x14ac:dyDescent="0.15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21"/>
    </row>
    <row r="41" spans="1:11" ht="14.25" x14ac:dyDescent="0.15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21"/>
    </row>
    <row r="42" spans="1:11" ht="14.25" x14ac:dyDescent="0.15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21"/>
    </row>
    <row r="43" spans="1:11" ht="14.25" x14ac:dyDescent="0.15">
      <c r="A43" s="264" t="s">
        <v>125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4.25" x14ac:dyDescent="0.15">
      <c r="A44" s="231" t="s">
        <v>126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4.25" x14ac:dyDescent="0.15">
      <c r="A45" s="152" t="s">
        <v>127</v>
      </c>
      <c r="B45" s="150" t="s">
        <v>90</v>
      </c>
      <c r="C45" s="150" t="s">
        <v>91</v>
      </c>
      <c r="D45" s="150" t="s">
        <v>83</v>
      </c>
      <c r="E45" s="159" t="s">
        <v>128</v>
      </c>
      <c r="F45" s="150" t="s">
        <v>90</v>
      </c>
      <c r="G45" s="150" t="s">
        <v>91</v>
      </c>
      <c r="H45" s="150" t="s">
        <v>83</v>
      </c>
      <c r="I45" s="159" t="s">
        <v>129</v>
      </c>
      <c r="J45" s="150" t="s">
        <v>90</v>
      </c>
      <c r="K45" s="166" t="s">
        <v>91</v>
      </c>
    </row>
    <row r="46" spans="1:11" ht="14.25" x14ac:dyDescent="0.15">
      <c r="A46" s="102" t="s">
        <v>82</v>
      </c>
      <c r="B46" s="89" t="s">
        <v>90</v>
      </c>
      <c r="C46" s="89" t="s">
        <v>91</v>
      </c>
      <c r="D46" s="89" t="s">
        <v>83</v>
      </c>
      <c r="E46" s="110" t="s">
        <v>89</v>
      </c>
      <c r="F46" s="89" t="s">
        <v>90</v>
      </c>
      <c r="G46" s="89" t="s">
        <v>91</v>
      </c>
      <c r="H46" s="89" t="s">
        <v>83</v>
      </c>
      <c r="I46" s="110" t="s">
        <v>100</v>
      </c>
      <c r="J46" s="89" t="s">
        <v>90</v>
      </c>
      <c r="K46" s="90" t="s">
        <v>91</v>
      </c>
    </row>
    <row r="47" spans="1:11" ht="14.25" x14ac:dyDescent="0.15">
      <c r="A47" s="224" t="s">
        <v>93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34"/>
    </row>
    <row r="48" spans="1:11" ht="14.25" x14ac:dyDescent="0.15">
      <c r="A48" s="258" t="s">
        <v>130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</row>
    <row r="49" spans="1:11" ht="14.25" x14ac:dyDescent="0.15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4.25" x14ac:dyDescent="0.15">
      <c r="A50" s="156" t="s">
        <v>131</v>
      </c>
      <c r="B50" s="267" t="s">
        <v>132</v>
      </c>
      <c r="C50" s="267"/>
      <c r="D50" s="157" t="s">
        <v>133</v>
      </c>
      <c r="E50" s="162" t="s">
        <v>134</v>
      </c>
      <c r="F50" s="163" t="s">
        <v>135</v>
      </c>
      <c r="G50" s="164">
        <v>45259</v>
      </c>
      <c r="H50" s="268" t="s">
        <v>136</v>
      </c>
      <c r="I50" s="269"/>
      <c r="J50" s="270" t="s">
        <v>137</v>
      </c>
      <c r="K50" s="271"/>
    </row>
    <row r="51" spans="1:11" ht="14.25" x14ac:dyDescent="0.15">
      <c r="A51" s="258" t="s">
        <v>138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</row>
    <row r="52" spans="1:11" ht="14.25" x14ac:dyDescent="0.15">
      <c r="A52" s="272"/>
      <c r="B52" s="273"/>
      <c r="C52" s="273"/>
      <c r="D52" s="273"/>
      <c r="E52" s="273"/>
      <c r="F52" s="273"/>
      <c r="G52" s="273"/>
      <c r="H52" s="273"/>
      <c r="I52" s="273"/>
      <c r="J52" s="273"/>
      <c r="K52" s="274"/>
    </row>
    <row r="53" spans="1:11" ht="14.25" x14ac:dyDescent="0.15">
      <c r="A53" s="156" t="s">
        <v>131</v>
      </c>
      <c r="B53" s="267" t="s">
        <v>132</v>
      </c>
      <c r="C53" s="267"/>
      <c r="D53" s="157" t="s">
        <v>133</v>
      </c>
      <c r="E53" s="165"/>
      <c r="F53" s="163" t="s">
        <v>139</v>
      </c>
      <c r="G53" s="164"/>
      <c r="H53" s="268" t="s">
        <v>136</v>
      </c>
      <c r="I53" s="269"/>
      <c r="J53" s="270"/>
      <c r="K53" s="271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20"/>
  <sheetViews>
    <sheetView topLeftCell="A3" zoomScale="80" zoomScaleNormal="80" workbookViewId="0">
      <selection activeCell="A6" sqref="A6:A13"/>
    </sheetView>
  </sheetViews>
  <sheetFormatPr defaultColWidth="9" defaultRowHeight="26.1" customHeight="1" x14ac:dyDescent="0.15"/>
  <cols>
    <col min="1" max="1" width="17.125" style="115" customWidth="1"/>
    <col min="2" max="7" width="9.375" style="115" customWidth="1"/>
    <col min="8" max="8" width="1.375" style="115" customWidth="1"/>
    <col min="9" max="9" width="16.5" style="115" customWidth="1"/>
    <col min="10" max="10" width="17" style="115" customWidth="1"/>
    <col min="11" max="11" width="18.5" style="115" customWidth="1"/>
    <col min="12" max="12" width="16.625" style="115" customWidth="1"/>
    <col min="13" max="13" width="14.125" style="115" customWidth="1"/>
    <col min="14" max="14" width="16.375" style="115" customWidth="1"/>
    <col min="15" max="16384" width="9" style="115"/>
  </cols>
  <sheetData>
    <row r="1" spans="1:14" ht="30" customHeight="1" x14ac:dyDescent="0.15">
      <c r="A1" s="275" t="s">
        <v>140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29.1" customHeight="1" x14ac:dyDescent="0.15">
      <c r="A2" s="34" t="s">
        <v>59</v>
      </c>
      <c r="B2" s="277" t="s">
        <v>60</v>
      </c>
      <c r="C2" s="277"/>
      <c r="D2" s="35" t="s">
        <v>65</v>
      </c>
      <c r="E2" s="277" t="s">
        <v>66</v>
      </c>
      <c r="F2" s="277"/>
      <c r="G2" s="277"/>
      <c r="H2" s="282"/>
      <c r="I2" s="46" t="s">
        <v>54</v>
      </c>
      <c r="J2" s="277" t="s">
        <v>55</v>
      </c>
      <c r="K2" s="277"/>
      <c r="L2" s="277"/>
      <c r="M2" s="277"/>
      <c r="N2" s="278"/>
    </row>
    <row r="3" spans="1:14" ht="29.1" customHeight="1" x14ac:dyDescent="0.15">
      <c r="A3" s="281" t="s">
        <v>141</v>
      </c>
      <c r="B3" s="279" t="s">
        <v>142</v>
      </c>
      <c r="C3" s="279"/>
      <c r="D3" s="279"/>
      <c r="E3" s="279"/>
      <c r="F3" s="279"/>
      <c r="G3" s="279"/>
      <c r="H3" s="283"/>
      <c r="I3" s="279" t="s">
        <v>143</v>
      </c>
      <c r="J3" s="279"/>
      <c r="K3" s="279"/>
      <c r="L3" s="279"/>
      <c r="M3" s="279"/>
      <c r="N3" s="280"/>
    </row>
    <row r="4" spans="1:14" ht="29.1" customHeight="1" x14ac:dyDescent="0.15">
      <c r="A4" s="281"/>
      <c r="B4" s="116" t="s">
        <v>107</v>
      </c>
      <c r="C4" s="116" t="s">
        <v>108</v>
      </c>
      <c r="D4" s="117" t="s">
        <v>109</v>
      </c>
      <c r="E4" s="116" t="s">
        <v>110</v>
      </c>
      <c r="F4" s="116" t="s">
        <v>111</v>
      </c>
      <c r="G4" s="116" t="s">
        <v>112</v>
      </c>
      <c r="H4" s="283"/>
      <c r="I4" s="135" t="s">
        <v>118</v>
      </c>
      <c r="J4" s="135" t="s">
        <v>115</v>
      </c>
      <c r="K4" s="135" t="s">
        <v>116</v>
      </c>
      <c r="L4" s="135" t="s">
        <v>118</v>
      </c>
      <c r="M4" s="135" t="s">
        <v>117</v>
      </c>
      <c r="N4" s="135" t="s">
        <v>117</v>
      </c>
    </row>
    <row r="5" spans="1:14" ht="29.1" customHeight="1" x14ac:dyDescent="0.15">
      <c r="A5" s="281"/>
      <c r="B5" s="118" t="s">
        <v>144</v>
      </c>
      <c r="C5" s="118" t="s">
        <v>145</v>
      </c>
      <c r="D5" s="119" t="s">
        <v>146</v>
      </c>
      <c r="E5" s="118" t="s">
        <v>147</v>
      </c>
      <c r="F5" s="118" t="s">
        <v>148</v>
      </c>
      <c r="G5" s="118" t="s">
        <v>149</v>
      </c>
      <c r="H5" s="283"/>
      <c r="I5" s="116" t="s">
        <v>107</v>
      </c>
      <c r="J5" s="116" t="s">
        <v>108</v>
      </c>
      <c r="K5" s="117" t="s">
        <v>109</v>
      </c>
      <c r="L5" s="116" t="s">
        <v>110</v>
      </c>
      <c r="M5" s="116" t="s">
        <v>111</v>
      </c>
      <c r="N5" s="116" t="s">
        <v>112</v>
      </c>
    </row>
    <row r="6" spans="1:14" ht="29.1" customHeight="1" x14ac:dyDescent="0.15">
      <c r="A6" s="120" t="s">
        <v>150</v>
      </c>
      <c r="B6" s="121">
        <f>C6-1</f>
        <v>67</v>
      </c>
      <c r="C6" s="121">
        <f>D6-2</f>
        <v>68</v>
      </c>
      <c r="D6" s="119">
        <v>70</v>
      </c>
      <c r="E6" s="121">
        <f>D6+2</f>
        <v>72</v>
      </c>
      <c r="F6" s="121">
        <f>E6+2</f>
        <v>74</v>
      </c>
      <c r="G6" s="121">
        <f>F6+1</f>
        <v>75</v>
      </c>
      <c r="H6" s="283"/>
      <c r="I6" s="48"/>
      <c r="J6" s="48"/>
      <c r="K6" s="135"/>
      <c r="L6" s="48"/>
      <c r="M6" s="48" t="s">
        <v>320</v>
      </c>
      <c r="N6" s="52" t="s">
        <v>311</v>
      </c>
    </row>
    <row r="7" spans="1:14" ht="29.1" customHeight="1" x14ac:dyDescent="0.15">
      <c r="A7" s="122" t="s">
        <v>151</v>
      </c>
      <c r="B7" s="121">
        <f>C7-4</f>
        <v>100</v>
      </c>
      <c r="C7" s="121">
        <f>D7-4</f>
        <v>104</v>
      </c>
      <c r="D7" s="123">
        <v>108</v>
      </c>
      <c r="E7" s="121">
        <f>D7+4</f>
        <v>112</v>
      </c>
      <c r="F7" s="121">
        <f>E7+4</f>
        <v>116</v>
      </c>
      <c r="G7" s="121">
        <f>F7+6</f>
        <v>122</v>
      </c>
      <c r="H7" s="283"/>
      <c r="I7" s="48"/>
      <c r="J7" s="48"/>
      <c r="K7" s="135"/>
      <c r="L7" s="48"/>
      <c r="M7" s="48" t="s">
        <v>311</v>
      </c>
      <c r="N7" s="52" t="s">
        <v>311</v>
      </c>
    </row>
    <row r="8" spans="1:14" ht="29.1" customHeight="1" x14ac:dyDescent="0.15">
      <c r="A8" s="122" t="s">
        <v>152</v>
      </c>
      <c r="B8" s="124">
        <f>C8-4</f>
        <v>98</v>
      </c>
      <c r="C8" s="124">
        <f>D8-4</f>
        <v>102</v>
      </c>
      <c r="D8" s="119" t="s">
        <v>153</v>
      </c>
      <c r="E8" s="124">
        <f>D8+4</f>
        <v>110</v>
      </c>
      <c r="F8" s="124">
        <f>E8+5</f>
        <v>115</v>
      </c>
      <c r="G8" s="124">
        <f>F8+6</f>
        <v>121</v>
      </c>
      <c r="H8" s="283"/>
      <c r="I8" s="48"/>
      <c r="J8" s="48"/>
      <c r="K8" s="135"/>
      <c r="L8" s="48"/>
      <c r="M8" s="48" t="s">
        <v>321</v>
      </c>
      <c r="N8" s="52" t="s">
        <v>312</v>
      </c>
    </row>
    <row r="9" spans="1:14" ht="29.1" customHeight="1" x14ac:dyDescent="0.15">
      <c r="A9" s="122" t="s">
        <v>154</v>
      </c>
      <c r="B9" s="121">
        <f>C9-1.2</f>
        <v>43.599999999999994</v>
      </c>
      <c r="C9" s="121">
        <f>D9-1.2</f>
        <v>44.8</v>
      </c>
      <c r="D9" s="119">
        <v>46</v>
      </c>
      <c r="E9" s="121">
        <f>D9+1.2</f>
        <v>47.2</v>
      </c>
      <c r="F9" s="121">
        <f>E9+1.2</f>
        <v>48.400000000000006</v>
      </c>
      <c r="G9" s="121">
        <f>F9+1.4</f>
        <v>49.800000000000004</v>
      </c>
      <c r="H9" s="283"/>
      <c r="I9" s="37"/>
      <c r="J9" s="37"/>
      <c r="K9" s="135"/>
      <c r="L9" s="37"/>
      <c r="M9" s="53" t="s">
        <v>322</v>
      </c>
      <c r="N9" s="142" t="s">
        <v>313</v>
      </c>
    </row>
    <row r="10" spans="1:14" ht="29.1" customHeight="1" x14ac:dyDescent="0.15">
      <c r="A10" s="122" t="s">
        <v>155</v>
      </c>
      <c r="B10" s="125">
        <f>C10-0.5</f>
        <v>19.5</v>
      </c>
      <c r="C10" s="125">
        <f>D10-0.5</f>
        <v>20</v>
      </c>
      <c r="D10" s="119">
        <v>20.5</v>
      </c>
      <c r="E10" s="125">
        <f t="shared" ref="E10:G10" si="0">D10+0.5</f>
        <v>21</v>
      </c>
      <c r="F10" s="125">
        <f t="shared" si="0"/>
        <v>21.5</v>
      </c>
      <c r="G10" s="125">
        <f t="shared" si="0"/>
        <v>22</v>
      </c>
      <c r="H10" s="283"/>
      <c r="I10" s="37"/>
      <c r="J10" s="37"/>
      <c r="K10" s="37"/>
      <c r="L10" s="37"/>
      <c r="M10" s="53" t="s">
        <v>318</v>
      </c>
      <c r="N10" s="142" t="s">
        <v>314</v>
      </c>
    </row>
    <row r="11" spans="1:14" ht="29.1" customHeight="1" x14ac:dyDescent="0.15">
      <c r="A11" s="122" t="s">
        <v>156</v>
      </c>
      <c r="B11" s="125">
        <f>C11-0.7</f>
        <v>18.100000000000001</v>
      </c>
      <c r="C11" s="125">
        <f>D11-0.7</f>
        <v>18.8</v>
      </c>
      <c r="D11" s="119">
        <v>19.5</v>
      </c>
      <c r="E11" s="125">
        <f>D11+0.7</f>
        <v>20.2</v>
      </c>
      <c r="F11" s="125">
        <f>E11+0.7</f>
        <v>20.9</v>
      </c>
      <c r="G11" s="125">
        <f>F11+1</f>
        <v>21.9</v>
      </c>
      <c r="H11" s="283"/>
      <c r="I11" s="48"/>
      <c r="J11" s="48"/>
      <c r="K11" s="48"/>
      <c r="L11" s="48"/>
      <c r="M11" s="55" t="s">
        <v>323</v>
      </c>
      <c r="N11" s="56" t="s">
        <v>315</v>
      </c>
    </row>
    <row r="12" spans="1:14" ht="29.1" customHeight="1" x14ac:dyDescent="0.15">
      <c r="A12" s="122" t="s">
        <v>157</v>
      </c>
      <c r="B12" s="125">
        <f>C12-0.7</f>
        <v>16.100000000000001</v>
      </c>
      <c r="C12" s="125">
        <f>D12-0.7</f>
        <v>16.8</v>
      </c>
      <c r="D12" s="119">
        <v>17.5</v>
      </c>
      <c r="E12" s="125">
        <f>D12+0.7</f>
        <v>18.2</v>
      </c>
      <c r="F12" s="125">
        <f>E12+0.7</f>
        <v>18.899999999999999</v>
      </c>
      <c r="G12" s="125">
        <f>F12+1</f>
        <v>19.899999999999999</v>
      </c>
      <c r="H12" s="283"/>
      <c r="I12" s="37"/>
      <c r="J12" s="37"/>
      <c r="K12" s="37"/>
      <c r="L12" s="37"/>
      <c r="M12" s="53" t="s">
        <v>323</v>
      </c>
      <c r="N12" s="143" t="s">
        <v>316</v>
      </c>
    </row>
    <row r="13" spans="1:14" ht="29.1" customHeight="1" x14ac:dyDescent="0.15">
      <c r="A13" s="122" t="s">
        <v>158</v>
      </c>
      <c r="B13" s="121">
        <f>C13-1</f>
        <v>45</v>
      </c>
      <c r="C13" s="121">
        <f>D13-1</f>
        <v>46</v>
      </c>
      <c r="D13" s="119">
        <v>47</v>
      </c>
      <c r="E13" s="121">
        <f>D13+1</f>
        <v>48</v>
      </c>
      <c r="F13" s="121">
        <f>E13+1</f>
        <v>49</v>
      </c>
      <c r="G13" s="121">
        <f>F13+1.5</f>
        <v>50.5</v>
      </c>
      <c r="H13" s="283"/>
      <c r="I13" s="37"/>
      <c r="J13" s="37"/>
      <c r="K13" s="37"/>
      <c r="L13" s="37"/>
      <c r="M13" s="53" t="s">
        <v>317</v>
      </c>
      <c r="N13" s="142" t="s">
        <v>317</v>
      </c>
    </row>
    <row r="14" spans="1:14" ht="29.1" customHeight="1" x14ac:dyDescent="0.15">
      <c r="A14" s="118" t="s">
        <v>159</v>
      </c>
      <c r="B14" s="121">
        <f t="shared" ref="B14:B16" si="1">C14</f>
        <v>14</v>
      </c>
      <c r="C14" s="121">
        <f>D14-0.5</f>
        <v>14</v>
      </c>
      <c r="D14" s="119">
        <v>14.5</v>
      </c>
      <c r="E14" s="121">
        <f t="shared" ref="E14:G14" si="2">D14+0.5</f>
        <v>15</v>
      </c>
      <c r="F14" s="121">
        <f t="shared" si="2"/>
        <v>15.5</v>
      </c>
      <c r="G14" s="121">
        <f t="shared" si="2"/>
        <v>16</v>
      </c>
      <c r="H14" s="283"/>
      <c r="I14" s="37"/>
      <c r="J14" s="37"/>
      <c r="K14" s="37"/>
      <c r="L14" s="37"/>
      <c r="M14" s="53" t="s">
        <v>323</v>
      </c>
      <c r="N14" s="142" t="s">
        <v>318</v>
      </c>
    </row>
    <row r="15" spans="1:14" ht="29.1" customHeight="1" x14ac:dyDescent="0.15">
      <c r="A15" s="126" t="s">
        <v>160</v>
      </c>
      <c r="B15" s="127">
        <f t="shared" si="1"/>
        <v>2.8</v>
      </c>
      <c r="C15" s="127">
        <f>D15</f>
        <v>2.8</v>
      </c>
      <c r="D15" s="128">
        <v>2.8</v>
      </c>
      <c r="E15" s="127">
        <f>D15</f>
        <v>2.8</v>
      </c>
      <c r="F15" s="127">
        <f>D15</f>
        <v>2.8</v>
      </c>
      <c r="G15" s="127">
        <f>D15</f>
        <v>2.8</v>
      </c>
      <c r="H15" s="283"/>
      <c r="I15" s="37"/>
      <c r="J15" s="37"/>
      <c r="K15" s="37"/>
      <c r="L15" s="37"/>
      <c r="M15" s="53" t="s">
        <v>318</v>
      </c>
      <c r="N15" s="54" t="s">
        <v>319</v>
      </c>
    </row>
    <row r="16" spans="1:14" ht="29.1" customHeight="1" x14ac:dyDescent="0.15">
      <c r="A16" s="118" t="s">
        <v>161</v>
      </c>
      <c r="B16" s="121">
        <f t="shared" si="1"/>
        <v>4.5</v>
      </c>
      <c r="C16" s="121">
        <f>D16</f>
        <v>4.5</v>
      </c>
      <c r="D16" s="119">
        <v>4.5</v>
      </c>
      <c r="E16" s="121">
        <f>D16</f>
        <v>4.5</v>
      </c>
      <c r="F16" s="121">
        <f>D16</f>
        <v>4.5</v>
      </c>
      <c r="G16" s="121">
        <f>D16</f>
        <v>4.5</v>
      </c>
      <c r="H16" s="283"/>
      <c r="I16" s="37"/>
      <c r="J16" s="37"/>
      <c r="K16" s="37"/>
      <c r="L16" s="37"/>
      <c r="M16" s="53"/>
      <c r="N16" s="144"/>
    </row>
    <row r="17" spans="1:14" ht="29.1" customHeight="1" x14ac:dyDescent="0.15">
      <c r="A17" s="129"/>
      <c r="B17" s="130"/>
      <c r="C17" s="131"/>
      <c r="D17" s="131"/>
      <c r="E17" s="131"/>
      <c r="F17" s="131"/>
      <c r="G17" s="130"/>
      <c r="H17" s="284"/>
      <c r="I17" s="136"/>
      <c r="J17" s="137"/>
      <c r="K17" s="138"/>
      <c r="L17" s="139"/>
      <c r="M17" s="139"/>
      <c r="N17" s="145"/>
    </row>
    <row r="18" spans="1:14" ht="14.25" x14ac:dyDescent="0.15">
      <c r="A18" s="132" t="s">
        <v>123</v>
      </c>
      <c r="B18" s="133"/>
      <c r="C18" s="133"/>
      <c r="D18" s="134"/>
      <c r="E18" s="134"/>
      <c r="F18" s="134"/>
      <c r="G18" s="134"/>
      <c r="H18" s="44"/>
      <c r="I18" s="44"/>
      <c r="J18" s="44"/>
      <c r="K18" s="44"/>
      <c r="L18" s="44"/>
      <c r="M18" s="44"/>
      <c r="N18" s="44"/>
    </row>
    <row r="19" spans="1:14" ht="14.25" x14ac:dyDescent="0.15">
      <c r="A19" s="115" t="s">
        <v>162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 ht="14.25" x14ac:dyDescent="0.15">
      <c r="A20" s="44"/>
      <c r="B20" s="44"/>
      <c r="C20" s="44"/>
      <c r="D20" s="44"/>
      <c r="E20" s="44"/>
      <c r="F20" s="44"/>
      <c r="G20" s="44"/>
      <c r="H20" s="44"/>
      <c r="I20" s="140" t="s">
        <v>163</v>
      </c>
      <c r="J20" s="141">
        <v>45259</v>
      </c>
      <c r="K20" s="140" t="s">
        <v>164</v>
      </c>
      <c r="L20" s="140" t="s">
        <v>134</v>
      </c>
      <c r="M20" s="140" t="s">
        <v>165</v>
      </c>
      <c r="N20" s="115" t="s">
        <v>137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7"/>
  </mergeCells>
  <phoneticPr fontId="35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25" zoomScaleNormal="100" zoomScalePageLayoutView="125" workbookViewId="0">
      <selection activeCell="M30" sqref="M30"/>
    </sheetView>
  </sheetViews>
  <sheetFormatPr defaultColWidth="10" defaultRowHeight="16.5" customHeight="1" x14ac:dyDescent="0.15"/>
  <cols>
    <col min="1" max="16384" width="10" style="58"/>
  </cols>
  <sheetData>
    <row r="1" spans="1:11" ht="22.5" customHeight="1" x14ac:dyDescent="0.15">
      <c r="A1" s="285" t="s">
        <v>166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7.25" customHeight="1" x14ac:dyDescent="0.15">
      <c r="A2" s="85" t="s">
        <v>50</v>
      </c>
      <c r="B2" s="203" t="s">
        <v>51</v>
      </c>
      <c r="C2" s="203"/>
      <c r="D2" s="204" t="s">
        <v>52</v>
      </c>
      <c r="E2" s="204"/>
      <c r="F2" s="205" t="s">
        <v>167</v>
      </c>
      <c r="G2" s="205"/>
      <c r="H2" s="105" t="s">
        <v>54</v>
      </c>
      <c r="I2" s="206" t="s">
        <v>55</v>
      </c>
      <c r="J2" s="206"/>
      <c r="K2" s="207"/>
    </row>
    <row r="3" spans="1:11" ht="16.5" customHeight="1" x14ac:dyDescent="0.15">
      <c r="A3" s="208" t="s">
        <v>56</v>
      </c>
      <c r="B3" s="209"/>
      <c r="C3" s="210"/>
      <c r="D3" s="211" t="s">
        <v>57</v>
      </c>
      <c r="E3" s="212"/>
      <c r="F3" s="212"/>
      <c r="G3" s="213"/>
      <c r="H3" s="211" t="s">
        <v>58</v>
      </c>
      <c r="I3" s="212"/>
      <c r="J3" s="212"/>
      <c r="K3" s="213"/>
    </row>
    <row r="4" spans="1:11" ht="16.5" customHeight="1" x14ac:dyDescent="0.15">
      <c r="A4" s="88" t="s">
        <v>59</v>
      </c>
      <c r="B4" s="214" t="s">
        <v>60</v>
      </c>
      <c r="C4" s="215"/>
      <c r="D4" s="216" t="s">
        <v>61</v>
      </c>
      <c r="E4" s="217"/>
      <c r="F4" s="218">
        <v>45306</v>
      </c>
      <c r="G4" s="219"/>
      <c r="H4" s="216" t="s">
        <v>168</v>
      </c>
      <c r="I4" s="217"/>
      <c r="J4" s="89" t="s">
        <v>63</v>
      </c>
      <c r="K4" s="90" t="s">
        <v>64</v>
      </c>
    </row>
    <row r="5" spans="1:11" ht="16.5" customHeight="1" x14ac:dyDescent="0.15">
      <c r="A5" s="91" t="s">
        <v>65</v>
      </c>
      <c r="B5" s="214" t="s">
        <v>66</v>
      </c>
      <c r="C5" s="215"/>
      <c r="D5" s="216" t="s">
        <v>169</v>
      </c>
      <c r="E5" s="217"/>
      <c r="F5" s="218"/>
      <c r="G5" s="219"/>
      <c r="H5" s="216" t="s">
        <v>170</v>
      </c>
      <c r="I5" s="217"/>
      <c r="J5" s="89" t="s">
        <v>63</v>
      </c>
      <c r="K5" s="90" t="s">
        <v>64</v>
      </c>
    </row>
    <row r="6" spans="1:11" ht="16.5" customHeight="1" x14ac:dyDescent="0.15">
      <c r="A6" s="88" t="s">
        <v>69</v>
      </c>
      <c r="B6" s="92"/>
      <c r="C6" s="93"/>
      <c r="D6" s="216" t="s">
        <v>171</v>
      </c>
      <c r="E6" s="217"/>
      <c r="F6" s="218"/>
      <c r="G6" s="219"/>
      <c r="H6" s="286" t="s">
        <v>172</v>
      </c>
      <c r="I6" s="287"/>
      <c r="J6" s="287"/>
      <c r="K6" s="288"/>
    </row>
    <row r="7" spans="1:11" ht="16.5" customHeight="1" x14ac:dyDescent="0.15">
      <c r="A7" s="88" t="s">
        <v>72</v>
      </c>
      <c r="B7" s="220">
        <v>5263</v>
      </c>
      <c r="C7" s="221"/>
      <c r="D7" s="88" t="s">
        <v>173</v>
      </c>
      <c r="E7" s="106"/>
      <c r="F7" s="218"/>
      <c r="G7" s="219"/>
      <c r="H7" s="289"/>
      <c r="I7" s="214"/>
      <c r="J7" s="214"/>
      <c r="K7" s="215"/>
    </row>
    <row r="8" spans="1:11" ht="16.5" customHeight="1" x14ac:dyDescent="0.15">
      <c r="A8" s="94"/>
      <c r="B8" s="222"/>
      <c r="C8" s="223"/>
      <c r="D8" s="224" t="s">
        <v>75</v>
      </c>
      <c r="E8" s="225"/>
      <c r="F8" s="226"/>
      <c r="G8" s="227"/>
      <c r="H8" s="290"/>
      <c r="I8" s="291"/>
      <c r="J8" s="291"/>
      <c r="K8" s="292"/>
    </row>
    <row r="9" spans="1:11" ht="16.5" customHeight="1" x14ac:dyDescent="0.15">
      <c r="A9" s="293" t="s">
        <v>174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</row>
    <row r="10" spans="1:11" ht="16.5" customHeight="1" x14ac:dyDescent="0.15">
      <c r="A10" s="95" t="s">
        <v>79</v>
      </c>
      <c r="B10" s="96" t="s">
        <v>80</v>
      </c>
      <c r="C10" s="97" t="s">
        <v>81</v>
      </c>
      <c r="D10" s="98"/>
      <c r="E10" s="108" t="s">
        <v>84</v>
      </c>
      <c r="F10" s="96" t="s">
        <v>80</v>
      </c>
      <c r="G10" s="97" t="s">
        <v>81</v>
      </c>
      <c r="H10" s="96"/>
      <c r="I10" s="108" t="s">
        <v>82</v>
      </c>
      <c r="J10" s="96" t="s">
        <v>80</v>
      </c>
      <c r="K10" s="114" t="s">
        <v>81</v>
      </c>
    </row>
    <row r="11" spans="1:11" ht="16.5" customHeight="1" x14ac:dyDescent="0.15">
      <c r="A11" s="91" t="s">
        <v>85</v>
      </c>
      <c r="B11" s="99" t="s">
        <v>80</v>
      </c>
      <c r="C11" s="89" t="s">
        <v>81</v>
      </c>
      <c r="D11" s="100"/>
      <c r="E11" s="109" t="s">
        <v>87</v>
      </c>
      <c r="F11" s="99" t="s">
        <v>80</v>
      </c>
      <c r="G11" s="89" t="s">
        <v>81</v>
      </c>
      <c r="H11" s="99"/>
      <c r="I11" s="109" t="s">
        <v>92</v>
      </c>
      <c r="J11" s="99" t="s">
        <v>80</v>
      </c>
      <c r="K11" s="90" t="s">
        <v>81</v>
      </c>
    </row>
    <row r="12" spans="1:11" ht="16.5" customHeight="1" x14ac:dyDescent="0.15">
      <c r="A12" s="224" t="s">
        <v>123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34"/>
    </row>
    <row r="13" spans="1:11" ht="16.5" customHeight="1" x14ac:dyDescent="0.15">
      <c r="A13" s="294" t="s">
        <v>175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</row>
    <row r="14" spans="1:11" ht="16.5" customHeight="1" x14ac:dyDescent="0.15">
      <c r="A14" s="295"/>
      <c r="B14" s="296"/>
      <c r="C14" s="296"/>
      <c r="D14" s="296"/>
      <c r="E14" s="296"/>
      <c r="F14" s="296"/>
      <c r="G14" s="296"/>
      <c r="H14" s="296"/>
      <c r="I14" s="297"/>
      <c r="J14" s="297"/>
      <c r="K14" s="298"/>
    </row>
    <row r="15" spans="1:11" ht="16.5" customHeight="1" x14ac:dyDescent="0.15">
      <c r="A15" s="299"/>
      <c r="B15" s="300"/>
      <c r="C15" s="300"/>
      <c r="D15" s="301"/>
      <c r="E15" s="302"/>
      <c r="F15" s="300"/>
      <c r="G15" s="300"/>
      <c r="H15" s="301"/>
      <c r="I15" s="303"/>
      <c r="J15" s="304"/>
      <c r="K15" s="305"/>
    </row>
    <row r="16" spans="1:11" ht="16.5" customHeight="1" x14ac:dyDescent="0.15">
      <c r="A16" s="290"/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ht="16.5" customHeight="1" x14ac:dyDescent="0.15">
      <c r="A17" s="294" t="s">
        <v>176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spans="1:11" ht="16.5" customHeight="1" x14ac:dyDescent="0.15">
      <c r="A18" s="295"/>
      <c r="B18" s="296"/>
      <c r="C18" s="296"/>
      <c r="D18" s="296"/>
      <c r="E18" s="296"/>
      <c r="F18" s="296"/>
      <c r="G18" s="296"/>
      <c r="H18" s="296"/>
      <c r="I18" s="297"/>
      <c r="J18" s="297"/>
      <c r="K18" s="298"/>
    </row>
    <row r="19" spans="1:11" ht="16.5" customHeight="1" x14ac:dyDescent="0.15">
      <c r="A19" s="299"/>
      <c r="B19" s="300"/>
      <c r="C19" s="300"/>
      <c r="D19" s="301"/>
      <c r="E19" s="302"/>
      <c r="F19" s="300"/>
      <c r="G19" s="300"/>
      <c r="H19" s="301"/>
      <c r="I19" s="303"/>
      <c r="J19" s="304"/>
      <c r="K19" s="305"/>
    </row>
    <row r="20" spans="1:11" ht="16.5" customHeight="1" x14ac:dyDescent="0.15">
      <c r="A20" s="290"/>
      <c r="B20" s="291"/>
      <c r="C20" s="291"/>
      <c r="D20" s="291"/>
      <c r="E20" s="291"/>
      <c r="F20" s="291"/>
      <c r="G20" s="291"/>
      <c r="H20" s="291"/>
      <c r="I20" s="291"/>
      <c r="J20" s="291"/>
      <c r="K20" s="292"/>
    </row>
    <row r="21" spans="1:11" ht="16.5" customHeight="1" x14ac:dyDescent="0.15">
      <c r="A21" s="306" t="s">
        <v>120</v>
      </c>
      <c r="B21" s="306"/>
      <c r="C21" s="306"/>
      <c r="D21" s="306"/>
      <c r="E21" s="306"/>
      <c r="F21" s="306"/>
      <c r="G21" s="306"/>
      <c r="H21" s="306"/>
      <c r="I21" s="306"/>
      <c r="J21" s="306"/>
      <c r="K21" s="306"/>
    </row>
    <row r="22" spans="1:11" ht="16.5" customHeight="1" x14ac:dyDescent="0.15">
      <c r="A22" s="307" t="s">
        <v>121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16.5" customHeight="1" x14ac:dyDescent="0.15">
      <c r="A23" s="253" t="s">
        <v>122</v>
      </c>
      <c r="B23" s="254"/>
      <c r="C23" s="89" t="s">
        <v>63</v>
      </c>
      <c r="D23" s="89" t="s">
        <v>64</v>
      </c>
      <c r="E23" s="308"/>
      <c r="F23" s="308"/>
      <c r="G23" s="308"/>
      <c r="H23" s="308"/>
      <c r="I23" s="308"/>
      <c r="J23" s="308"/>
      <c r="K23" s="309"/>
    </row>
    <row r="24" spans="1:11" ht="16.5" customHeight="1" x14ac:dyDescent="0.15">
      <c r="A24" s="216" t="s">
        <v>177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5"/>
    </row>
    <row r="25" spans="1:11" ht="16.5" customHeight="1" x14ac:dyDescent="0.15">
      <c r="A25" s="310"/>
      <c r="B25" s="311"/>
      <c r="C25" s="311"/>
      <c r="D25" s="311"/>
      <c r="E25" s="311"/>
      <c r="F25" s="311"/>
      <c r="G25" s="311"/>
      <c r="H25" s="311"/>
      <c r="I25" s="311"/>
      <c r="J25" s="311"/>
      <c r="K25" s="312"/>
    </row>
    <row r="26" spans="1:11" ht="16.5" customHeight="1" x14ac:dyDescent="0.15">
      <c r="A26" s="293" t="s">
        <v>126</v>
      </c>
      <c r="B26" s="293"/>
      <c r="C26" s="293"/>
      <c r="D26" s="293"/>
      <c r="E26" s="293"/>
      <c r="F26" s="293"/>
      <c r="G26" s="293"/>
      <c r="H26" s="293"/>
      <c r="I26" s="293"/>
      <c r="J26" s="293"/>
      <c r="K26" s="293"/>
    </row>
    <row r="27" spans="1:11" ht="16.5" customHeight="1" x14ac:dyDescent="0.15">
      <c r="A27" s="86" t="s">
        <v>127</v>
      </c>
      <c r="B27" s="97" t="s">
        <v>90</v>
      </c>
      <c r="C27" s="97" t="s">
        <v>91</v>
      </c>
      <c r="D27" s="97" t="s">
        <v>83</v>
      </c>
      <c r="E27" s="87" t="s">
        <v>128</v>
      </c>
      <c r="F27" s="97" t="s">
        <v>90</v>
      </c>
      <c r="G27" s="97" t="s">
        <v>91</v>
      </c>
      <c r="H27" s="97" t="s">
        <v>83</v>
      </c>
      <c r="I27" s="87" t="s">
        <v>129</v>
      </c>
      <c r="J27" s="97" t="s">
        <v>90</v>
      </c>
      <c r="K27" s="114" t="s">
        <v>91</v>
      </c>
    </row>
    <row r="28" spans="1:11" ht="16.5" customHeight="1" x14ac:dyDescent="0.15">
      <c r="A28" s="102" t="s">
        <v>82</v>
      </c>
      <c r="B28" s="89" t="s">
        <v>90</v>
      </c>
      <c r="C28" s="89" t="s">
        <v>91</v>
      </c>
      <c r="D28" s="89" t="s">
        <v>83</v>
      </c>
      <c r="E28" s="110" t="s">
        <v>89</v>
      </c>
      <c r="F28" s="89" t="s">
        <v>90</v>
      </c>
      <c r="G28" s="89" t="s">
        <v>91</v>
      </c>
      <c r="H28" s="89" t="s">
        <v>83</v>
      </c>
      <c r="I28" s="110" t="s">
        <v>100</v>
      </c>
      <c r="J28" s="89" t="s">
        <v>90</v>
      </c>
      <c r="K28" s="90" t="s">
        <v>91</v>
      </c>
    </row>
    <row r="29" spans="1:11" ht="16.5" customHeight="1" x14ac:dyDescent="0.15">
      <c r="A29" s="313" t="s">
        <v>352</v>
      </c>
      <c r="B29" s="314"/>
      <c r="C29" s="314"/>
      <c r="D29" s="314"/>
      <c r="E29" s="314"/>
      <c r="F29" s="314"/>
      <c r="G29" s="314"/>
      <c r="H29" s="314"/>
      <c r="I29" s="314"/>
      <c r="J29" s="314"/>
      <c r="K29" s="315"/>
    </row>
    <row r="30" spans="1:11" ht="16.5" customHeight="1" x14ac:dyDescent="0.15">
      <c r="A30" s="264"/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11" ht="16.5" customHeight="1" x14ac:dyDescent="0.15">
      <c r="A31" s="293" t="s">
        <v>178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</row>
    <row r="32" spans="1:11" ht="17.25" customHeight="1" x14ac:dyDescent="0.15">
      <c r="A32" s="316" t="s">
        <v>353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18"/>
    </row>
    <row r="33" spans="1:11" ht="17.25" customHeight="1" x14ac:dyDescent="0.15">
      <c r="A33" s="319" t="s">
        <v>354</v>
      </c>
      <c r="B33" s="320"/>
      <c r="C33" s="320"/>
      <c r="D33" s="320"/>
      <c r="E33" s="320"/>
      <c r="F33" s="320"/>
      <c r="G33" s="320"/>
      <c r="H33" s="320"/>
      <c r="I33" s="320"/>
      <c r="J33" s="320"/>
      <c r="K33" s="321"/>
    </row>
    <row r="34" spans="1:11" ht="17.25" customHeight="1" x14ac:dyDescent="0.15">
      <c r="A34" s="319" t="s">
        <v>355</v>
      </c>
      <c r="B34" s="320"/>
      <c r="C34" s="320"/>
      <c r="D34" s="320"/>
      <c r="E34" s="320"/>
      <c r="F34" s="320"/>
      <c r="G34" s="320"/>
      <c r="H34" s="320"/>
      <c r="I34" s="320"/>
      <c r="J34" s="320"/>
      <c r="K34" s="321"/>
    </row>
    <row r="35" spans="1:11" ht="17.25" customHeight="1" x14ac:dyDescent="0.15">
      <c r="A35" s="262" t="s">
        <v>356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21"/>
    </row>
    <row r="36" spans="1:11" ht="17.25" customHeight="1" x14ac:dyDescent="0.15">
      <c r="A36" s="262" t="s">
        <v>357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21"/>
    </row>
    <row r="37" spans="1:11" ht="17.25" customHeight="1" x14ac:dyDescent="0.15">
      <c r="A37" s="262" t="s">
        <v>358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21"/>
    </row>
    <row r="38" spans="1:11" ht="17.25" customHeight="1" x14ac:dyDescent="0.15">
      <c r="A38" s="262" t="s">
        <v>359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21"/>
    </row>
    <row r="39" spans="1:11" ht="17.25" customHeight="1" x14ac:dyDescent="0.15">
      <c r="A39" s="262" t="s">
        <v>360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21"/>
    </row>
    <row r="40" spans="1:11" ht="17.25" customHeight="1" x14ac:dyDescent="0.15">
      <c r="A40" s="262" t="s">
        <v>361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21"/>
    </row>
    <row r="41" spans="1:11" ht="17.25" customHeight="1" x14ac:dyDescent="0.15">
      <c r="A41" s="262" t="s">
        <v>362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21"/>
    </row>
    <row r="42" spans="1:11" ht="17.25" customHeight="1" x14ac:dyDescent="0.15">
      <c r="A42" s="262" t="s">
        <v>363</v>
      </c>
      <c r="B42" s="263"/>
      <c r="C42" s="263"/>
      <c r="D42" s="263"/>
      <c r="E42" s="263"/>
      <c r="F42" s="263"/>
      <c r="G42" s="263"/>
      <c r="H42" s="263"/>
      <c r="I42" s="263"/>
      <c r="J42" s="263"/>
      <c r="K42" s="221"/>
    </row>
    <row r="43" spans="1:11" ht="17.25" customHeight="1" x14ac:dyDescent="0.15">
      <c r="A43" s="264" t="s">
        <v>364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</row>
    <row r="44" spans="1:11" ht="16.5" customHeight="1" x14ac:dyDescent="0.15">
      <c r="A44" s="293" t="s">
        <v>179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</row>
    <row r="45" spans="1:11" ht="18" customHeight="1" x14ac:dyDescent="0.15">
      <c r="A45" s="322" t="s">
        <v>123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 x14ac:dyDescent="0.15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 x14ac:dyDescent="0.15">
      <c r="A47" s="310"/>
      <c r="B47" s="311"/>
      <c r="C47" s="311"/>
      <c r="D47" s="311"/>
      <c r="E47" s="311"/>
      <c r="F47" s="311"/>
      <c r="G47" s="311"/>
      <c r="H47" s="311"/>
      <c r="I47" s="311"/>
      <c r="J47" s="311"/>
      <c r="K47" s="312"/>
    </row>
    <row r="48" spans="1:11" ht="21" customHeight="1" x14ac:dyDescent="0.15">
      <c r="A48" s="103" t="s">
        <v>131</v>
      </c>
      <c r="B48" s="325" t="s">
        <v>132</v>
      </c>
      <c r="C48" s="325"/>
      <c r="D48" s="104" t="s">
        <v>133</v>
      </c>
      <c r="E48" s="111"/>
      <c r="F48" s="104" t="s">
        <v>135</v>
      </c>
      <c r="G48" s="112"/>
      <c r="H48" s="326" t="s">
        <v>136</v>
      </c>
      <c r="I48" s="326"/>
      <c r="J48" s="325"/>
      <c r="K48" s="327"/>
    </row>
    <row r="49" spans="1:11" ht="16.5" customHeight="1" x14ac:dyDescent="0.15">
      <c r="A49" s="231" t="s">
        <v>138</v>
      </c>
      <c r="B49" s="232"/>
      <c r="C49" s="232"/>
      <c r="D49" s="232"/>
      <c r="E49" s="232"/>
      <c r="F49" s="232"/>
      <c r="G49" s="232"/>
      <c r="H49" s="232"/>
      <c r="I49" s="232"/>
      <c r="J49" s="232"/>
      <c r="K49" s="233"/>
    </row>
    <row r="50" spans="1:11" ht="16.5" customHeight="1" x14ac:dyDescent="0.15">
      <c r="A50" s="328"/>
      <c r="B50" s="329"/>
      <c r="C50" s="329"/>
      <c r="D50" s="329"/>
      <c r="E50" s="329"/>
      <c r="F50" s="329"/>
      <c r="G50" s="329"/>
      <c r="H50" s="329"/>
      <c r="I50" s="329"/>
      <c r="J50" s="329"/>
      <c r="K50" s="330"/>
    </row>
    <row r="51" spans="1:11" ht="16.5" customHeight="1" x14ac:dyDescent="0.15">
      <c r="A51" s="331"/>
      <c r="B51" s="332"/>
      <c r="C51" s="332"/>
      <c r="D51" s="332"/>
      <c r="E51" s="332"/>
      <c r="F51" s="332"/>
      <c r="G51" s="332"/>
      <c r="H51" s="332"/>
      <c r="I51" s="332"/>
      <c r="J51" s="332"/>
      <c r="K51" s="333"/>
    </row>
    <row r="52" spans="1:11" ht="21" customHeight="1" x14ac:dyDescent="0.15">
      <c r="A52" s="103" t="s">
        <v>131</v>
      </c>
      <c r="B52" s="325" t="s">
        <v>132</v>
      </c>
      <c r="C52" s="325"/>
      <c r="D52" s="104" t="s">
        <v>133</v>
      </c>
      <c r="E52" s="104"/>
      <c r="F52" s="104" t="s">
        <v>135</v>
      </c>
      <c r="G52" s="104"/>
      <c r="H52" s="326" t="s">
        <v>136</v>
      </c>
      <c r="I52" s="326"/>
      <c r="J52" s="334"/>
      <c r="K52" s="335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47CA8-D4EE-4959-99FC-623CA4112F77}">
  <dimension ref="A1:N18"/>
  <sheetViews>
    <sheetView topLeftCell="A2" zoomScale="90" zoomScaleNormal="90" workbookViewId="0">
      <selection activeCell="M11" sqref="M11"/>
    </sheetView>
  </sheetViews>
  <sheetFormatPr defaultColWidth="9" defaultRowHeight="26.1" customHeight="1" x14ac:dyDescent="0.15"/>
  <cols>
    <col min="1" max="1" width="17.125" style="43" customWidth="1"/>
    <col min="2" max="7" width="9.375" style="43" customWidth="1"/>
    <col min="8" max="8" width="1.375" style="43" customWidth="1"/>
    <col min="9" max="14" width="15.625" style="43" customWidth="1"/>
    <col min="15" max="16384" width="9" style="43"/>
  </cols>
  <sheetData>
    <row r="1" spans="1:14" ht="30" customHeight="1" thickBot="1" x14ac:dyDescent="0.2">
      <c r="A1" s="336" t="s">
        <v>140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29.1" customHeight="1" thickTop="1" x14ac:dyDescent="0.15">
      <c r="A2" s="34" t="s">
        <v>59</v>
      </c>
      <c r="B2" s="277" t="s">
        <v>324</v>
      </c>
      <c r="C2" s="277"/>
      <c r="D2" s="35" t="s">
        <v>65</v>
      </c>
      <c r="E2" s="277" t="s">
        <v>325</v>
      </c>
      <c r="F2" s="277"/>
      <c r="G2" s="277"/>
      <c r="H2" s="338"/>
      <c r="I2" s="46" t="s">
        <v>54</v>
      </c>
      <c r="J2" s="277" t="s">
        <v>326</v>
      </c>
      <c r="K2" s="277"/>
      <c r="L2" s="277"/>
      <c r="M2" s="277"/>
      <c r="N2" s="278"/>
    </row>
    <row r="3" spans="1:14" ht="29.1" customHeight="1" x14ac:dyDescent="0.15">
      <c r="A3" s="281" t="s">
        <v>141</v>
      </c>
      <c r="B3" s="279" t="s">
        <v>142</v>
      </c>
      <c r="C3" s="279"/>
      <c r="D3" s="279"/>
      <c r="E3" s="279"/>
      <c r="F3" s="279"/>
      <c r="G3" s="279"/>
      <c r="H3" s="339"/>
      <c r="I3" s="279" t="s">
        <v>143</v>
      </c>
      <c r="J3" s="279"/>
      <c r="K3" s="279"/>
      <c r="L3" s="279"/>
      <c r="M3" s="279"/>
      <c r="N3" s="280"/>
    </row>
    <row r="4" spans="1:14" ht="29.1" customHeight="1" x14ac:dyDescent="0.15">
      <c r="A4" s="281"/>
      <c r="B4" s="116" t="s">
        <v>107</v>
      </c>
      <c r="C4" s="116" t="s">
        <v>108</v>
      </c>
      <c r="D4" s="117" t="s">
        <v>109</v>
      </c>
      <c r="E4" s="116" t="s">
        <v>110</v>
      </c>
      <c r="F4" s="116" t="s">
        <v>111</v>
      </c>
      <c r="G4" s="116" t="s">
        <v>112</v>
      </c>
      <c r="H4" s="339"/>
      <c r="I4" s="116" t="s">
        <v>107</v>
      </c>
      <c r="J4" s="191" t="s">
        <v>365</v>
      </c>
      <c r="K4" s="117" t="s">
        <v>366</v>
      </c>
      <c r="L4" s="116" t="s">
        <v>110</v>
      </c>
      <c r="M4" s="191" t="s">
        <v>367</v>
      </c>
      <c r="N4" s="116" t="s">
        <v>112</v>
      </c>
    </row>
    <row r="5" spans="1:14" ht="29.1" customHeight="1" x14ac:dyDescent="0.15">
      <c r="A5" s="281"/>
      <c r="B5" s="118" t="s">
        <v>144</v>
      </c>
      <c r="C5" s="118" t="s">
        <v>145</v>
      </c>
      <c r="D5" s="119" t="s">
        <v>146</v>
      </c>
      <c r="E5" s="118" t="s">
        <v>147</v>
      </c>
      <c r="F5" s="118" t="s">
        <v>148</v>
      </c>
      <c r="G5" s="118" t="s">
        <v>149</v>
      </c>
      <c r="H5" s="339"/>
      <c r="I5" s="47"/>
      <c r="J5" s="47" t="s">
        <v>327</v>
      </c>
      <c r="K5" s="47" t="s">
        <v>339</v>
      </c>
      <c r="L5" s="47"/>
      <c r="M5" s="47" t="s">
        <v>349</v>
      </c>
      <c r="N5" s="51"/>
    </row>
    <row r="6" spans="1:14" ht="29.1" customHeight="1" x14ac:dyDescent="0.15">
      <c r="A6" s="120" t="s">
        <v>150</v>
      </c>
      <c r="B6" s="121">
        <f>C6-1</f>
        <v>67</v>
      </c>
      <c r="C6" s="121">
        <f>D6-2</f>
        <v>68</v>
      </c>
      <c r="D6" s="119">
        <v>70</v>
      </c>
      <c r="E6" s="121">
        <f>D6+2</f>
        <v>72</v>
      </c>
      <c r="F6" s="121">
        <f>E6+2</f>
        <v>74</v>
      </c>
      <c r="G6" s="121">
        <f>F6+1</f>
        <v>75</v>
      </c>
      <c r="H6" s="339"/>
      <c r="I6" s="48"/>
      <c r="J6" s="48" t="s">
        <v>382</v>
      </c>
      <c r="K6" s="48" t="s">
        <v>368</v>
      </c>
      <c r="L6" s="48"/>
      <c r="M6" s="48" t="s">
        <v>376</v>
      </c>
      <c r="N6" s="52"/>
    </row>
    <row r="7" spans="1:14" ht="29.1" customHeight="1" x14ac:dyDescent="0.15">
      <c r="A7" s="122" t="s">
        <v>151</v>
      </c>
      <c r="B7" s="121">
        <f>C7-4</f>
        <v>100</v>
      </c>
      <c r="C7" s="121">
        <f>D7-4</f>
        <v>104</v>
      </c>
      <c r="D7" s="123">
        <v>108</v>
      </c>
      <c r="E7" s="121">
        <f>D7+4</f>
        <v>112</v>
      </c>
      <c r="F7" s="121">
        <f>E7+4</f>
        <v>116</v>
      </c>
      <c r="G7" s="121">
        <f>F7+6</f>
        <v>122</v>
      </c>
      <c r="H7" s="339"/>
      <c r="I7" s="37"/>
      <c r="J7" s="37" t="s">
        <v>383</v>
      </c>
      <c r="K7" s="37" t="s">
        <v>369</v>
      </c>
      <c r="L7" s="37"/>
      <c r="M7" s="53" t="s">
        <v>377</v>
      </c>
      <c r="N7" s="54"/>
    </row>
    <row r="8" spans="1:14" ht="29.1" customHeight="1" x14ac:dyDescent="0.15">
      <c r="A8" s="122" t="s">
        <v>152</v>
      </c>
      <c r="B8" s="124">
        <f>C8-4</f>
        <v>98</v>
      </c>
      <c r="C8" s="124">
        <f>D8-4</f>
        <v>102</v>
      </c>
      <c r="D8" s="119" t="s">
        <v>153</v>
      </c>
      <c r="E8" s="124">
        <f>D8+4</f>
        <v>110</v>
      </c>
      <c r="F8" s="124">
        <f>E8+5</f>
        <v>115</v>
      </c>
      <c r="G8" s="124">
        <f>F8+6</f>
        <v>121</v>
      </c>
      <c r="H8" s="339"/>
      <c r="I8" s="37"/>
      <c r="J8" s="37" t="s">
        <v>384</v>
      </c>
      <c r="K8" s="37" t="s">
        <v>370</v>
      </c>
      <c r="L8" s="37"/>
      <c r="M8" s="53" t="s">
        <v>369</v>
      </c>
      <c r="N8" s="54"/>
    </row>
    <row r="9" spans="1:14" ht="29.1" customHeight="1" x14ac:dyDescent="0.15">
      <c r="A9" s="122" t="s">
        <v>154</v>
      </c>
      <c r="B9" s="121">
        <f>C9-1.2</f>
        <v>43.599999999999994</v>
      </c>
      <c r="C9" s="121">
        <f>D9-1.2</f>
        <v>44.8</v>
      </c>
      <c r="D9" s="119">
        <v>46</v>
      </c>
      <c r="E9" s="121">
        <f>D9+1.2</f>
        <v>47.2</v>
      </c>
      <c r="F9" s="121">
        <f>E9+1.2</f>
        <v>48.400000000000006</v>
      </c>
      <c r="G9" s="121">
        <f>F9+1.4</f>
        <v>49.800000000000004</v>
      </c>
      <c r="H9" s="339"/>
      <c r="I9" s="48"/>
      <c r="J9" s="48" t="s">
        <v>385</v>
      </c>
      <c r="K9" s="48" t="s">
        <v>371</v>
      </c>
      <c r="L9" s="48"/>
      <c r="M9" s="55" t="s">
        <v>378</v>
      </c>
      <c r="N9" s="56"/>
    </row>
    <row r="10" spans="1:14" ht="29.1" customHeight="1" x14ac:dyDescent="0.15">
      <c r="A10" s="122" t="s">
        <v>155</v>
      </c>
      <c r="B10" s="125">
        <f>C10-0.5</f>
        <v>19.5</v>
      </c>
      <c r="C10" s="125">
        <f>D10-0.5</f>
        <v>20</v>
      </c>
      <c r="D10" s="119">
        <v>20.5</v>
      </c>
      <c r="E10" s="125">
        <f t="shared" ref="E10:G10" si="0">D10+0.5</f>
        <v>21</v>
      </c>
      <c r="F10" s="125">
        <f t="shared" si="0"/>
        <v>21.5</v>
      </c>
      <c r="G10" s="125">
        <f t="shared" si="0"/>
        <v>22</v>
      </c>
      <c r="H10" s="339"/>
      <c r="I10" s="37"/>
      <c r="J10" s="37" t="s">
        <v>381</v>
      </c>
      <c r="K10" s="37" t="s">
        <v>372</v>
      </c>
      <c r="L10" s="37"/>
      <c r="M10" s="53" t="s">
        <v>369</v>
      </c>
      <c r="N10" s="54"/>
    </row>
    <row r="11" spans="1:14" ht="29.1" customHeight="1" x14ac:dyDescent="0.15">
      <c r="A11" s="122" t="s">
        <v>156</v>
      </c>
      <c r="B11" s="125">
        <f>C11-0.7</f>
        <v>18.100000000000001</v>
      </c>
      <c r="C11" s="125">
        <f>D11-0.7</f>
        <v>18.8</v>
      </c>
      <c r="D11" s="119">
        <v>19.5</v>
      </c>
      <c r="E11" s="125">
        <f>D11+0.7</f>
        <v>20.2</v>
      </c>
      <c r="F11" s="125">
        <f>E11+0.7</f>
        <v>20.9</v>
      </c>
      <c r="G11" s="125">
        <f>F11+1</f>
        <v>21.9</v>
      </c>
      <c r="H11" s="339"/>
      <c r="I11" s="37"/>
      <c r="J11" s="37" t="s">
        <v>386</v>
      </c>
      <c r="K11" s="37" t="s">
        <v>373</v>
      </c>
      <c r="L11" s="37"/>
      <c r="M11" s="53" t="s">
        <v>379</v>
      </c>
      <c r="N11" s="54"/>
    </row>
    <row r="12" spans="1:14" ht="29.1" customHeight="1" x14ac:dyDescent="0.15">
      <c r="A12" s="122" t="s">
        <v>157</v>
      </c>
      <c r="B12" s="125">
        <f>C12-0.7</f>
        <v>16.100000000000001</v>
      </c>
      <c r="C12" s="125">
        <f>D12-0.7</f>
        <v>16.8</v>
      </c>
      <c r="D12" s="119">
        <v>17.5</v>
      </c>
      <c r="E12" s="125">
        <f>D12+0.7</f>
        <v>18.2</v>
      </c>
      <c r="F12" s="125">
        <f>E12+0.7</f>
        <v>18.899999999999999</v>
      </c>
      <c r="G12" s="125">
        <f>F12+1</f>
        <v>19.899999999999999</v>
      </c>
      <c r="H12" s="339"/>
      <c r="I12" s="37"/>
      <c r="J12" s="37" t="s">
        <v>387</v>
      </c>
      <c r="K12" s="37" t="s">
        <v>374</v>
      </c>
      <c r="L12" s="37"/>
      <c r="M12" s="53" t="s">
        <v>380</v>
      </c>
      <c r="N12" s="54"/>
    </row>
    <row r="13" spans="1:14" ht="29.1" customHeight="1" x14ac:dyDescent="0.15">
      <c r="A13" s="122" t="s">
        <v>158</v>
      </c>
      <c r="B13" s="121">
        <f>C13-1</f>
        <v>45</v>
      </c>
      <c r="C13" s="121">
        <f>D13-1</f>
        <v>46</v>
      </c>
      <c r="D13" s="119">
        <v>47</v>
      </c>
      <c r="E13" s="121">
        <f>D13+1</f>
        <v>48</v>
      </c>
      <c r="F13" s="121">
        <f>E13+1</f>
        <v>49</v>
      </c>
      <c r="G13" s="121">
        <f>F13+1.5</f>
        <v>50.5</v>
      </c>
      <c r="H13" s="339"/>
      <c r="I13" s="37"/>
      <c r="J13" s="37" t="s">
        <v>375</v>
      </c>
      <c r="K13" s="37" t="s">
        <v>375</v>
      </c>
      <c r="L13" s="37"/>
      <c r="M13" s="53" t="s">
        <v>381</v>
      </c>
      <c r="N13" s="54"/>
    </row>
    <row r="14" spans="1:14" ht="29.1" customHeight="1" x14ac:dyDescent="0.15">
      <c r="A14" s="36"/>
      <c r="B14" s="37"/>
      <c r="C14" s="38"/>
      <c r="D14" s="38"/>
      <c r="E14" s="38"/>
      <c r="F14" s="38"/>
      <c r="G14" s="37"/>
      <c r="H14" s="339"/>
      <c r="I14" s="37"/>
      <c r="J14" s="37"/>
      <c r="K14" s="37"/>
      <c r="L14" s="37"/>
      <c r="M14" s="53"/>
      <c r="N14" s="54"/>
    </row>
    <row r="15" spans="1:14" ht="29.1" customHeight="1" thickBot="1" x14ac:dyDescent="0.2">
      <c r="A15" s="39"/>
      <c r="B15" s="40"/>
      <c r="C15" s="41"/>
      <c r="D15" s="41"/>
      <c r="E15" s="45"/>
      <c r="F15" s="45"/>
      <c r="G15" s="40"/>
      <c r="H15" s="340"/>
      <c r="I15" s="40"/>
      <c r="J15" s="40"/>
      <c r="K15" s="49"/>
      <c r="L15" s="40"/>
      <c r="M15" s="40"/>
      <c r="N15" s="57"/>
    </row>
    <row r="16" spans="1:14" ht="15" thickTop="1" x14ac:dyDescent="0.15">
      <c r="A16" s="42" t="s">
        <v>123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 x14ac:dyDescent="0.15">
      <c r="A17" s="43" t="s">
        <v>162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 x14ac:dyDescent="0.15">
      <c r="A18" s="44"/>
      <c r="B18" s="44"/>
      <c r="C18" s="44"/>
      <c r="D18" s="44"/>
      <c r="E18" s="44"/>
      <c r="F18" s="44"/>
      <c r="G18" s="44"/>
      <c r="H18" s="44"/>
      <c r="I18" s="42" t="s">
        <v>163</v>
      </c>
      <c r="J18" s="50"/>
      <c r="K18" s="42" t="s">
        <v>164</v>
      </c>
      <c r="L18" s="42"/>
      <c r="M18" s="42" t="s">
        <v>165</v>
      </c>
    </row>
  </sheetData>
  <mergeCells count="8">
    <mergeCell ref="A1:N1"/>
    <mergeCell ref="B2:C2"/>
    <mergeCell ref="E2:G2"/>
    <mergeCell ref="H2:H15"/>
    <mergeCell ref="J2:N2"/>
    <mergeCell ref="A3:A5"/>
    <mergeCell ref="B3:G3"/>
    <mergeCell ref="I3:N3"/>
  </mergeCells>
  <phoneticPr fontId="3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N18"/>
  <sheetViews>
    <sheetView topLeftCell="A2" zoomScale="90" zoomScaleNormal="90" workbookViewId="0">
      <selection activeCell="A2" sqref="A1:XFD1048576"/>
    </sheetView>
  </sheetViews>
  <sheetFormatPr defaultColWidth="9" defaultRowHeight="26.1" customHeight="1" x14ac:dyDescent="0.15"/>
  <cols>
    <col min="1" max="1" width="17.125" style="43" customWidth="1"/>
    <col min="2" max="7" width="9.375" style="43" customWidth="1"/>
    <col min="8" max="8" width="1.375" style="43" customWidth="1"/>
    <col min="9" max="14" width="15.625" style="43" customWidth="1"/>
    <col min="15" max="16384" width="9" style="43"/>
  </cols>
  <sheetData>
    <row r="1" spans="1:14" ht="30" customHeight="1" x14ac:dyDescent="0.15">
      <c r="A1" s="336" t="s">
        <v>140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29.1" customHeight="1" x14ac:dyDescent="0.15">
      <c r="A2" s="34" t="s">
        <v>59</v>
      </c>
      <c r="B2" s="277" t="s">
        <v>324</v>
      </c>
      <c r="C2" s="277"/>
      <c r="D2" s="35" t="s">
        <v>65</v>
      </c>
      <c r="E2" s="277" t="s">
        <v>325</v>
      </c>
      <c r="F2" s="277"/>
      <c r="G2" s="277"/>
      <c r="H2" s="338"/>
      <c r="I2" s="46" t="s">
        <v>54</v>
      </c>
      <c r="J2" s="277" t="s">
        <v>326</v>
      </c>
      <c r="K2" s="277"/>
      <c r="L2" s="277"/>
      <c r="M2" s="277"/>
      <c r="N2" s="278"/>
    </row>
    <row r="3" spans="1:14" ht="29.1" customHeight="1" x14ac:dyDescent="0.15">
      <c r="A3" s="281" t="s">
        <v>141</v>
      </c>
      <c r="B3" s="279" t="s">
        <v>142</v>
      </c>
      <c r="C3" s="279"/>
      <c r="D3" s="279"/>
      <c r="E3" s="279"/>
      <c r="F3" s="279"/>
      <c r="G3" s="279"/>
      <c r="H3" s="339"/>
      <c r="I3" s="279" t="s">
        <v>143</v>
      </c>
      <c r="J3" s="279"/>
      <c r="K3" s="279"/>
      <c r="L3" s="279"/>
      <c r="M3" s="279"/>
      <c r="N3" s="280"/>
    </row>
    <row r="4" spans="1:14" ht="29.1" customHeight="1" x14ac:dyDescent="0.15">
      <c r="A4" s="281"/>
      <c r="B4" s="116" t="s">
        <v>107</v>
      </c>
      <c r="C4" s="116" t="s">
        <v>108</v>
      </c>
      <c r="D4" s="117" t="s">
        <v>109</v>
      </c>
      <c r="E4" s="116" t="s">
        <v>110</v>
      </c>
      <c r="F4" s="116" t="s">
        <v>111</v>
      </c>
      <c r="G4" s="116" t="s">
        <v>112</v>
      </c>
      <c r="H4" s="339"/>
      <c r="I4" s="116" t="s">
        <v>107</v>
      </c>
      <c r="J4" s="116" t="s">
        <v>108</v>
      </c>
      <c r="K4" s="117" t="s">
        <v>109</v>
      </c>
      <c r="L4" s="116" t="s">
        <v>110</v>
      </c>
      <c r="M4" s="116" t="s">
        <v>111</v>
      </c>
      <c r="N4" s="116" t="s">
        <v>112</v>
      </c>
    </row>
    <row r="5" spans="1:14" ht="29.1" customHeight="1" x14ac:dyDescent="0.15">
      <c r="A5" s="281"/>
      <c r="B5" s="118" t="s">
        <v>144</v>
      </c>
      <c r="C5" s="118" t="s">
        <v>145</v>
      </c>
      <c r="D5" s="119" t="s">
        <v>146</v>
      </c>
      <c r="E5" s="118" t="s">
        <v>147</v>
      </c>
      <c r="F5" s="118" t="s">
        <v>148</v>
      </c>
      <c r="G5" s="118" t="s">
        <v>149</v>
      </c>
      <c r="H5" s="339"/>
      <c r="I5" s="47"/>
      <c r="J5" s="47" t="s">
        <v>327</v>
      </c>
      <c r="K5" s="47" t="s">
        <v>330</v>
      </c>
      <c r="L5" s="47" t="s">
        <v>341</v>
      </c>
      <c r="M5" s="47" t="s">
        <v>349</v>
      </c>
      <c r="N5" s="51" t="s">
        <v>327</v>
      </c>
    </row>
    <row r="6" spans="1:14" ht="29.1" customHeight="1" x14ac:dyDescent="0.15">
      <c r="A6" s="120" t="s">
        <v>150</v>
      </c>
      <c r="B6" s="121">
        <f>C6-1</f>
        <v>67</v>
      </c>
      <c r="C6" s="121">
        <f>D6-2</f>
        <v>68</v>
      </c>
      <c r="D6" s="119">
        <v>70</v>
      </c>
      <c r="E6" s="121">
        <f>D6+2</f>
        <v>72</v>
      </c>
      <c r="F6" s="121">
        <f>E6+2</f>
        <v>74</v>
      </c>
      <c r="G6" s="121">
        <f>F6+1</f>
        <v>75</v>
      </c>
      <c r="H6" s="339"/>
      <c r="I6" s="48"/>
      <c r="J6" s="48" t="s">
        <v>312</v>
      </c>
      <c r="K6" s="48" t="s">
        <v>331</v>
      </c>
      <c r="L6" s="48" t="s">
        <v>342</v>
      </c>
      <c r="M6" s="48" t="s">
        <v>312</v>
      </c>
      <c r="N6" s="52" t="s">
        <v>320</v>
      </c>
    </row>
    <row r="7" spans="1:14" ht="29.1" customHeight="1" x14ac:dyDescent="0.15">
      <c r="A7" s="122" t="s">
        <v>151</v>
      </c>
      <c r="B7" s="121">
        <f>C7-4</f>
        <v>100</v>
      </c>
      <c r="C7" s="121">
        <f>D7-4</f>
        <v>104</v>
      </c>
      <c r="D7" s="123">
        <v>108</v>
      </c>
      <c r="E7" s="121">
        <f>D7+4</f>
        <v>112</v>
      </c>
      <c r="F7" s="121">
        <f>E7+4</f>
        <v>116</v>
      </c>
      <c r="G7" s="121">
        <f>F7+6</f>
        <v>122</v>
      </c>
      <c r="H7" s="339"/>
      <c r="I7" s="37"/>
      <c r="J7" s="37" t="s">
        <v>323</v>
      </c>
      <c r="K7" s="37" t="s">
        <v>332</v>
      </c>
      <c r="L7" s="37" t="s">
        <v>343</v>
      </c>
      <c r="M7" s="53" t="s">
        <v>340</v>
      </c>
      <c r="N7" s="54" t="s">
        <v>321</v>
      </c>
    </row>
    <row r="8" spans="1:14" ht="29.1" customHeight="1" x14ac:dyDescent="0.15">
      <c r="A8" s="122" t="s">
        <v>152</v>
      </c>
      <c r="B8" s="124">
        <f>C8-4</f>
        <v>98</v>
      </c>
      <c r="C8" s="124">
        <f>D8-4</f>
        <v>102</v>
      </c>
      <c r="D8" s="119" t="s">
        <v>153</v>
      </c>
      <c r="E8" s="124">
        <f>D8+4</f>
        <v>110</v>
      </c>
      <c r="F8" s="124">
        <f>E8+5</f>
        <v>115</v>
      </c>
      <c r="G8" s="124">
        <f>F8+6</f>
        <v>121</v>
      </c>
      <c r="H8" s="339"/>
      <c r="I8" s="37"/>
      <c r="J8" s="37" t="s">
        <v>312</v>
      </c>
      <c r="K8" s="37" t="s">
        <v>333</v>
      </c>
      <c r="L8" s="37" t="s">
        <v>344</v>
      </c>
      <c r="M8" s="53" t="s">
        <v>312</v>
      </c>
      <c r="N8" s="54" t="s">
        <v>321</v>
      </c>
    </row>
    <row r="9" spans="1:14" ht="29.1" customHeight="1" x14ac:dyDescent="0.15">
      <c r="A9" s="122" t="s">
        <v>154</v>
      </c>
      <c r="B9" s="121">
        <f>C9-1.2</f>
        <v>43.599999999999994</v>
      </c>
      <c r="C9" s="121">
        <f>D9-1.2</f>
        <v>44.8</v>
      </c>
      <c r="D9" s="119">
        <v>46</v>
      </c>
      <c r="E9" s="121">
        <f>D9+1.2</f>
        <v>47.2</v>
      </c>
      <c r="F9" s="121">
        <f>E9+1.2</f>
        <v>48.400000000000006</v>
      </c>
      <c r="G9" s="121">
        <f>F9+1.4</f>
        <v>49.800000000000004</v>
      </c>
      <c r="H9" s="339"/>
      <c r="I9" s="48"/>
      <c r="J9" s="48" t="s">
        <v>313</v>
      </c>
      <c r="K9" s="48" t="s">
        <v>334</v>
      </c>
      <c r="L9" s="48" t="s">
        <v>345</v>
      </c>
      <c r="M9" s="55" t="s">
        <v>315</v>
      </c>
      <c r="N9" s="56" t="s">
        <v>314</v>
      </c>
    </row>
    <row r="10" spans="1:14" ht="29.1" customHeight="1" x14ac:dyDescent="0.15">
      <c r="A10" s="122" t="s">
        <v>155</v>
      </c>
      <c r="B10" s="125">
        <f>C10-0.5</f>
        <v>19.5</v>
      </c>
      <c r="C10" s="125">
        <f>D10-0.5</f>
        <v>20</v>
      </c>
      <c r="D10" s="119">
        <v>20.5</v>
      </c>
      <c r="E10" s="125">
        <f t="shared" ref="E10:G10" si="0">D10+0.5</f>
        <v>21</v>
      </c>
      <c r="F10" s="125">
        <f t="shared" si="0"/>
        <v>21.5</v>
      </c>
      <c r="G10" s="125">
        <f t="shared" si="0"/>
        <v>22</v>
      </c>
      <c r="H10" s="339"/>
      <c r="I10" s="37"/>
      <c r="J10" s="37" t="s">
        <v>318</v>
      </c>
      <c r="K10" s="37" t="s">
        <v>335</v>
      </c>
      <c r="L10" s="37" t="s">
        <v>335</v>
      </c>
      <c r="M10" s="53" t="s">
        <v>320</v>
      </c>
      <c r="N10" s="54" t="s">
        <v>329</v>
      </c>
    </row>
    <row r="11" spans="1:14" ht="29.1" customHeight="1" x14ac:dyDescent="0.15">
      <c r="A11" s="122" t="s">
        <v>156</v>
      </c>
      <c r="B11" s="125">
        <f>C11-0.7</f>
        <v>18.100000000000001</v>
      </c>
      <c r="C11" s="125">
        <f>D11-0.7</f>
        <v>18.8</v>
      </c>
      <c r="D11" s="119">
        <v>19.5</v>
      </c>
      <c r="E11" s="125">
        <f>D11+0.7</f>
        <v>20.2</v>
      </c>
      <c r="F11" s="125">
        <f>E11+0.7</f>
        <v>20.9</v>
      </c>
      <c r="G11" s="125">
        <f>F11+1</f>
        <v>21.9</v>
      </c>
      <c r="H11" s="339"/>
      <c r="I11" s="37"/>
      <c r="J11" s="37" t="s">
        <v>328</v>
      </c>
      <c r="K11" s="37" t="s">
        <v>336</v>
      </c>
      <c r="L11" s="37" t="s">
        <v>346</v>
      </c>
      <c r="M11" s="53" t="s">
        <v>350</v>
      </c>
      <c r="N11" s="54" t="s">
        <v>318</v>
      </c>
    </row>
    <row r="12" spans="1:14" ht="29.1" customHeight="1" x14ac:dyDescent="0.15">
      <c r="A12" s="122" t="s">
        <v>157</v>
      </c>
      <c r="B12" s="125">
        <f>C12-0.7</f>
        <v>16.100000000000001</v>
      </c>
      <c r="C12" s="125">
        <f>D12-0.7</f>
        <v>16.8</v>
      </c>
      <c r="D12" s="119">
        <v>17.5</v>
      </c>
      <c r="E12" s="125">
        <f>D12+0.7</f>
        <v>18.2</v>
      </c>
      <c r="F12" s="125">
        <f>E12+0.7</f>
        <v>18.899999999999999</v>
      </c>
      <c r="G12" s="125">
        <f>F12+1</f>
        <v>19.899999999999999</v>
      </c>
      <c r="H12" s="339"/>
      <c r="I12" s="37"/>
      <c r="J12" s="37" t="s">
        <v>329</v>
      </c>
      <c r="K12" s="37" t="s">
        <v>337</v>
      </c>
      <c r="L12" s="37" t="s">
        <v>347</v>
      </c>
      <c r="M12" s="53" t="s">
        <v>351</v>
      </c>
      <c r="N12" s="54" t="s">
        <v>323</v>
      </c>
    </row>
    <row r="13" spans="1:14" ht="29.1" customHeight="1" x14ac:dyDescent="0.15">
      <c r="A13" s="122" t="s">
        <v>158</v>
      </c>
      <c r="B13" s="121">
        <f>C13-1</f>
        <v>45</v>
      </c>
      <c r="C13" s="121">
        <f>D13-1</f>
        <v>46</v>
      </c>
      <c r="D13" s="119">
        <v>47</v>
      </c>
      <c r="E13" s="121">
        <f>D13+1</f>
        <v>48</v>
      </c>
      <c r="F13" s="121">
        <f>E13+1</f>
        <v>49</v>
      </c>
      <c r="G13" s="121">
        <f>F13+1.5</f>
        <v>50.5</v>
      </c>
      <c r="H13" s="339"/>
      <c r="I13" s="37"/>
      <c r="J13" s="37" t="s">
        <v>311</v>
      </c>
      <c r="K13" s="37" t="s">
        <v>338</v>
      </c>
      <c r="L13" s="37" t="s">
        <v>348</v>
      </c>
      <c r="M13" s="53" t="s">
        <v>311</v>
      </c>
      <c r="N13" s="54" t="s">
        <v>317</v>
      </c>
    </row>
    <row r="14" spans="1:14" ht="29.1" customHeight="1" x14ac:dyDescent="0.15">
      <c r="A14" s="36"/>
      <c r="B14" s="37"/>
      <c r="C14" s="38"/>
      <c r="D14" s="38"/>
      <c r="E14" s="38"/>
      <c r="F14" s="38"/>
      <c r="G14" s="37"/>
      <c r="H14" s="339"/>
      <c r="I14" s="37"/>
      <c r="J14" s="37"/>
      <c r="K14" s="37"/>
      <c r="L14" s="37"/>
      <c r="M14" s="53"/>
      <c r="N14" s="54"/>
    </row>
    <row r="15" spans="1:14" ht="29.1" customHeight="1" x14ac:dyDescent="0.15">
      <c r="A15" s="39"/>
      <c r="B15" s="40"/>
      <c r="C15" s="41"/>
      <c r="D15" s="41"/>
      <c r="E15" s="45"/>
      <c r="F15" s="45"/>
      <c r="G15" s="40"/>
      <c r="H15" s="340"/>
      <c r="I15" s="40"/>
      <c r="J15" s="40"/>
      <c r="K15" s="49"/>
      <c r="L15" s="40"/>
      <c r="M15" s="40"/>
      <c r="N15" s="57"/>
    </row>
    <row r="16" spans="1:14" ht="14.25" x14ac:dyDescent="0.15">
      <c r="A16" s="42" t="s">
        <v>123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 x14ac:dyDescent="0.15">
      <c r="A17" s="43" t="s">
        <v>162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 x14ac:dyDescent="0.15">
      <c r="A18" s="44"/>
      <c r="B18" s="44"/>
      <c r="C18" s="44"/>
      <c r="D18" s="44"/>
      <c r="E18" s="44"/>
      <c r="F18" s="44"/>
      <c r="G18" s="44"/>
      <c r="H18" s="44"/>
      <c r="I18" s="42" t="s">
        <v>163</v>
      </c>
      <c r="J18" s="50"/>
      <c r="K18" s="42" t="s">
        <v>164</v>
      </c>
      <c r="L18" s="42"/>
      <c r="M18" s="42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45"/>
  <sheetViews>
    <sheetView tabSelected="1" zoomScaleNormal="100" zoomScalePageLayoutView="125" workbookViewId="0">
      <selection activeCell="M42" sqref="M42"/>
    </sheetView>
  </sheetViews>
  <sheetFormatPr defaultColWidth="10.125" defaultRowHeight="14.25" x14ac:dyDescent="0.15"/>
  <cols>
    <col min="1" max="1" width="9.625" style="58" customWidth="1"/>
    <col min="2" max="2" width="11.125" style="58" customWidth="1"/>
    <col min="3" max="3" width="9.125" style="58" customWidth="1"/>
    <col min="4" max="4" width="9.5" style="58" customWidth="1"/>
    <col min="5" max="5" width="9.125" style="58" customWidth="1"/>
    <col min="6" max="6" width="10.375" style="58" customWidth="1"/>
    <col min="7" max="7" width="9.5" style="58" customWidth="1"/>
    <col min="8" max="8" width="9.125" style="58" customWidth="1"/>
    <col min="9" max="9" width="8.125" style="58" customWidth="1"/>
    <col min="10" max="10" width="10.5" style="58" customWidth="1"/>
    <col min="11" max="11" width="12.125" style="58" customWidth="1"/>
    <col min="12" max="16384" width="10.125" style="58"/>
  </cols>
  <sheetData>
    <row r="1" spans="1:11" ht="25.5" x14ac:dyDescent="0.15">
      <c r="A1" s="341" t="s">
        <v>180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</row>
    <row r="2" spans="1:11" x14ac:dyDescent="0.15">
      <c r="A2" s="59" t="s">
        <v>50</v>
      </c>
      <c r="B2" s="342" t="s">
        <v>51</v>
      </c>
      <c r="C2" s="342"/>
      <c r="D2" s="60" t="s">
        <v>59</v>
      </c>
      <c r="E2" s="80" t="s">
        <v>60</v>
      </c>
      <c r="F2" s="72" t="s">
        <v>181</v>
      </c>
      <c r="G2" s="343" t="s">
        <v>66</v>
      </c>
      <c r="H2" s="343"/>
      <c r="I2" s="78" t="s">
        <v>54</v>
      </c>
      <c r="J2" s="343" t="s">
        <v>55</v>
      </c>
      <c r="K2" s="344"/>
    </row>
    <row r="3" spans="1:11" x14ac:dyDescent="0.15">
      <c r="A3" s="61" t="s">
        <v>72</v>
      </c>
      <c r="B3" s="345">
        <v>5263</v>
      </c>
      <c r="C3" s="345"/>
      <c r="D3" s="63" t="s">
        <v>182</v>
      </c>
      <c r="E3" s="346">
        <v>45306</v>
      </c>
      <c r="F3" s="347"/>
      <c r="G3" s="347"/>
      <c r="H3" s="308" t="s">
        <v>183</v>
      </c>
      <c r="I3" s="308"/>
      <c r="J3" s="308"/>
      <c r="K3" s="309"/>
    </row>
    <row r="4" spans="1:11" x14ac:dyDescent="0.15">
      <c r="A4" s="64" t="s">
        <v>69</v>
      </c>
      <c r="B4" s="65">
        <v>4</v>
      </c>
      <c r="C4" s="65">
        <v>6</v>
      </c>
      <c r="D4" s="66" t="s">
        <v>184</v>
      </c>
      <c r="E4" s="347"/>
      <c r="F4" s="347"/>
      <c r="G4" s="347"/>
      <c r="H4" s="254" t="s">
        <v>185</v>
      </c>
      <c r="I4" s="254"/>
      <c r="J4" s="73" t="s">
        <v>63</v>
      </c>
      <c r="K4" s="82" t="s">
        <v>64</v>
      </c>
    </row>
    <row r="5" spans="1:11" x14ac:dyDescent="0.15">
      <c r="A5" s="64" t="s">
        <v>186</v>
      </c>
      <c r="B5" s="345">
        <v>1</v>
      </c>
      <c r="C5" s="345"/>
      <c r="D5" s="63" t="s">
        <v>187</v>
      </c>
      <c r="E5" s="63" t="s">
        <v>188</v>
      </c>
      <c r="F5" s="63" t="s">
        <v>189</v>
      </c>
      <c r="G5" s="63" t="s">
        <v>190</v>
      </c>
      <c r="H5" s="254" t="s">
        <v>191</v>
      </c>
      <c r="I5" s="254"/>
      <c r="J5" s="73" t="s">
        <v>63</v>
      </c>
      <c r="K5" s="82" t="s">
        <v>64</v>
      </c>
    </row>
    <row r="6" spans="1:11" x14ac:dyDescent="0.15">
      <c r="A6" s="67" t="s">
        <v>192</v>
      </c>
      <c r="B6" s="348">
        <v>200</v>
      </c>
      <c r="C6" s="348"/>
      <c r="D6" s="68" t="s">
        <v>193</v>
      </c>
      <c r="E6" s="76"/>
      <c r="F6" s="75">
        <v>5200</v>
      </c>
      <c r="G6" s="68"/>
      <c r="H6" s="349" t="s">
        <v>194</v>
      </c>
      <c r="I6" s="349"/>
      <c r="J6" s="75" t="s">
        <v>63</v>
      </c>
      <c r="K6" s="83" t="s">
        <v>64</v>
      </c>
    </row>
    <row r="7" spans="1:11" x14ac:dyDescent="0.15">
      <c r="A7" s="69"/>
      <c r="B7" s="70"/>
      <c r="C7" s="70"/>
      <c r="D7" s="69"/>
      <c r="E7" s="70"/>
      <c r="F7" s="77"/>
      <c r="G7" s="69"/>
      <c r="H7" s="77"/>
      <c r="I7" s="70"/>
      <c r="J7" s="70"/>
      <c r="K7" s="70"/>
    </row>
    <row r="8" spans="1:11" x14ac:dyDescent="0.15">
      <c r="A8" s="71" t="s">
        <v>195</v>
      </c>
      <c r="B8" s="72" t="s">
        <v>196</v>
      </c>
      <c r="C8" s="72" t="s">
        <v>197</v>
      </c>
      <c r="D8" s="72" t="s">
        <v>198</v>
      </c>
      <c r="E8" s="72" t="s">
        <v>199</v>
      </c>
      <c r="F8" s="72" t="s">
        <v>200</v>
      </c>
      <c r="G8" s="350"/>
      <c r="H8" s="351"/>
      <c r="I8" s="351"/>
      <c r="J8" s="351"/>
      <c r="K8" s="352"/>
    </row>
    <row r="9" spans="1:11" x14ac:dyDescent="0.15">
      <c r="A9" s="253" t="s">
        <v>201</v>
      </c>
      <c r="B9" s="254"/>
      <c r="C9" s="73" t="s">
        <v>63</v>
      </c>
      <c r="D9" s="73" t="s">
        <v>64</v>
      </c>
      <c r="E9" s="63" t="s">
        <v>202</v>
      </c>
      <c r="F9" s="74" t="s">
        <v>203</v>
      </c>
      <c r="G9" s="353"/>
      <c r="H9" s="354"/>
      <c r="I9" s="354"/>
      <c r="J9" s="354"/>
      <c r="K9" s="355"/>
    </row>
    <row r="10" spans="1:11" x14ac:dyDescent="0.15">
      <c r="A10" s="253" t="s">
        <v>204</v>
      </c>
      <c r="B10" s="254"/>
      <c r="C10" s="73" t="s">
        <v>63</v>
      </c>
      <c r="D10" s="73" t="s">
        <v>64</v>
      </c>
      <c r="E10" s="63" t="s">
        <v>205</v>
      </c>
      <c r="F10" s="74" t="s">
        <v>206</v>
      </c>
      <c r="G10" s="353" t="s">
        <v>207</v>
      </c>
      <c r="H10" s="354"/>
      <c r="I10" s="354"/>
      <c r="J10" s="354"/>
      <c r="K10" s="355"/>
    </row>
    <row r="11" spans="1:11" x14ac:dyDescent="0.15">
      <c r="A11" s="322" t="s">
        <v>174</v>
      </c>
      <c r="B11" s="323"/>
      <c r="C11" s="323"/>
      <c r="D11" s="323"/>
      <c r="E11" s="323"/>
      <c r="F11" s="323"/>
      <c r="G11" s="323"/>
      <c r="H11" s="323"/>
      <c r="I11" s="323"/>
      <c r="J11" s="323"/>
      <c r="K11" s="324"/>
    </row>
    <row r="12" spans="1:11" x14ac:dyDescent="0.15">
      <c r="A12" s="61" t="s">
        <v>84</v>
      </c>
      <c r="B12" s="73" t="s">
        <v>80</v>
      </c>
      <c r="C12" s="73" t="s">
        <v>81</v>
      </c>
      <c r="D12" s="74"/>
      <c r="E12" s="63" t="s">
        <v>82</v>
      </c>
      <c r="F12" s="73" t="s">
        <v>80</v>
      </c>
      <c r="G12" s="73" t="s">
        <v>81</v>
      </c>
      <c r="H12" s="73"/>
      <c r="I12" s="63" t="s">
        <v>208</v>
      </c>
      <c r="J12" s="73" t="s">
        <v>80</v>
      </c>
      <c r="K12" s="82" t="s">
        <v>81</v>
      </c>
    </row>
    <row r="13" spans="1:11" x14ac:dyDescent="0.15">
      <c r="A13" s="61" t="s">
        <v>87</v>
      </c>
      <c r="B13" s="73" t="s">
        <v>80</v>
      </c>
      <c r="C13" s="73" t="s">
        <v>81</v>
      </c>
      <c r="D13" s="74"/>
      <c r="E13" s="63" t="s">
        <v>92</v>
      </c>
      <c r="F13" s="73" t="s">
        <v>80</v>
      </c>
      <c r="G13" s="73" t="s">
        <v>81</v>
      </c>
      <c r="H13" s="73"/>
      <c r="I13" s="63" t="s">
        <v>209</v>
      </c>
      <c r="J13" s="73" t="s">
        <v>80</v>
      </c>
      <c r="K13" s="82" t="s">
        <v>81</v>
      </c>
    </row>
    <row r="14" spans="1:11" x14ac:dyDescent="0.15">
      <c r="A14" s="67" t="s">
        <v>210</v>
      </c>
      <c r="B14" s="75" t="s">
        <v>80</v>
      </c>
      <c r="C14" s="75" t="s">
        <v>81</v>
      </c>
      <c r="D14" s="76"/>
      <c r="E14" s="68" t="s">
        <v>211</v>
      </c>
      <c r="F14" s="75" t="s">
        <v>80</v>
      </c>
      <c r="G14" s="75" t="s">
        <v>81</v>
      </c>
      <c r="H14" s="75"/>
      <c r="I14" s="68" t="s">
        <v>212</v>
      </c>
      <c r="J14" s="75" t="s">
        <v>80</v>
      </c>
      <c r="K14" s="83" t="s">
        <v>81</v>
      </c>
    </row>
    <row r="15" spans="1:11" x14ac:dyDescent="0.15">
      <c r="A15" s="69"/>
      <c r="B15" s="77"/>
      <c r="C15" s="77"/>
      <c r="D15" s="70"/>
      <c r="E15" s="69"/>
      <c r="F15" s="77"/>
      <c r="G15" s="77"/>
      <c r="H15" s="77"/>
      <c r="I15" s="69"/>
      <c r="J15" s="77"/>
      <c r="K15" s="77"/>
    </row>
    <row r="16" spans="1:11" x14ac:dyDescent="0.15">
      <c r="A16" s="307" t="s">
        <v>213</v>
      </c>
      <c r="B16" s="297"/>
      <c r="C16" s="297"/>
      <c r="D16" s="297"/>
      <c r="E16" s="297"/>
      <c r="F16" s="297"/>
      <c r="G16" s="297"/>
      <c r="H16" s="297"/>
      <c r="I16" s="297"/>
      <c r="J16" s="297"/>
      <c r="K16" s="298"/>
    </row>
    <row r="17" spans="1:11" x14ac:dyDescent="0.15">
      <c r="A17" s="253" t="s">
        <v>214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56"/>
    </row>
    <row r="18" spans="1:11" x14ac:dyDescent="0.15">
      <c r="A18" s="253" t="s">
        <v>215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56"/>
    </row>
    <row r="19" spans="1:11" x14ac:dyDescent="0.15">
      <c r="A19" s="357" t="s">
        <v>434</v>
      </c>
      <c r="B19" s="358"/>
      <c r="C19" s="358"/>
      <c r="D19" s="358"/>
      <c r="E19" s="358"/>
      <c r="F19" s="358"/>
      <c r="G19" s="358"/>
      <c r="H19" s="358"/>
      <c r="I19" s="358"/>
      <c r="J19" s="358"/>
      <c r="K19" s="359"/>
    </row>
    <row r="20" spans="1:11" x14ac:dyDescent="0.15">
      <c r="A20" s="299"/>
      <c r="B20" s="300"/>
      <c r="C20" s="300"/>
      <c r="D20" s="300"/>
      <c r="E20" s="300"/>
      <c r="F20" s="300"/>
      <c r="G20" s="300"/>
      <c r="H20" s="300"/>
      <c r="I20" s="300"/>
      <c r="J20" s="300"/>
      <c r="K20" s="360"/>
    </row>
    <row r="21" spans="1:11" x14ac:dyDescent="0.15">
      <c r="A21" s="299"/>
      <c r="B21" s="300"/>
      <c r="C21" s="300"/>
      <c r="D21" s="300"/>
      <c r="E21" s="300"/>
      <c r="F21" s="300"/>
      <c r="G21" s="300"/>
      <c r="H21" s="300"/>
      <c r="I21" s="300"/>
      <c r="J21" s="300"/>
      <c r="K21" s="360"/>
    </row>
    <row r="22" spans="1:11" x14ac:dyDescent="0.15">
      <c r="A22" s="299"/>
      <c r="B22" s="300"/>
      <c r="C22" s="300"/>
      <c r="D22" s="300"/>
      <c r="E22" s="300"/>
      <c r="F22" s="300"/>
      <c r="G22" s="300"/>
      <c r="H22" s="300"/>
      <c r="I22" s="300"/>
      <c r="J22" s="300"/>
      <c r="K22" s="360"/>
    </row>
    <row r="23" spans="1:11" x14ac:dyDescent="0.15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 x14ac:dyDescent="0.15">
      <c r="A24" s="253" t="s">
        <v>122</v>
      </c>
      <c r="B24" s="254"/>
      <c r="C24" s="73" t="s">
        <v>63</v>
      </c>
      <c r="D24" s="73" t="s">
        <v>64</v>
      </c>
      <c r="E24" s="308"/>
      <c r="F24" s="308"/>
      <c r="G24" s="308"/>
      <c r="H24" s="308"/>
      <c r="I24" s="308"/>
      <c r="J24" s="308"/>
      <c r="K24" s="309"/>
    </row>
    <row r="25" spans="1:11" x14ac:dyDescent="0.15">
      <c r="A25" s="79" t="s">
        <v>216</v>
      </c>
      <c r="B25" s="364"/>
      <c r="C25" s="364"/>
      <c r="D25" s="364"/>
      <c r="E25" s="364"/>
      <c r="F25" s="364"/>
      <c r="G25" s="364"/>
      <c r="H25" s="364"/>
      <c r="I25" s="364"/>
      <c r="J25" s="364"/>
      <c r="K25" s="365"/>
    </row>
    <row r="26" spans="1:11" x14ac:dyDescent="0.15">
      <c r="A26" s="366"/>
      <c r="B26" s="366"/>
      <c r="C26" s="366"/>
      <c r="D26" s="366"/>
      <c r="E26" s="366"/>
      <c r="F26" s="366"/>
      <c r="G26" s="366"/>
      <c r="H26" s="366"/>
      <c r="I26" s="366"/>
      <c r="J26" s="366"/>
      <c r="K26" s="366"/>
    </row>
    <row r="27" spans="1:11" x14ac:dyDescent="0.15">
      <c r="A27" s="367" t="s">
        <v>217</v>
      </c>
      <c r="B27" s="368"/>
      <c r="C27" s="368"/>
      <c r="D27" s="368"/>
      <c r="E27" s="368"/>
      <c r="F27" s="368"/>
      <c r="G27" s="368"/>
      <c r="H27" s="368"/>
      <c r="I27" s="368"/>
      <c r="J27" s="368"/>
      <c r="K27" s="369"/>
    </row>
    <row r="28" spans="1:11" x14ac:dyDescent="0.15">
      <c r="A28" s="370" t="s">
        <v>435</v>
      </c>
      <c r="B28" s="371"/>
      <c r="C28" s="371"/>
      <c r="D28" s="371"/>
      <c r="E28" s="371"/>
      <c r="F28" s="371"/>
      <c r="G28" s="371"/>
      <c r="H28" s="371"/>
      <c r="I28" s="371"/>
      <c r="J28" s="371"/>
      <c r="K28" s="372"/>
    </row>
    <row r="29" spans="1:11" x14ac:dyDescent="0.15">
      <c r="A29" s="370" t="s">
        <v>436</v>
      </c>
      <c r="B29" s="371"/>
      <c r="C29" s="371"/>
      <c r="D29" s="371"/>
      <c r="E29" s="371"/>
      <c r="F29" s="371"/>
      <c r="G29" s="371"/>
      <c r="H29" s="371"/>
      <c r="I29" s="371"/>
      <c r="J29" s="371"/>
      <c r="K29" s="372"/>
    </row>
    <row r="30" spans="1:11" x14ac:dyDescent="0.15">
      <c r="A30" s="370" t="s">
        <v>437</v>
      </c>
      <c r="B30" s="371"/>
      <c r="C30" s="371"/>
      <c r="D30" s="371"/>
      <c r="E30" s="371"/>
      <c r="F30" s="371"/>
      <c r="G30" s="371"/>
      <c r="H30" s="371"/>
      <c r="I30" s="371"/>
      <c r="J30" s="371"/>
      <c r="K30" s="372"/>
    </row>
    <row r="31" spans="1:11" x14ac:dyDescent="0.15">
      <c r="A31" s="370" t="s">
        <v>438</v>
      </c>
      <c r="B31" s="371"/>
      <c r="C31" s="371"/>
      <c r="D31" s="371"/>
      <c r="E31" s="371"/>
      <c r="F31" s="371"/>
      <c r="G31" s="371"/>
      <c r="H31" s="371"/>
      <c r="I31" s="371"/>
      <c r="J31" s="371"/>
      <c r="K31" s="372"/>
    </row>
    <row r="32" spans="1:11" x14ac:dyDescent="0.15">
      <c r="A32" s="370"/>
      <c r="B32" s="371"/>
      <c r="C32" s="371"/>
      <c r="D32" s="371"/>
      <c r="E32" s="371"/>
      <c r="F32" s="371"/>
      <c r="G32" s="371"/>
      <c r="H32" s="371"/>
      <c r="I32" s="371"/>
      <c r="J32" s="371"/>
      <c r="K32" s="372"/>
    </row>
    <row r="33" spans="1:11" ht="23.1" customHeight="1" x14ac:dyDescent="0.15">
      <c r="A33" s="370"/>
      <c r="B33" s="371"/>
      <c r="C33" s="371"/>
      <c r="D33" s="371"/>
      <c r="E33" s="371"/>
      <c r="F33" s="371"/>
      <c r="G33" s="371"/>
      <c r="H33" s="371"/>
      <c r="I33" s="371"/>
      <c r="J33" s="371"/>
      <c r="K33" s="372"/>
    </row>
    <row r="34" spans="1:11" ht="23.1" customHeight="1" x14ac:dyDescent="0.15">
      <c r="A34" s="299"/>
      <c r="B34" s="300"/>
      <c r="C34" s="300"/>
      <c r="D34" s="300"/>
      <c r="E34" s="300"/>
      <c r="F34" s="300"/>
      <c r="G34" s="300"/>
      <c r="H34" s="300"/>
      <c r="I34" s="300"/>
      <c r="J34" s="300"/>
      <c r="K34" s="360"/>
    </row>
    <row r="35" spans="1:11" ht="23.1" customHeight="1" x14ac:dyDescent="0.15">
      <c r="A35" s="373"/>
      <c r="B35" s="300"/>
      <c r="C35" s="300"/>
      <c r="D35" s="300"/>
      <c r="E35" s="300"/>
      <c r="F35" s="300"/>
      <c r="G35" s="300"/>
      <c r="H35" s="300"/>
      <c r="I35" s="300"/>
      <c r="J35" s="300"/>
      <c r="K35" s="360"/>
    </row>
    <row r="36" spans="1:11" ht="23.1" customHeight="1" x14ac:dyDescent="0.15">
      <c r="A36" s="374"/>
      <c r="B36" s="375"/>
      <c r="C36" s="375"/>
      <c r="D36" s="375"/>
      <c r="E36" s="375"/>
      <c r="F36" s="375"/>
      <c r="G36" s="375"/>
      <c r="H36" s="375"/>
      <c r="I36" s="375"/>
      <c r="J36" s="375"/>
      <c r="K36" s="376"/>
    </row>
    <row r="37" spans="1:11" ht="18.75" customHeight="1" x14ac:dyDescent="0.15">
      <c r="A37" s="377" t="s">
        <v>218</v>
      </c>
      <c r="B37" s="378"/>
      <c r="C37" s="378"/>
      <c r="D37" s="378"/>
      <c r="E37" s="378"/>
      <c r="F37" s="378"/>
      <c r="G37" s="378"/>
      <c r="H37" s="378"/>
      <c r="I37" s="378"/>
      <c r="J37" s="378"/>
      <c r="K37" s="379"/>
    </row>
    <row r="38" spans="1:11" ht="18.75" customHeight="1" x14ac:dyDescent="0.15">
      <c r="A38" s="253" t="s">
        <v>219</v>
      </c>
      <c r="B38" s="254"/>
      <c r="C38" s="254"/>
      <c r="D38" s="308" t="s">
        <v>220</v>
      </c>
      <c r="E38" s="308"/>
      <c r="F38" s="303" t="s">
        <v>221</v>
      </c>
      <c r="G38" s="380"/>
      <c r="H38" s="254" t="s">
        <v>222</v>
      </c>
      <c r="I38" s="254"/>
      <c r="J38" s="254" t="s">
        <v>223</v>
      </c>
      <c r="K38" s="356"/>
    </row>
    <row r="39" spans="1:11" ht="18.75" customHeight="1" x14ac:dyDescent="0.15">
      <c r="A39" s="64" t="s">
        <v>123</v>
      </c>
      <c r="B39" s="254" t="s">
        <v>224</v>
      </c>
      <c r="C39" s="254"/>
      <c r="D39" s="254"/>
      <c r="E39" s="254"/>
      <c r="F39" s="254"/>
      <c r="G39" s="254"/>
      <c r="H39" s="254"/>
      <c r="I39" s="254"/>
      <c r="J39" s="254"/>
      <c r="K39" s="356"/>
    </row>
    <row r="40" spans="1:11" ht="30.95" customHeight="1" x14ac:dyDescent="0.15">
      <c r="A40" s="253" t="s">
        <v>439</v>
      </c>
      <c r="B40" s="254"/>
      <c r="C40" s="254"/>
      <c r="D40" s="254"/>
      <c r="E40" s="254"/>
      <c r="F40" s="254"/>
      <c r="G40" s="254"/>
      <c r="H40" s="254"/>
      <c r="I40" s="254"/>
      <c r="J40" s="254"/>
      <c r="K40" s="356"/>
    </row>
    <row r="41" spans="1:11" ht="18.75" customHeight="1" x14ac:dyDescent="0.15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56"/>
    </row>
    <row r="42" spans="1:11" ht="32.1" customHeight="1" x14ac:dyDescent="0.15">
      <c r="A42" s="67" t="s">
        <v>131</v>
      </c>
      <c r="B42" s="381" t="s">
        <v>225</v>
      </c>
      <c r="C42" s="381"/>
      <c r="D42" s="68" t="s">
        <v>226</v>
      </c>
      <c r="E42" s="76"/>
      <c r="F42" s="68" t="s">
        <v>135</v>
      </c>
      <c r="G42" s="81">
        <v>45302</v>
      </c>
      <c r="H42" s="382" t="s">
        <v>136</v>
      </c>
      <c r="I42" s="382"/>
      <c r="J42" s="381" t="s">
        <v>440</v>
      </c>
      <c r="K42" s="383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619125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400050</xdr:colOff>
                    <xdr:row>7</xdr:row>
                    <xdr:rowOff>0</xdr:rowOff>
                  </from>
                  <to>
                    <xdr:col>2</xdr:col>
                    <xdr:colOff>676275</xdr:colOff>
                    <xdr:row>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18"/>
  <sheetViews>
    <sheetView topLeftCell="A2" zoomScale="90" zoomScaleNormal="90" workbookViewId="0">
      <selection activeCell="L14" sqref="L14"/>
    </sheetView>
  </sheetViews>
  <sheetFormatPr defaultColWidth="9" defaultRowHeight="26.1" customHeight="1" x14ac:dyDescent="0.15"/>
  <cols>
    <col min="1" max="1" width="17.125" style="43" customWidth="1"/>
    <col min="2" max="7" width="9.375" style="43" customWidth="1"/>
    <col min="8" max="8" width="1.375" style="43" customWidth="1"/>
    <col min="9" max="14" width="15.625" style="43" customWidth="1"/>
    <col min="15" max="16384" width="9" style="43"/>
  </cols>
  <sheetData>
    <row r="1" spans="1:14" ht="30" customHeight="1" x14ac:dyDescent="0.15">
      <c r="A1" s="336" t="s">
        <v>140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</row>
    <row r="2" spans="1:14" ht="29.1" customHeight="1" x14ac:dyDescent="0.15">
      <c r="A2" s="34" t="s">
        <v>59</v>
      </c>
      <c r="B2" s="277" t="s">
        <v>324</v>
      </c>
      <c r="C2" s="277"/>
      <c r="D2" s="35" t="s">
        <v>65</v>
      </c>
      <c r="E2" s="277" t="s">
        <v>325</v>
      </c>
      <c r="F2" s="277"/>
      <c r="G2" s="277"/>
      <c r="H2" s="338"/>
      <c r="I2" s="46" t="s">
        <v>54</v>
      </c>
      <c r="J2" s="277" t="s">
        <v>326</v>
      </c>
      <c r="K2" s="277"/>
      <c r="L2" s="277"/>
      <c r="M2" s="277"/>
      <c r="N2" s="278"/>
    </row>
    <row r="3" spans="1:14" ht="29.1" customHeight="1" x14ac:dyDescent="0.15">
      <c r="A3" s="281" t="s">
        <v>141</v>
      </c>
      <c r="B3" s="279" t="s">
        <v>142</v>
      </c>
      <c r="C3" s="279"/>
      <c r="D3" s="279"/>
      <c r="E3" s="279"/>
      <c r="F3" s="279"/>
      <c r="G3" s="279"/>
      <c r="H3" s="339"/>
      <c r="I3" s="279" t="s">
        <v>143</v>
      </c>
      <c r="J3" s="279"/>
      <c r="K3" s="279"/>
      <c r="L3" s="279"/>
      <c r="M3" s="279"/>
      <c r="N3" s="280"/>
    </row>
    <row r="4" spans="1:14" ht="29.1" customHeight="1" x14ac:dyDescent="0.15">
      <c r="A4" s="281"/>
      <c r="B4" s="116" t="s">
        <v>107</v>
      </c>
      <c r="C4" s="116" t="s">
        <v>108</v>
      </c>
      <c r="D4" s="117" t="s">
        <v>109</v>
      </c>
      <c r="E4" s="116" t="s">
        <v>110</v>
      </c>
      <c r="F4" s="116" t="s">
        <v>111</v>
      </c>
      <c r="G4" s="116" t="s">
        <v>112</v>
      </c>
      <c r="H4" s="339"/>
      <c r="I4" s="116" t="s">
        <v>107</v>
      </c>
      <c r="J4" s="116" t="s">
        <v>108</v>
      </c>
      <c r="K4" s="117" t="s">
        <v>109</v>
      </c>
      <c r="L4" s="116" t="s">
        <v>110</v>
      </c>
      <c r="M4" s="116" t="s">
        <v>111</v>
      </c>
      <c r="N4" s="116" t="s">
        <v>112</v>
      </c>
    </row>
    <row r="5" spans="1:14" ht="29.1" customHeight="1" x14ac:dyDescent="0.15">
      <c r="A5" s="281"/>
      <c r="B5" s="118" t="s">
        <v>144</v>
      </c>
      <c r="C5" s="118" t="s">
        <v>145</v>
      </c>
      <c r="D5" s="119" t="s">
        <v>146</v>
      </c>
      <c r="E5" s="118" t="s">
        <v>147</v>
      </c>
      <c r="F5" s="118" t="s">
        <v>148</v>
      </c>
      <c r="G5" s="118" t="s">
        <v>149</v>
      </c>
      <c r="H5" s="339"/>
      <c r="I5" s="192" t="s">
        <v>397</v>
      </c>
      <c r="J5" s="192" t="s">
        <v>412</v>
      </c>
      <c r="K5" s="193" t="s">
        <v>406</v>
      </c>
      <c r="L5" s="192" t="s">
        <v>412</v>
      </c>
      <c r="M5" s="192" t="s">
        <v>421</v>
      </c>
      <c r="N5" s="193" t="s">
        <v>388</v>
      </c>
    </row>
    <row r="6" spans="1:14" ht="29.1" customHeight="1" x14ac:dyDescent="0.15">
      <c r="A6" s="120" t="s">
        <v>150</v>
      </c>
      <c r="B6" s="121">
        <f>C6-1</f>
        <v>67</v>
      </c>
      <c r="C6" s="121">
        <f>D6-2</f>
        <v>68</v>
      </c>
      <c r="D6" s="119">
        <v>70</v>
      </c>
      <c r="E6" s="121">
        <f>D6+2</f>
        <v>72</v>
      </c>
      <c r="F6" s="121">
        <f>E6+2</f>
        <v>74</v>
      </c>
      <c r="G6" s="121">
        <f>F6+1</f>
        <v>75</v>
      </c>
      <c r="H6" s="339"/>
      <c r="I6" s="48" t="s">
        <v>398</v>
      </c>
      <c r="J6" s="48" t="s">
        <v>413</v>
      </c>
      <c r="K6" s="48" t="s">
        <v>407</v>
      </c>
      <c r="L6" s="48" t="s">
        <v>426</v>
      </c>
      <c r="M6" s="48" t="s">
        <v>409</v>
      </c>
      <c r="N6" s="52" t="s">
        <v>389</v>
      </c>
    </row>
    <row r="7" spans="1:14" ht="29.1" customHeight="1" x14ac:dyDescent="0.15">
      <c r="A7" s="122" t="s">
        <v>151</v>
      </c>
      <c r="B7" s="121">
        <f>C7-4</f>
        <v>100</v>
      </c>
      <c r="C7" s="121">
        <f>D7-4</f>
        <v>104</v>
      </c>
      <c r="D7" s="123">
        <v>108</v>
      </c>
      <c r="E7" s="121">
        <f>D7+4</f>
        <v>112</v>
      </c>
      <c r="F7" s="121">
        <f>E7+4</f>
        <v>116</v>
      </c>
      <c r="G7" s="121">
        <f>F7+6</f>
        <v>122</v>
      </c>
      <c r="H7" s="339"/>
      <c r="I7" s="37" t="s">
        <v>399</v>
      </c>
      <c r="J7" s="37" t="s">
        <v>414</v>
      </c>
      <c r="K7" s="37" t="s">
        <v>399</v>
      </c>
      <c r="L7" s="37" t="s">
        <v>427</v>
      </c>
      <c r="M7" s="53" t="s">
        <v>422</v>
      </c>
      <c r="N7" s="54" t="s">
        <v>390</v>
      </c>
    </row>
    <row r="8" spans="1:14" ht="29.1" customHeight="1" x14ac:dyDescent="0.15">
      <c r="A8" s="122" t="s">
        <v>152</v>
      </c>
      <c r="B8" s="124">
        <f>C8-4</f>
        <v>98</v>
      </c>
      <c r="C8" s="124">
        <f>D8-4</f>
        <v>102</v>
      </c>
      <c r="D8" s="119" t="s">
        <v>153</v>
      </c>
      <c r="E8" s="124">
        <f>D8+4</f>
        <v>110</v>
      </c>
      <c r="F8" s="124">
        <f>E8+5</f>
        <v>115</v>
      </c>
      <c r="G8" s="124">
        <f>F8+6</f>
        <v>121</v>
      </c>
      <c r="H8" s="339"/>
      <c r="I8" s="37" t="s">
        <v>389</v>
      </c>
      <c r="J8" s="37" t="s">
        <v>415</v>
      </c>
      <c r="K8" s="37" t="s">
        <v>408</v>
      </c>
      <c r="L8" s="37" t="s">
        <v>428</v>
      </c>
      <c r="M8" s="53" t="s">
        <v>399</v>
      </c>
      <c r="N8" s="54" t="s">
        <v>391</v>
      </c>
    </row>
    <row r="9" spans="1:14" ht="29.1" customHeight="1" x14ac:dyDescent="0.15">
      <c r="A9" s="122" t="s">
        <v>154</v>
      </c>
      <c r="B9" s="121">
        <f>C9-1.2</f>
        <v>43.599999999999994</v>
      </c>
      <c r="C9" s="121">
        <f>D9-1.2</f>
        <v>44.8</v>
      </c>
      <c r="D9" s="119">
        <v>46</v>
      </c>
      <c r="E9" s="121">
        <f>D9+1.2</f>
        <v>47.2</v>
      </c>
      <c r="F9" s="121">
        <f>E9+1.2</f>
        <v>48.400000000000006</v>
      </c>
      <c r="G9" s="121">
        <f>F9+1.4</f>
        <v>49.800000000000004</v>
      </c>
      <c r="H9" s="339"/>
      <c r="I9" s="48" t="s">
        <v>400</v>
      </c>
      <c r="J9" s="48" t="s">
        <v>416</v>
      </c>
      <c r="K9" s="48" t="s">
        <v>404</v>
      </c>
      <c r="L9" s="48" t="s">
        <v>429</v>
      </c>
      <c r="M9" s="55" t="s">
        <v>423</v>
      </c>
      <c r="N9" s="56" t="s">
        <v>392</v>
      </c>
    </row>
    <row r="10" spans="1:14" ht="29.1" customHeight="1" x14ac:dyDescent="0.15">
      <c r="A10" s="122" t="s">
        <v>155</v>
      </c>
      <c r="B10" s="125">
        <f>C10-0.5</f>
        <v>19.5</v>
      </c>
      <c r="C10" s="125">
        <f>D10-0.5</f>
        <v>20</v>
      </c>
      <c r="D10" s="119">
        <v>20.5</v>
      </c>
      <c r="E10" s="125">
        <f t="shared" ref="E10:G10" si="0">D10+0.5</f>
        <v>21</v>
      </c>
      <c r="F10" s="125">
        <f t="shared" si="0"/>
        <v>21.5</v>
      </c>
      <c r="G10" s="125">
        <f t="shared" si="0"/>
        <v>22</v>
      </c>
      <c r="H10" s="339"/>
      <c r="I10" s="37" t="s">
        <v>401</v>
      </c>
      <c r="J10" s="37" t="s">
        <v>417</v>
      </c>
      <c r="K10" s="37" t="s">
        <v>409</v>
      </c>
      <c r="L10" s="37" t="s">
        <v>430</v>
      </c>
      <c r="M10" s="53" t="s">
        <v>424</v>
      </c>
      <c r="N10" s="54" t="s">
        <v>393</v>
      </c>
    </row>
    <row r="11" spans="1:14" ht="29.1" customHeight="1" x14ac:dyDescent="0.15">
      <c r="A11" s="122" t="s">
        <v>156</v>
      </c>
      <c r="B11" s="125">
        <f>C11-0.7</f>
        <v>18.100000000000001</v>
      </c>
      <c r="C11" s="125">
        <f>D11-0.7</f>
        <v>18.8</v>
      </c>
      <c r="D11" s="119">
        <v>19.5</v>
      </c>
      <c r="E11" s="125">
        <f>D11+0.7</f>
        <v>20.2</v>
      </c>
      <c r="F11" s="125">
        <f>E11+0.7</f>
        <v>20.9</v>
      </c>
      <c r="G11" s="125">
        <f>F11+1</f>
        <v>21.9</v>
      </c>
      <c r="H11" s="339"/>
      <c r="I11" s="37" t="s">
        <v>402</v>
      </c>
      <c r="J11" s="37" t="s">
        <v>418</v>
      </c>
      <c r="K11" s="37" t="s">
        <v>410</v>
      </c>
      <c r="L11" s="37" t="s">
        <v>431</v>
      </c>
      <c r="M11" s="53" t="s">
        <v>425</v>
      </c>
      <c r="N11" s="54" t="s">
        <v>394</v>
      </c>
    </row>
    <row r="12" spans="1:14" ht="29.1" customHeight="1" x14ac:dyDescent="0.15">
      <c r="A12" s="122" t="s">
        <v>157</v>
      </c>
      <c r="B12" s="125">
        <f>C12-0.7</f>
        <v>16.100000000000001</v>
      </c>
      <c r="C12" s="125">
        <f>D12-0.7</f>
        <v>16.8</v>
      </c>
      <c r="D12" s="119">
        <v>17.5</v>
      </c>
      <c r="E12" s="125">
        <f>D12+0.7</f>
        <v>18.2</v>
      </c>
      <c r="F12" s="125">
        <f>E12+0.7</f>
        <v>18.899999999999999</v>
      </c>
      <c r="G12" s="125">
        <f>F12+1</f>
        <v>19.899999999999999</v>
      </c>
      <c r="H12" s="339"/>
      <c r="I12" s="37" t="s">
        <v>403</v>
      </c>
      <c r="J12" s="37" t="s">
        <v>419</v>
      </c>
      <c r="K12" s="37" t="s">
        <v>411</v>
      </c>
      <c r="L12" s="37" t="s">
        <v>432</v>
      </c>
      <c r="M12" s="53" t="s">
        <v>395</v>
      </c>
      <c r="N12" s="54" t="s">
        <v>395</v>
      </c>
    </row>
    <row r="13" spans="1:14" ht="29.1" customHeight="1" x14ac:dyDescent="0.15">
      <c r="A13" s="122" t="s">
        <v>158</v>
      </c>
      <c r="B13" s="121">
        <f>C13-1</f>
        <v>45</v>
      </c>
      <c r="C13" s="121">
        <f>D13-1</f>
        <v>46</v>
      </c>
      <c r="D13" s="119">
        <v>47</v>
      </c>
      <c r="E13" s="121">
        <f>D13+1</f>
        <v>48</v>
      </c>
      <c r="F13" s="121">
        <f>E13+1</f>
        <v>49</v>
      </c>
      <c r="G13" s="121">
        <f>F13+1.5</f>
        <v>50.5</v>
      </c>
      <c r="H13" s="339"/>
      <c r="I13" s="37" t="s">
        <v>404</v>
      </c>
      <c r="J13" s="37" t="s">
        <v>420</v>
      </c>
      <c r="K13" s="37" t="s">
        <v>405</v>
      </c>
      <c r="L13" s="37" t="s">
        <v>433</v>
      </c>
      <c r="M13" s="53" t="s">
        <v>404</v>
      </c>
      <c r="N13" s="54" t="s">
        <v>396</v>
      </c>
    </row>
    <row r="14" spans="1:14" ht="29.1" customHeight="1" x14ac:dyDescent="0.15">
      <c r="A14" s="36"/>
      <c r="B14" s="37"/>
      <c r="C14" s="38"/>
      <c r="D14" s="38"/>
      <c r="E14" s="38"/>
      <c r="F14" s="38"/>
      <c r="G14" s="37"/>
      <c r="H14" s="339"/>
      <c r="I14" s="37"/>
      <c r="J14" s="37"/>
      <c r="K14" s="37"/>
      <c r="L14" s="37"/>
      <c r="M14" s="53"/>
      <c r="N14" s="54"/>
    </row>
    <row r="15" spans="1:14" ht="29.1" customHeight="1" x14ac:dyDescent="0.15">
      <c r="A15" s="39"/>
      <c r="B15" s="40"/>
      <c r="C15" s="41"/>
      <c r="D15" s="41"/>
      <c r="E15" s="45"/>
      <c r="F15" s="45"/>
      <c r="G15" s="40"/>
      <c r="H15" s="340"/>
      <c r="I15" s="40"/>
      <c r="J15" s="40"/>
      <c r="K15" s="49"/>
      <c r="L15" s="40"/>
      <c r="M15" s="40"/>
      <c r="N15" s="57"/>
    </row>
    <row r="16" spans="1:14" ht="14.25" x14ac:dyDescent="0.15">
      <c r="A16" s="42" t="s">
        <v>123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4.25" x14ac:dyDescent="0.15">
      <c r="A17" s="43" t="s">
        <v>162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4.25" x14ac:dyDescent="0.15">
      <c r="A18" s="44"/>
      <c r="B18" s="44"/>
      <c r="C18" s="44"/>
      <c r="D18" s="44"/>
      <c r="E18" s="44"/>
      <c r="F18" s="44"/>
      <c r="G18" s="44"/>
      <c r="H18" s="44"/>
      <c r="I18" s="42" t="s">
        <v>163</v>
      </c>
      <c r="J18" s="50"/>
      <c r="K18" s="42" t="s">
        <v>164</v>
      </c>
      <c r="L18" s="42"/>
      <c r="M18" s="42" t="s">
        <v>165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118055555555556" right="0.118055555555556" top="1" bottom="1" header="0.5" footer="0.5"/>
  <pageSetup paperSize="9" scale="81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首期尺寸表</vt:lpstr>
      <vt:lpstr>中期</vt:lpstr>
      <vt:lpstr>中期洗水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2020-03-11T09:34:00Z</dcterms:created>
  <dcterms:modified xsi:type="dcterms:W3CDTF">2024-01-11T04:04:47Z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DCC3DD5E607E471783E2DB7951E3361D_13</vt:lpwstr>
  </property>
  <property fmtid="{D5CDD505-2E9C-101B-9397-08002B2CF9AE}" pid="3" name="KSOProductBuildVer">
    <vt:lpwstr>2052-5.5.0.7954</vt:lpwstr>
  </property>
</Properties>
</file>