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68" windowHeight="8867" tabRatio="791" firstSheet="5" activeTab="10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首期!$A$1:$K$53</definedName>
    <definedName name="_xlnm.Print_Area" localSheetId="4">中期!$A$1:$K$52</definedName>
  </definedNames>
  <calcPr calcId="144525" concurrentCalc="0"/>
</workbook>
</file>

<file path=xl/sharedStrings.xml><?xml version="1.0" encoding="utf-8"?>
<sst xmlns="http://schemas.openxmlformats.org/spreadsheetml/2006/main" count="1278" uniqueCount="391">
  <si>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</si>
  <si>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</si>
  <si>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</si>
  <si>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</si>
  <si>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</si>
  <si>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</si>
  <si>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</si>
  <si>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</si>
  <si>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</si>
  <si>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</si>
  <si>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</si>
  <si>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</si>
  <si>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</si>
  <si>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</si>
  <si>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</si>
  <si>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</si>
  <si>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</si>
  <si>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</si>
  <si>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</si>
  <si>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</si>
  <si>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</si>
  <si>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</si>
  <si>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</si>
  <si>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</si>
  <si>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</si>
  <si>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</si>
  <si>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</si>
  <si>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</si>
  <si>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</si>
  <si>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</si>
  <si>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</si>
  <si>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</si>
  <si>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</si>
  <si>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</si>
  <si>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</si>
  <si>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</si>
  <si>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</si>
  <si>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</si>
  <si>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</si>
  <si>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</si>
  <si>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</si>
  <si>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</si>
  <si>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</si>
  <si>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</si>
  <si>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</si>
  <si>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</si>
  <si>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</si>
  <si>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TAWWBL91770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</si>
  <si>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</si>
  <si>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</si>
  <si>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</si>
  <si>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</si>
  <si>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</si>
  <si>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</si>
  <si>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</si>
  <si>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2023/127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</si>
  <si>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</si>
  <si>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</si>
  <si>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</si>
  <si>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</si>
  <si>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</si>
  <si>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</si>
  <si>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</si>
  <si>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</si>
  <si>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CGDD23110700003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</si>
  <si>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</si>
  <si>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</si>
  <si>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</si>
  <si>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</si>
  <si>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</si>
  <si>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</si>
  <si>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</si>
  <si>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</si>
  <si>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</si>
  <si>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</si>
  <si>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</si>
  <si>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</si>
  <si>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</si>
  <si>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</si>
  <si>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</si>
  <si>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</si>
  <si>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</si>
  <si>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</si>
  <si>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</si>
  <si>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</si>
  <si>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</si>
  <si>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</si>
  <si>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</si>
  <si>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</si>
  <si>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</si>
  <si>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</si>
  <si>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</si>
  <si>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</si>
  <si>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</si>
  <si>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</si>
  <si>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</si>
  <si>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</si>
  <si>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</si>
  <si>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</si>
  <si>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</si>
  <si>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</si>
  <si>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</si>
  <si>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极地白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</si>
  <si>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</si>
  <si>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</si>
  <si>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极地白/30件，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</si>
  <si>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</si>
  <si>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</si>
  <si>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</si>
  <si>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</si>
  <si>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</si>
  <si>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1，清理干净脏污，线毛，</t>
  </si>
  <si>
    <t>2，压胶要平整，不能有褶皱。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</si>
  <si>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</si>
  <si>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</si>
  <si>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</si>
  <si>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</si>
  <si>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</si>
  <si>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</si>
  <si>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</si>
  <si>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</si>
  <si>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</si>
  <si>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</si>
  <si>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</si>
  <si>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</si>
  <si>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</si>
  <si>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</si>
  <si>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</si>
  <si>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</si>
  <si>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</si>
  <si>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</si>
  <si>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</si>
  <si>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</si>
  <si>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</si>
  <si>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</si>
  <si>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</si>
  <si>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</si>
  <si>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</si>
  <si>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</si>
  <si>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</si>
  <si>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</si>
  <si>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</si>
  <si>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</si>
  <si>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</si>
  <si>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</si>
  <si>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</si>
  <si>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</si>
  <si>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</si>
  <si>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</si>
  <si>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内主项拉链</t>
  </si>
  <si>
    <t>0.5/0</t>
  </si>
  <si>
    <t>胸围</t>
  </si>
  <si>
    <t>0/-0.5</t>
  </si>
  <si>
    <t>腰围</t>
  </si>
  <si>
    <t>摆围</t>
  </si>
  <si>
    <t>-0.5/-0.4</t>
  </si>
  <si>
    <t>-0.6/-0.8</t>
  </si>
  <si>
    <t>-1/-0.7</t>
  </si>
  <si>
    <t>-1/-1</t>
  </si>
  <si>
    <t>-0.8/-0.8</t>
  </si>
  <si>
    <t>肩宽</t>
  </si>
  <si>
    <t>0/-0.1</t>
  </si>
  <si>
    <t>-0.2/-0.2</t>
  </si>
  <si>
    <t>0/-0.3</t>
  </si>
  <si>
    <t>肩点袖长</t>
  </si>
  <si>
    <t>+0.2/+0.2</t>
  </si>
  <si>
    <t>+0.3/+0.3</t>
  </si>
  <si>
    <t>袖肥/2</t>
  </si>
  <si>
    <t>袖肘围/2</t>
  </si>
  <si>
    <t>袖口围/2</t>
  </si>
  <si>
    <t>前领高</t>
  </si>
  <si>
    <t>上领围</t>
  </si>
  <si>
    <t>+0.4/+0.3</t>
  </si>
  <si>
    <t>+0.5/+0.3</t>
  </si>
  <si>
    <t>下领围</t>
  </si>
  <si>
    <t>帽高</t>
  </si>
  <si>
    <t>帽宽</t>
  </si>
  <si>
    <t>侧插袋</t>
  </si>
  <si>
    <t>胸袋口长</t>
  </si>
  <si>
    <t>验货时间：</t>
  </si>
  <si>
    <t>跟单QC:</t>
  </si>
  <si>
    <t>工厂负责人：</t>
  </si>
  <si>
    <t>TOREAD-QC中期检验报告书</t>
  </si>
  <si>
    <t>TAWWBl91770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</si>
  <si>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</si>
  <si>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</si>
  <si>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</si>
  <si>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</si>
  <si>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</si>
  <si>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</si>
  <si>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 xml:space="preserve">CGDD23110700003 </t>
  </si>
  <si>
    <t>无异常</t>
  </si>
  <si>
    <t>【附属资料确认】</t>
  </si>
  <si>
    <t>【检验明细】：检验明细（要求齐色、齐号至少10件检查）</t>
  </si>
  <si>
    <t>极地白/30件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</si>
  <si>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</si>
  <si>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</si>
  <si>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</si>
  <si>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</si>
  <si>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</si>
  <si>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</si>
  <si>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</si>
  <si>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</si>
  <si>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</si>
  <si>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</si>
  <si>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</si>
  <si>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</si>
  <si>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</si>
  <si>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</si>
  <si>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</si>
  <si>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</si>
  <si>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</si>
  <si>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</si>
  <si>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</si>
  <si>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</si>
  <si>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</si>
  <si>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</si>
  <si>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</si>
  <si>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</si>
  <si>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</si>
  <si>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</si>
  <si>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</si>
  <si>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</si>
  <si>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采购凭证编号：CGDD23110700003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</si>
  <si>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</si>
  <si>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</si>
  <si>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</si>
  <si>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</si>
  <si>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</si>
  <si>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</si>
  <si>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</si>
  <si>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</si>
  <si>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</si>
  <si>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</si>
  <si>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</si>
  <si>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</si>
  <si>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</si>
  <si>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</si>
  <si>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极地白：3#6#8#16#19#20#34#</t>
  </si>
  <si>
    <t>情况说明：</t>
  </si>
  <si>
    <t xml:space="preserve">【问题点描述】  </t>
  </si>
  <si>
    <t>1，有少量脏污，线毛，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</si>
  <si>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</si>
  <si>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</si>
  <si>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</si>
  <si>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</si>
  <si>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</si>
  <si>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</si>
  <si>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</si>
  <si>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</si>
  <si>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</si>
  <si>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铜牛-雅宁</t>
  </si>
  <si>
    <t>XS</t>
  </si>
  <si>
    <t>160/84B</t>
  </si>
  <si>
    <r>
      <rPr>
        <b/>
        <sz val="11"/>
        <rFont val="宋体"/>
        <charset val="134"/>
      </rPr>
      <t>后中长</t>
    </r>
  </si>
  <si>
    <t>+0.5/0</t>
  </si>
  <si>
    <t>+0.2/1</t>
  </si>
  <si>
    <t>0.2/0.3</t>
  </si>
  <si>
    <t>+0.5/+0.5</t>
  </si>
  <si>
    <t>+0.3/0.2</t>
  </si>
  <si>
    <t>-0.5/0</t>
  </si>
  <si>
    <t>0.8/-0.2</t>
  </si>
  <si>
    <t>0.8/-0.3</t>
  </si>
  <si>
    <t>1/1</t>
  </si>
  <si>
    <t>0.5/1</t>
  </si>
  <si>
    <t>-0.5/-1</t>
  </si>
  <si>
    <r>
      <rPr>
        <b/>
        <sz val="11"/>
        <rFont val="宋体"/>
        <charset val="134"/>
      </rPr>
      <t>胸围</t>
    </r>
  </si>
  <si>
    <t>1/-0.5</t>
  </si>
  <si>
    <t>1/0.5</t>
  </si>
  <si>
    <r>
      <rPr>
        <b/>
        <sz val="11"/>
        <rFont val="宋体"/>
        <charset val="134"/>
      </rPr>
      <t>腰围</t>
    </r>
  </si>
  <si>
    <t>-1/-0.6</t>
  </si>
  <si>
    <r>
      <rPr>
        <b/>
        <sz val="11"/>
        <rFont val="宋体"/>
        <charset val="134"/>
      </rPr>
      <t>腰位</t>
    </r>
  </si>
  <si>
    <t>0/-0.2</t>
  </si>
  <si>
    <t>0/1</t>
  </si>
  <si>
    <r>
      <rPr>
        <b/>
        <sz val="11"/>
        <rFont val="宋体"/>
        <charset val="134"/>
      </rPr>
      <t>下摆</t>
    </r>
  </si>
  <si>
    <t>0.3/0.2</t>
  </si>
  <si>
    <t>0.3/0.3</t>
  </si>
  <si>
    <r>
      <rPr>
        <b/>
        <sz val="12"/>
        <rFont val="宋体"/>
        <charset val="134"/>
      </rPr>
      <t>总肩宽</t>
    </r>
  </si>
  <si>
    <t>0.2/0.1</t>
  </si>
  <si>
    <t>0.2/0.2</t>
  </si>
  <si>
    <r>
      <rPr>
        <b/>
        <sz val="11"/>
        <rFont val="宋体"/>
        <charset val="134"/>
      </rPr>
      <t>袖肥</t>
    </r>
  </si>
  <si>
    <r>
      <rPr>
        <b/>
        <sz val="11"/>
        <rFont val="宋体"/>
        <charset val="134"/>
      </rPr>
      <t>袖肘</t>
    </r>
  </si>
  <si>
    <t>+0.3/+0.2</t>
  </si>
  <si>
    <t>0/+0.2</t>
  </si>
  <si>
    <r>
      <rPr>
        <b/>
        <sz val="11"/>
        <rFont val="宋体"/>
        <charset val="134"/>
      </rPr>
      <t>袖口</t>
    </r>
    <r>
      <rPr>
        <b/>
        <sz val="11"/>
        <rFont val="Arial"/>
        <charset val="134"/>
      </rPr>
      <t xml:space="preserve"> </t>
    </r>
    <r>
      <rPr>
        <b/>
        <sz val="11"/>
        <rFont val="宋体"/>
        <charset val="134"/>
      </rPr>
      <t>拉量</t>
    </r>
  </si>
  <si>
    <t>0.8/0.5</t>
  </si>
  <si>
    <t xml:space="preserve">     初期请洗测2-3件，有问题的另加测量数量。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</si>
  <si>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</si>
  <si>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</si>
  <si>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</si>
  <si>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</si>
  <si>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</si>
  <si>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</si>
  <si>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</si>
  <si>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</si>
  <si>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</si>
  <si>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</si>
  <si>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</si>
  <si>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</si>
  <si>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</si>
  <si>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</si>
  <si>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</si>
  <si>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</si>
  <si>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</si>
  <si>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1/2</t>
  </si>
  <si>
    <t>FW11850</t>
  </si>
  <si>
    <t>台华</t>
  </si>
  <si>
    <t>3/1</t>
  </si>
  <si>
    <t>黑色</t>
  </si>
  <si>
    <t>1/4</t>
  </si>
  <si>
    <t>卵石色</t>
  </si>
  <si>
    <t>8/11</t>
  </si>
  <si>
    <t>原木色</t>
  </si>
  <si>
    <t>6/10</t>
  </si>
  <si>
    <t>藏蓝</t>
  </si>
  <si>
    <t>5/6</t>
  </si>
  <si>
    <t>云杉橘</t>
  </si>
  <si>
    <t>制表时间：2023/12/10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</si>
  <si>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</si>
  <si>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</si>
  <si>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</si>
  <si>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</si>
  <si>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</si>
  <si>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</si>
  <si>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</si>
  <si>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</si>
  <si>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</si>
  <si>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</si>
  <si>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</si>
  <si>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</si>
  <si>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</si>
  <si>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</si>
  <si>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</si>
  <si>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</si>
  <si>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</si>
  <si>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</si>
  <si>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</si>
  <si>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</si>
  <si>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FW11840</t>
  </si>
  <si>
    <t>0.5*0.5军工格梭织</t>
  </si>
  <si>
    <t>赢合</t>
  </si>
  <si>
    <t>G09FW0440</t>
  </si>
  <si>
    <t>210T</t>
  </si>
  <si>
    <t>G14FW1100</t>
  </si>
  <si>
    <t>超细天鹅绒</t>
  </si>
  <si>
    <t>新颜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</si>
  <si>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</si>
  <si>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</si>
  <si>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</si>
  <si>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</si>
  <si>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</si>
  <si>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</si>
  <si>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</si>
  <si>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</si>
  <si>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</si>
  <si>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</si>
  <si>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</si>
  <si>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</si>
  <si>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</si>
  <si>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6/11</t>
  </si>
  <si>
    <t>FW10301</t>
  </si>
  <si>
    <t>TAWWBK91617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</si>
  <si>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</si>
  <si>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</si>
  <si>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</si>
  <si>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</si>
  <si>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</si>
  <si>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</si>
  <si>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</si>
  <si>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所有缝份</t>
  </si>
  <si>
    <t>胶条</t>
  </si>
  <si>
    <t>印花</t>
  </si>
  <si>
    <t>装饰胶</t>
  </si>
  <si>
    <t>洗测2次</t>
  </si>
  <si>
    <t>洗测3次</t>
  </si>
  <si>
    <t>洗测4次</t>
  </si>
  <si>
    <t>洗测5次</t>
  </si>
  <si>
    <t>洗测6次</t>
  </si>
  <si>
    <t>制表时间：2023/12/20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</si>
  <si>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</si>
  <si>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</si>
  <si>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</si>
  <si>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</si>
  <si>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</si>
  <si>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</si>
  <si>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19SS黑色</t>
  </si>
  <si>
    <t>23SS藏蓝</t>
  </si>
  <si>
    <t>22FW原木色</t>
  </si>
  <si>
    <t>12C黑</t>
  </si>
  <si>
    <t xml:space="preserve">订卡织带 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</si>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</sst>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 [$€-2]* #,##0.00_ ;_ [$€-2]* \-#,##0.00_ ;_ [$€-2]* &quot;-&quot;??_ "/>
    <numFmt numFmtId="178" formatCode="0.0_ "/>
    <numFmt numFmtId="179" formatCode="0.0%"/>
    <numFmt numFmtId="180" formatCode="yyyy/m/d;@"/>
  </numFmts>
  <fonts count="6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b/>
      <sz val="12"/>
      <name val="宋体"/>
      <charset val="134"/>
      <scheme val="major"/>
    </font>
    <font>
      <b/>
      <sz val="12"/>
      <name val="Arial"/>
      <charset val="134"/>
    </font>
    <font>
      <b/>
      <sz val="11"/>
      <name val="Arial"/>
      <charset val="134"/>
    </font>
    <font>
      <sz val="11"/>
      <name val="Arial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2" fontId="1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8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" fillId="14" borderId="83" applyNumberFormat="0" applyFon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84" applyNumberFormat="0" applyFill="0" applyAlignment="0" applyProtection="0">
      <alignment vertical="center"/>
    </xf>
    <xf numFmtId="0" fontId="52" fillId="0" borderId="84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7" fillId="0" borderId="85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3" fillId="18" borderId="86" applyNumberFormat="0" applyAlignment="0" applyProtection="0">
      <alignment vertical="center"/>
    </xf>
    <xf numFmtId="0" fontId="54" fillId="18" borderId="82" applyNumberFormat="0" applyAlignment="0" applyProtection="0">
      <alignment vertical="center"/>
    </xf>
    <xf numFmtId="0" fontId="55" fillId="19" borderId="87" applyNumberFormat="0" applyAlignment="0" applyProtection="0">
      <alignment vertical="center"/>
    </xf>
    <xf numFmtId="0" fontId="24" fillId="0" borderId="0"/>
    <xf numFmtId="0" fontId="42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6" fillId="0" borderId="88" applyNumberFormat="0" applyFill="0" applyAlignment="0" applyProtection="0">
      <alignment vertical="center"/>
    </xf>
    <xf numFmtId="0" fontId="57" fillId="0" borderId="89" applyNumberFormat="0" applyFill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0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1" fillId="0" borderId="0">
      <alignment vertical="center"/>
    </xf>
    <xf numFmtId="0" fontId="24" fillId="0" borderId="0"/>
    <xf numFmtId="0" fontId="24" fillId="0" borderId="0"/>
    <xf numFmtId="177" fontId="61" fillId="0" borderId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60" fillId="0" borderId="0">
      <alignment vertical="center"/>
    </xf>
  </cellStyleXfs>
  <cellXfs count="428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7" fontId="7" fillId="0" borderId="2" xfId="59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9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7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7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3" borderId="0" xfId="55" applyFont="1" applyFill="1"/>
    <xf numFmtId="0" fontId="13" fillId="3" borderId="0" xfId="55" applyFont="1" applyFill="1" applyAlignment="1">
      <alignment horizontal="center"/>
    </xf>
    <xf numFmtId="0" fontId="14" fillId="3" borderId="9" xfId="55" applyFont="1" applyFill="1" applyBorder="1" applyAlignment="1">
      <alignment horizontal="center" vertical="center"/>
    </xf>
    <xf numFmtId="0" fontId="14" fillId="3" borderId="0" xfId="55" applyFont="1" applyFill="1" applyAlignment="1">
      <alignment horizontal="center" vertical="center"/>
    </xf>
    <xf numFmtId="0" fontId="15" fillId="0" borderId="2" xfId="57" applyFont="1" applyBorder="1" applyAlignment="1">
      <alignment horizontal="center"/>
    </xf>
    <xf numFmtId="0" fontId="15" fillId="0" borderId="10" xfId="57" applyFont="1" applyBorder="1" applyAlignment="1">
      <alignment horizontal="center"/>
    </xf>
    <xf numFmtId="0" fontId="14" fillId="3" borderId="10" xfId="55" applyFont="1" applyFill="1" applyBorder="1" applyAlignment="1">
      <alignment horizontal="left" vertical="center"/>
    </xf>
    <xf numFmtId="0" fontId="14" fillId="3" borderId="11" xfId="55" applyFont="1" applyFill="1" applyBorder="1" applyAlignment="1">
      <alignment horizontal="left" vertical="center"/>
    </xf>
    <xf numFmtId="0" fontId="15" fillId="0" borderId="3" xfId="57" applyFont="1" applyBorder="1" applyAlignment="1">
      <alignment horizontal="left" vertical="center"/>
    </xf>
    <xf numFmtId="0" fontId="15" fillId="0" borderId="3" xfId="57" applyFont="1" applyBorder="1" applyAlignment="1">
      <alignment horizontal="center" vertical="center"/>
    </xf>
    <xf numFmtId="0" fontId="15" fillId="0" borderId="2" xfId="57" applyFont="1" applyBorder="1" applyAlignment="1">
      <alignment horizontal="center" vertical="center"/>
    </xf>
    <xf numFmtId="0" fontId="15" fillId="0" borderId="7" xfId="57" applyFont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6" fillId="0" borderId="2" xfId="57" applyFont="1" applyBorder="1" applyAlignment="1">
      <alignment horizontal="center"/>
    </xf>
    <xf numFmtId="0" fontId="17" fillId="0" borderId="12" xfId="0" applyNumberFormat="1" applyFont="1" applyFill="1" applyBorder="1" applyAlignment="1">
      <alignment horizontal="center" vertical="center"/>
    </xf>
    <xf numFmtId="0" fontId="17" fillId="4" borderId="13" xfId="0" applyNumberFormat="1" applyFont="1" applyFill="1" applyBorder="1" applyAlignment="1">
      <alignment horizontal="center" vertical="center"/>
    </xf>
    <xf numFmtId="0" fontId="17" fillId="0" borderId="14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17" fillId="4" borderId="15" xfId="0" applyNumberFormat="1" applyFont="1" applyFill="1" applyBorder="1" applyAlignment="1">
      <alignment horizontal="center" vertical="center"/>
    </xf>
    <xf numFmtId="0" fontId="17" fillId="0" borderId="16" xfId="0" applyNumberFormat="1" applyFont="1" applyFill="1" applyBorder="1" applyAlignment="1">
      <alignment horizontal="center" vertical="center"/>
    </xf>
    <xf numFmtId="0" fontId="18" fillId="0" borderId="17" xfId="0" applyNumberFormat="1" applyFont="1" applyFill="1" applyBorder="1" applyAlignment="1">
      <alignment horizontal="left" vertical="center" shrinkToFit="1"/>
    </xf>
    <xf numFmtId="0" fontId="18" fillId="0" borderId="2" xfId="0" applyNumberFormat="1" applyFont="1" applyFill="1" applyBorder="1" applyAlignment="1">
      <alignment horizontal="center" vertical="center" shrinkToFit="1"/>
    </xf>
    <xf numFmtId="178" fontId="19" fillId="0" borderId="18" xfId="0" applyNumberFormat="1" applyFont="1" applyFill="1" applyBorder="1" applyAlignment="1">
      <alignment horizontal="center" vertical="center"/>
    </xf>
    <xf numFmtId="178" fontId="19" fillId="0" borderId="19" xfId="0" applyNumberFormat="1" applyFont="1" applyFill="1" applyBorder="1" applyAlignment="1">
      <alignment horizontal="center" vertical="center"/>
    </xf>
    <xf numFmtId="0" fontId="18" fillId="4" borderId="20" xfId="0" applyNumberFormat="1" applyFont="1" applyFill="1" applyBorder="1" applyAlignment="1">
      <alignment horizontal="center" vertical="center"/>
    </xf>
    <xf numFmtId="0" fontId="7" fillId="0" borderId="19" xfId="41" applyNumberFormat="1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>
      <alignment horizontal="left" vertical="center" shrinkToFit="1"/>
    </xf>
    <xf numFmtId="0" fontId="20" fillId="0" borderId="2" xfId="0" applyNumberFormat="1" applyFont="1" applyFill="1" applyBorder="1" applyAlignment="1">
      <alignment horizontal="center" vertical="center" shrinkToFit="1"/>
    </xf>
    <xf numFmtId="178" fontId="19" fillId="0" borderId="7" xfId="0" applyNumberFormat="1" applyFont="1" applyFill="1" applyBorder="1" applyAlignment="1">
      <alignment horizontal="center" vertical="center"/>
    </xf>
    <xf numFmtId="178" fontId="19" fillId="0" borderId="2" xfId="0" applyNumberFormat="1" applyFont="1" applyFill="1" applyBorder="1" applyAlignment="1">
      <alignment horizontal="center" vertical="center"/>
    </xf>
    <xf numFmtId="0" fontId="18" fillId="4" borderId="22" xfId="0" applyNumberFormat="1" applyFont="1" applyFill="1" applyBorder="1" applyAlignment="1">
      <alignment horizontal="center" vertical="center"/>
    </xf>
    <xf numFmtId="0" fontId="7" fillId="0" borderId="2" xfId="41" applyNumberFormat="1" applyFont="1" applyFill="1" applyBorder="1" applyAlignment="1">
      <alignment horizontal="center" vertical="center"/>
    </xf>
    <xf numFmtId="0" fontId="7" fillId="3" borderId="7" xfId="41" applyNumberFormat="1" applyFont="1" applyFill="1" applyBorder="1" applyAlignment="1">
      <alignment horizontal="center" vertical="center"/>
    </xf>
    <xf numFmtId="0" fontId="7" fillId="3" borderId="2" xfId="41" applyNumberFormat="1" applyFont="1" applyFill="1" applyBorder="1" applyAlignment="1">
      <alignment horizontal="center" vertical="center"/>
    </xf>
    <xf numFmtId="0" fontId="18" fillId="0" borderId="21" xfId="0" applyNumberFormat="1" applyFont="1" applyFill="1" applyBorder="1" applyAlignment="1">
      <alignment horizontal="left" vertical="center" shrinkToFit="1"/>
    </xf>
    <xf numFmtId="0" fontId="7" fillId="0" borderId="7" xfId="41" applyNumberFormat="1" applyFont="1" applyFill="1" applyBorder="1" applyAlignment="1">
      <alignment horizontal="center" vertical="center"/>
    </xf>
    <xf numFmtId="0" fontId="17" fillId="0" borderId="23" xfId="0" applyNumberFormat="1" applyFont="1" applyFill="1" applyBorder="1" applyAlignment="1">
      <alignment vertical="center" shrinkToFit="1"/>
    </xf>
    <xf numFmtId="0" fontId="17" fillId="0" borderId="2" xfId="0" applyNumberFormat="1" applyFont="1" applyFill="1" applyBorder="1" applyAlignment="1">
      <alignment horizontal="center" vertical="center" shrinkToFit="1"/>
    </xf>
    <xf numFmtId="0" fontId="21" fillId="0" borderId="21" xfId="0" applyNumberFormat="1" applyFont="1" applyFill="1" applyBorder="1" applyAlignment="1">
      <alignment vertical="center" shrinkToFit="1"/>
    </xf>
    <xf numFmtId="0" fontId="21" fillId="0" borderId="2" xfId="0" applyNumberFormat="1" applyFont="1" applyFill="1" applyBorder="1" applyAlignment="1">
      <alignment horizontal="center" vertical="center" shrinkToFit="1"/>
    </xf>
    <xf numFmtId="0" fontId="15" fillId="0" borderId="5" xfId="57" applyFont="1" applyBorder="1" applyAlignment="1">
      <alignment horizontal="left"/>
    </xf>
    <xf numFmtId="0" fontId="15" fillId="0" borderId="7" xfId="57" applyFont="1" applyBorder="1" applyAlignment="1">
      <alignment horizontal="center"/>
    </xf>
    <xf numFmtId="0" fontId="13" fillId="3" borderId="24" xfId="55" applyFont="1" applyFill="1" applyBorder="1" applyAlignment="1"/>
    <xf numFmtId="0" fontId="13" fillId="3" borderId="2" xfId="55" applyFont="1" applyFill="1" applyBorder="1" applyAlignment="1">
      <alignment horizontal="center"/>
    </xf>
    <xf numFmtId="49" fontId="13" fillId="3" borderId="25" xfId="55" applyNumberFormat="1" applyFont="1" applyFill="1" applyBorder="1" applyAlignment="1">
      <alignment horizontal="center"/>
    </xf>
    <xf numFmtId="49" fontId="13" fillId="3" borderId="26" xfId="55" applyNumberFormat="1" applyFont="1" applyFill="1" applyBorder="1" applyAlignment="1">
      <alignment horizontal="right"/>
    </xf>
    <xf numFmtId="49" fontId="13" fillId="3" borderId="26" xfId="55" applyNumberFormat="1" applyFont="1" applyFill="1" applyBorder="1" applyAlignment="1">
      <alignment horizontal="right" vertical="center"/>
    </xf>
    <xf numFmtId="0" fontId="14" fillId="3" borderId="0" xfId="55" applyFont="1" applyFill="1"/>
    <xf numFmtId="0" fontId="14" fillId="3" borderId="0" xfId="55" applyFont="1" applyFill="1" applyAlignment="1">
      <alignment horizontal="center"/>
    </xf>
    <xf numFmtId="0" fontId="0" fillId="3" borderId="0" xfId="56" applyFont="1" applyFill="1">
      <alignment vertical="center"/>
    </xf>
    <xf numFmtId="0" fontId="0" fillId="3" borderId="0" xfId="56" applyFont="1" applyFill="1" applyAlignment="1">
      <alignment horizontal="center" vertical="center"/>
    </xf>
    <xf numFmtId="0" fontId="15" fillId="0" borderId="10" xfId="57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5" fillId="0" borderId="5" xfId="57" applyFont="1" applyFill="1" applyBorder="1" applyAlignment="1">
      <alignment horizontal="center" vertical="center"/>
    </xf>
    <xf numFmtId="0" fontId="7" fillId="0" borderId="27" xfId="41" applyNumberFormat="1" applyFont="1" applyFill="1" applyBorder="1" applyAlignment="1">
      <alignment horizontal="center" vertical="center"/>
    </xf>
    <xf numFmtId="49" fontId="15" fillId="0" borderId="2" xfId="57" applyNumberFormat="1" applyFont="1" applyBorder="1" applyAlignment="1">
      <alignment horizontal="center"/>
    </xf>
    <xf numFmtId="0" fontId="7" fillId="0" borderId="5" xfId="41" applyNumberFormat="1" applyFont="1" applyFill="1" applyBorder="1" applyAlignment="1">
      <alignment horizontal="center" vertical="center"/>
    </xf>
    <xf numFmtId="0" fontId="7" fillId="3" borderId="5" xfId="41" applyNumberFormat="1" applyFont="1" applyFill="1" applyBorder="1" applyAlignment="1">
      <alignment horizontal="center" vertical="center"/>
    </xf>
    <xf numFmtId="0" fontId="15" fillId="0" borderId="5" xfId="57" applyFont="1" applyBorder="1" applyAlignment="1">
      <alignment horizontal="center"/>
    </xf>
    <xf numFmtId="49" fontId="13" fillId="3" borderId="28" xfId="55" applyNumberFormat="1" applyFont="1" applyFill="1" applyBorder="1" applyAlignment="1">
      <alignment horizontal="center"/>
    </xf>
    <xf numFmtId="14" fontId="14" fillId="3" borderId="0" xfId="55" applyNumberFormat="1" applyFont="1" applyFill="1"/>
    <xf numFmtId="0" fontId="1" fillId="0" borderId="7" xfId="0" applyFont="1" applyFill="1" applyBorder="1" applyAlignment="1">
      <alignment horizontal="center" vertical="center"/>
    </xf>
    <xf numFmtId="0" fontId="17" fillId="0" borderId="29" xfId="0" applyNumberFormat="1" applyFont="1" applyFill="1" applyBorder="1" applyAlignment="1">
      <alignment horizontal="center" vertical="center"/>
    </xf>
    <xf numFmtId="0" fontId="17" fillId="0" borderId="30" xfId="0" applyNumberFormat="1" applyFont="1" applyFill="1" applyBorder="1" applyAlignment="1">
      <alignment horizontal="center" vertical="center"/>
    </xf>
    <xf numFmtId="49" fontId="13" fillId="3" borderId="31" xfId="55" applyNumberFormat="1" applyFont="1" applyFill="1" applyBorder="1" applyAlignment="1">
      <alignment horizontal="center"/>
    </xf>
    <xf numFmtId="0" fontId="23" fillId="0" borderId="0" xfId="0" applyFont="1" applyFill="1" applyAlignment="1">
      <alignment vertical="center"/>
    </xf>
    <xf numFmtId="0" fontId="24" fillId="0" borderId="0" xfId="54" applyFill="1" applyBorder="1" applyAlignment="1">
      <alignment horizontal="left" vertical="center"/>
    </xf>
    <xf numFmtId="0" fontId="24" fillId="0" borderId="0" xfId="54" applyFont="1" applyFill="1" applyAlignment="1">
      <alignment horizontal="left" vertical="center"/>
    </xf>
    <xf numFmtId="0" fontId="24" fillId="0" borderId="0" xfId="54" applyFill="1" applyAlignment="1">
      <alignment horizontal="left" vertical="center"/>
    </xf>
    <xf numFmtId="0" fontId="25" fillId="0" borderId="32" xfId="54" applyFont="1" applyFill="1" applyBorder="1" applyAlignment="1">
      <alignment horizontal="center" vertical="top"/>
    </xf>
    <xf numFmtId="0" fontId="26" fillId="0" borderId="33" xfId="54" applyFont="1" applyFill="1" applyBorder="1" applyAlignment="1">
      <alignment horizontal="left" vertical="center"/>
    </xf>
    <xf numFmtId="0" fontId="27" fillId="0" borderId="34" xfId="54" applyFont="1" applyFill="1" applyBorder="1" applyAlignment="1">
      <alignment horizontal="center" vertical="center"/>
    </xf>
    <xf numFmtId="0" fontId="26" fillId="0" borderId="34" xfId="54" applyFont="1" applyFill="1" applyBorder="1" applyAlignment="1">
      <alignment horizontal="center" vertical="center"/>
    </xf>
    <xf numFmtId="0" fontId="28" fillId="0" borderId="34" xfId="54" applyFont="1" applyFill="1" applyBorder="1" applyAlignment="1">
      <alignment vertical="center"/>
    </xf>
    <xf numFmtId="0" fontId="26" fillId="0" borderId="34" xfId="54" applyFont="1" applyFill="1" applyBorder="1" applyAlignment="1">
      <alignment vertical="center"/>
    </xf>
    <xf numFmtId="0" fontId="28" fillId="0" borderId="34" xfId="54" applyFont="1" applyFill="1" applyBorder="1" applyAlignment="1">
      <alignment horizontal="center" vertical="center"/>
    </xf>
    <xf numFmtId="0" fontId="26" fillId="0" borderId="35" xfId="54" applyFont="1" applyFill="1" applyBorder="1" applyAlignment="1">
      <alignment vertical="center"/>
    </xf>
    <xf numFmtId="0" fontId="27" fillId="0" borderId="36" xfId="54" applyFont="1" applyFill="1" applyBorder="1" applyAlignment="1">
      <alignment horizontal="center" vertical="center"/>
    </xf>
    <xf numFmtId="0" fontId="26" fillId="0" borderId="36" xfId="54" applyFont="1" applyFill="1" applyBorder="1" applyAlignment="1">
      <alignment vertical="center"/>
    </xf>
    <xf numFmtId="180" fontId="28" fillId="0" borderId="36" xfId="54" applyNumberFormat="1" applyFont="1" applyFill="1" applyBorder="1" applyAlignment="1">
      <alignment horizontal="center" vertical="center"/>
    </xf>
    <xf numFmtId="0" fontId="26" fillId="0" borderId="36" xfId="54" applyFont="1" applyFill="1" applyBorder="1" applyAlignment="1">
      <alignment horizontal="center" vertical="center"/>
    </xf>
    <xf numFmtId="0" fontId="26" fillId="0" borderId="35" xfId="54" applyFont="1" applyFill="1" applyBorder="1" applyAlignment="1">
      <alignment horizontal="left" vertical="center"/>
    </xf>
    <xf numFmtId="0" fontId="27" fillId="0" borderId="36" xfId="54" applyFont="1" applyFill="1" applyBorder="1" applyAlignment="1">
      <alignment horizontal="right" vertical="center"/>
    </xf>
    <xf numFmtId="0" fontId="26" fillId="0" borderId="36" xfId="54" applyFont="1" applyFill="1" applyBorder="1" applyAlignment="1">
      <alignment horizontal="left" vertical="center"/>
    </xf>
    <xf numFmtId="0" fontId="28" fillId="0" borderId="36" xfId="54" applyFont="1" applyFill="1" applyBorder="1" applyAlignment="1">
      <alignment horizontal="center" vertical="center"/>
    </xf>
    <xf numFmtId="0" fontId="26" fillId="0" borderId="37" xfId="54" applyFont="1" applyFill="1" applyBorder="1" applyAlignment="1">
      <alignment vertical="center"/>
    </xf>
    <xf numFmtId="0" fontId="27" fillId="0" borderId="38" xfId="54" applyFont="1" applyFill="1" applyBorder="1" applyAlignment="1">
      <alignment horizontal="center" vertical="center"/>
    </xf>
    <xf numFmtId="0" fontId="26" fillId="0" borderId="38" xfId="54" applyFont="1" applyFill="1" applyBorder="1" applyAlignment="1">
      <alignment vertical="center"/>
    </xf>
    <xf numFmtId="0" fontId="28" fillId="0" borderId="38" xfId="54" applyFont="1" applyFill="1" applyBorder="1" applyAlignment="1">
      <alignment vertical="center"/>
    </xf>
    <xf numFmtId="0" fontId="28" fillId="0" borderId="38" xfId="54" applyFont="1" applyFill="1" applyBorder="1" applyAlignment="1">
      <alignment horizontal="left" vertical="center"/>
    </xf>
    <xf numFmtId="0" fontId="26" fillId="0" borderId="38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vertical="center"/>
    </xf>
    <xf numFmtId="0" fontId="28" fillId="0" borderId="0" xfId="54" applyFont="1" applyFill="1" applyBorder="1" applyAlignment="1">
      <alignment vertical="center"/>
    </xf>
    <xf numFmtId="0" fontId="28" fillId="0" borderId="0" xfId="54" applyFont="1" applyFill="1" applyAlignment="1">
      <alignment horizontal="left" vertical="center"/>
    </xf>
    <xf numFmtId="0" fontId="26" fillId="0" borderId="33" xfId="54" applyFont="1" applyFill="1" applyBorder="1" applyAlignment="1">
      <alignment vertical="center"/>
    </xf>
    <xf numFmtId="0" fontId="26" fillId="0" borderId="39" xfId="54" applyFont="1" applyFill="1" applyBorder="1" applyAlignment="1">
      <alignment horizontal="left" vertical="center"/>
    </xf>
    <xf numFmtId="0" fontId="26" fillId="0" borderId="40" xfId="54" applyFont="1" applyFill="1" applyBorder="1" applyAlignment="1">
      <alignment horizontal="left" vertical="center"/>
    </xf>
    <xf numFmtId="0" fontId="28" fillId="0" borderId="36" xfId="54" applyFont="1" applyFill="1" applyBorder="1" applyAlignment="1">
      <alignment horizontal="left" vertical="center"/>
    </xf>
    <xf numFmtId="0" fontId="28" fillId="0" borderId="36" xfId="54" applyFont="1" applyFill="1" applyBorder="1" applyAlignment="1">
      <alignment vertical="center"/>
    </xf>
    <xf numFmtId="0" fontId="28" fillId="0" borderId="41" xfId="54" applyFont="1" applyFill="1" applyBorder="1" applyAlignment="1">
      <alignment horizontal="center" vertical="center"/>
    </xf>
    <xf numFmtId="0" fontId="28" fillId="0" borderId="42" xfId="54" applyFont="1" applyFill="1" applyBorder="1" applyAlignment="1">
      <alignment horizontal="center" vertical="center"/>
    </xf>
    <xf numFmtId="0" fontId="20" fillId="0" borderId="43" xfId="54" applyFont="1" applyFill="1" applyBorder="1" applyAlignment="1">
      <alignment horizontal="left" vertical="center"/>
    </xf>
    <xf numFmtId="0" fontId="20" fillId="0" borderId="42" xfId="54" applyFont="1" applyFill="1" applyBorder="1" applyAlignment="1">
      <alignment horizontal="left" vertical="center"/>
    </xf>
    <xf numFmtId="0" fontId="28" fillId="0" borderId="0" xfId="54" applyFont="1" applyFill="1" applyBorder="1" applyAlignment="1">
      <alignment horizontal="left" vertical="center"/>
    </xf>
    <xf numFmtId="0" fontId="26" fillId="0" borderId="34" xfId="54" applyFont="1" applyFill="1" applyBorder="1" applyAlignment="1">
      <alignment horizontal="left" vertical="center"/>
    </xf>
    <xf numFmtId="0" fontId="28" fillId="0" borderId="35" xfId="54" applyFont="1" applyFill="1" applyBorder="1" applyAlignment="1">
      <alignment horizontal="left" vertical="center"/>
    </xf>
    <xf numFmtId="0" fontId="28" fillId="0" borderId="43" xfId="54" applyFont="1" applyFill="1" applyBorder="1" applyAlignment="1">
      <alignment horizontal="left" vertical="center"/>
    </xf>
    <xf numFmtId="0" fontId="28" fillId="0" borderId="42" xfId="54" applyFont="1" applyFill="1" applyBorder="1" applyAlignment="1">
      <alignment horizontal="left" vertical="center"/>
    </xf>
    <xf numFmtId="0" fontId="28" fillId="0" borderId="35" xfId="54" applyFont="1" applyFill="1" applyBorder="1" applyAlignment="1">
      <alignment horizontal="left" vertical="center" wrapText="1"/>
    </xf>
    <xf numFmtId="0" fontId="28" fillId="0" borderId="36" xfId="54" applyFont="1" applyFill="1" applyBorder="1" applyAlignment="1">
      <alignment horizontal="left" vertical="center" wrapText="1"/>
    </xf>
    <xf numFmtId="0" fontId="26" fillId="0" borderId="37" xfId="54" applyFont="1" applyFill="1" applyBorder="1" applyAlignment="1">
      <alignment horizontal="left" vertical="center"/>
    </xf>
    <xf numFmtId="0" fontId="24" fillId="0" borderId="38" xfId="54" applyFill="1" applyBorder="1" applyAlignment="1">
      <alignment horizontal="center" vertical="center"/>
    </xf>
    <xf numFmtId="0" fontId="26" fillId="0" borderId="44" xfId="54" applyFont="1" applyFill="1" applyBorder="1" applyAlignment="1">
      <alignment horizontal="center" vertical="center"/>
    </xf>
    <xf numFmtId="0" fontId="26" fillId="0" borderId="45" xfId="54" applyFont="1" applyFill="1" applyBorder="1" applyAlignment="1">
      <alignment horizontal="left" vertical="center"/>
    </xf>
    <xf numFmtId="0" fontId="24" fillId="0" borderId="43" xfId="54" applyFont="1" applyFill="1" applyBorder="1" applyAlignment="1">
      <alignment horizontal="left" vertical="center"/>
    </xf>
    <xf numFmtId="0" fontId="24" fillId="0" borderId="42" xfId="54" applyFont="1" applyFill="1" applyBorder="1" applyAlignment="1">
      <alignment horizontal="left" vertical="center"/>
    </xf>
    <xf numFmtId="0" fontId="21" fillId="0" borderId="43" xfId="54" applyFont="1" applyFill="1" applyBorder="1" applyAlignment="1">
      <alignment horizontal="left" vertical="center"/>
    </xf>
    <xf numFmtId="0" fontId="28" fillId="0" borderId="46" xfId="54" applyFont="1" applyFill="1" applyBorder="1" applyAlignment="1">
      <alignment horizontal="left" vertical="center"/>
    </xf>
    <xf numFmtId="0" fontId="28" fillId="0" borderId="47" xfId="54" applyFont="1" applyFill="1" applyBorder="1" applyAlignment="1">
      <alignment horizontal="left" vertical="center"/>
    </xf>
    <xf numFmtId="0" fontId="20" fillId="0" borderId="33" xfId="54" applyFont="1" applyFill="1" applyBorder="1" applyAlignment="1">
      <alignment horizontal="left" vertical="center"/>
    </xf>
    <xf numFmtId="0" fontId="20" fillId="0" borderId="34" xfId="54" applyFont="1" applyFill="1" applyBorder="1" applyAlignment="1">
      <alignment horizontal="left" vertical="center"/>
    </xf>
    <xf numFmtId="0" fontId="26" fillId="0" borderId="41" xfId="54" applyFont="1" applyFill="1" applyBorder="1" applyAlignment="1">
      <alignment horizontal="left" vertical="center"/>
    </xf>
    <xf numFmtId="0" fontId="26" fillId="0" borderId="48" xfId="54" applyFont="1" applyFill="1" applyBorder="1" applyAlignment="1">
      <alignment horizontal="left" vertical="center"/>
    </xf>
    <xf numFmtId="0" fontId="28" fillId="0" borderId="38" xfId="54" applyFont="1" applyFill="1" applyBorder="1" applyAlignment="1">
      <alignment horizontal="center" vertical="center"/>
    </xf>
    <xf numFmtId="180" fontId="28" fillId="0" borderId="38" xfId="54" applyNumberFormat="1" applyFont="1" applyFill="1" applyBorder="1" applyAlignment="1">
      <alignment vertical="center"/>
    </xf>
    <xf numFmtId="0" fontId="26" fillId="0" borderId="38" xfId="54" applyFont="1" applyFill="1" applyBorder="1" applyAlignment="1">
      <alignment horizontal="center" vertical="center"/>
    </xf>
    <xf numFmtId="0" fontId="28" fillId="0" borderId="49" xfId="54" applyFont="1" applyFill="1" applyBorder="1" applyAlignment="1">
      <alignment horizontal="center" vertical="center"/>
    </xf>
    <xf numFmtId="0" fontId="26" fillId="0" borderId="50" xfId="54" applyFont="1" applyFill="1" applyBorder="1" applyAlignment="1">
      <alignment horizontal="center" vertical="center"/>
    </xf>
    <xf numFmtId="0" fontId="28" fillId="0" borderId="50" xfId="54" applyFont="1" applyFill="1" applyBorder="1" applyAlignment="1">
      <alignment horizontal="left" vertical="center"/>
    </xf>
    <xf numFmtId="0" fontId="28" fillId="0" borderId="51" xfId="54" applyFont="1" applyFill="1" applyBorder="1" applyAlignment="1">
      <alignment horizontal="left" vertical="center"/>
    </xf>
    <xf numFmtId="0" fontId="26" fillId="0" borderId="52" xfId="54" applyFont="1" applyFill="1" applyBorder="1" applyAlignment="1">
      <alignment horizontal="left" vertical="center"/>
    </xf>
    <xf numFmtId="0" fontId="28" fillId="0" borderId="53" xfId="54" applyFont="1" applyFill="1" applyBorder="1" applyAlignment="1">
      <alignment horizontal="center" vertical="center"/>
    </xf>
    <xf numFmtId="0" fontId="20" fillId="0" borderId="53" xfId="54" applyFont="1" applyFill="1" applyBorder="1" applyAlignment="1">
      <alignment horizontal="left" vertical="center"/>
    </xf>
    <xf numFmtId="0" fontId="26" fillId="0" borderId="49" xfId="54" applyFont="1" applyFill="1" applyBorder="1" applyAlignment="1">
      <alignment horizontal="left" vertical="center"/>
    </xf>
    <xf numFmtId="0" fontId="26" fillId="0" borderId="50" xfId="54" applyFont="1" applyFill="1" applyBorder="1" applyAlignment="1">
      <alignment horizontal="left" vertical="center"/>
    </xf>
    <xf numFmtId="0" fontId="28" fillId="0" borderId="53" xfId="54" applyFont="1" applyFill="1" applyBorder="1" applyAlignment="1">
      <alignment horizontal="left" vertical="center"/>
    </xf>
    <xf numFmtId="0" fontId="28" fillId="0" borderId="50" xfId="54" applyFont="1" applyFill="1" applyBorder="1" applyAlignment="1">
      <alignment horizontal="left" vertical="center" wrapText="1"/>
    </xf>
    <xf numFmtId="0" fontId="24" fillId="0" borderId="51" xfId="54" applyFill="1" applyBorder="1" applyAlignment="1">
      <alignment horizontal="center" vertical="center"/>
    </xf>
    <xf numFmtId="0" fontId="24" fillId="0" borderId="53" xfId="54" applyFont="1" applyFill="1" applyBorder="1" applyAlignment="1">
      <alignment horizontal="left" vertical="center"/>
    </xf>
    <xf numFmtId="0" fontId="28" fillId="0" borderId="54" xfId="54" applyFont="1" applyFill="1" applyBorder="1" applyAlignment="1">
      <alignment horizontal="left" vertical="center"/>
    </xf>
    <xf numFmtId="0" fontId="20" fillId="0" borderId="49" xfId="54" applyFont="1" applyFill="1" applyBorder="1" applyAlignment="1">
      <alignment horizontal="left" vertical="center"/>
    </xf>
    <xf numFmtId="0" fontId="28" fillId="0" borderId="51" xfId="54" applyFont="1" applyFill="1" applyBorder="1" applyAlignment="1">
      <alignment horizontal="center" vertical="center"/>
    </xf>
    <xf numFmtId="0" fontId="29" fillId="0" borderId="4" xfId="57" applyFont="1" applyFill="1" applyBorder="1" applyAlignment="1">
      <alignment horizontal="center"/>
    </xf>
    <xf numFmtId="0" fontId="7" fillId="5" borderId="2" xfId="41" applyFont="1" applyFill="1" applyBorder="1" applyAlignment="1">
      <alignment horizontal="center" vertical="center"/>
    </xf>
    <xf numFmtId="0" fontId="7" fillId="0" borderId="2" xfId="41" applyFont="1" applyFill="1" applyBorder="1" applyAlignment="1">
      <alignment horizontal="center" vertical="center"/>
    </xf>
    <xf numFmtId="0" fontId="29" fillId="3" borderId="2" xfId="62" applyFont="1" applyFill="1" applyBorder="1" applyAlignment="1">
      <alignment horizontal="center" vertical="center"/>
    </xf>
    <xf numFmtId="0" fontId="29" fillId="0" borderId="2" xfId="57" applyFont="1" applyFill="1" applyBorder="1" applyAlignment="1">
      <alignment horizontal="center"/>
    </xf>
    <xf numFmtId="0" fontId="7" fillId="3" borderId="2" xfId="41" applyFont="1" applyFill="1" applyBorder="1" applyAlignment="1">
      <alignment horizontal="center" vertical="center"/>
    </xf>
    <xf numFmtId="0" fontId="29" fillId="0" borderId="2" xfId="62" applyFont="1" applyFill="1" applyBorder="1" applyAlignment="1">
      <alignment horizontal="center" vertical="center"/>
    </xf>
    <xf numFmtId="0" fontId="29" fillId="0" borderId="2" xfId="62" applyFont="1" applyFill="1" applyBorder="1" applyAlignment="1">
      <alignment horizontal="center"/>
    </xf>
    <xf numFmtId="0" fontId="29" fillId="0" borderId="3" xfId="62" applyFont="1" applyFill="1" applyBorder="1" applyAlignment="1">
      <alignment horizontal="center" vertical="center"/>
    </xf>
    <xf numFmtId="0" fontId="29" fillId="3" borderId="3" xfId="62" applyFont="1" applyFill="1" applyBorder="1" applyAlignment="1">
      <alignment horizontal="center" vertical="center"/>
    </xf>
    <xf numFmtId="178" fontId="7" fillId="5" borderId="2" xfId="57" applyNumberFormat="1" applyFont="1" applyFill="1" applyBorder="1" applyAlignment="1">
      <alignment horizontal="center"/>
    </xf>
    <xf numFmtId="178" fontId="7" fillId="0" borderId="2" xfId="57" applyNumberFormat="1" applyFont="1" applyFill="1" applyBorder="1" applyAlignment="1">
      <alignment horizontal="center"/>
    </xf>
    <xf numFmtId="0" fontId="30" fillId="0" borderId="2" xfId="62" applyFont="1" applyFill="1" applyBorder="1" applyAlignment="1">
      <alignment horizontal="center" vertical="center"/>
    </xf>
    <xf numFmtId="0" fontId="30" fillId="0" borderId="5" xfId="62" applyFont="1" applyFill="1" applyBorder="1" applyAlignment="1">
      <alignment horizontal="center" vertical="center"/>
    </xf>
    <xf numFmtId="176" fontId="7" fillId="0" borderId="2" xfId="57" applyNumberFormat="1" applyFont="1" applyFill="1" applyBorder="1" applyAlignment="1">
      <alignment horizontal="center"/>
    </xf>
    <xf numFmtId="0" fontId="3" fillId="5" borderId="2" xfId="41" applyFont="1" applyFill="1" applyBorder="1" applyAlignment="1">
      <alignment horizontal="center" vertical="center"/>
    </xf>
    <xf numFmtId="0" fontId="3" fillId="0" borderId="2" xfId="41" applyFont="1" applyFill="1" applyBorder="1" applyAlignment="1">
      <alignment horizontal="center" vertical="center"/>
    </xf>
    <xf numFmtId="0" fontId="5" fillId="3" borderId="2" xfId="62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3" fillId="3" borderId="55" xfId="55" applyFont="1" applyFill="1" applyBorder="1" applyAlignment="1">
      <alignment horizontal="center"/>
    </xf>
    <xf numFmtId="0" fontId="24" fillId="0" borderId="0" xfId="54" applyFont="1" applyAlignment="1">
      <alignment horizontal="left" vertical="center"/>
    </xf>
    <xf numFmtId="0" fontId="31" fillId="0" borderId="32" xfId="54" applyFont="1" applyBorder="1" applyAlignment="1">
      <alignment horizontal="center" vertical="top"/>
    </xf>
    <xf numFmtId="0" fontId="21" fillId="0" borderId="56" xfId="54" applyFont="1" applyBorder="1" applyAlignment="1">
      <alignment horizontal="left" vertical="center"/>
    </xf>
    <xf numFmtId="0" fontId="27" fillId="0" borderId="57" xfId="54" applyFont="1" applyBorder="1" applyAlignment="1">
      <alignment horizontal="center" vertical="center"/>
    </xf>
    <xf numFmtId="0" fontId="21" fillId="0" borderId="57" xfId="54" applyFont="1" applyBorder="1" applyAlignment="1">
      <alignment horizontal="center" vertical="center"/>
    </xf>
    <xf numFmtId="0" fontId="20" fillId="0" borderId="57" xfId="54" applyFont="1" applyBorder="1" applyAlignment="1">
      <alignment horizontal="left" vertical="center"/>
    </xf>
    <xf numFmtId="0" fontId="20" fillId="0" borderId="33" xfId="54" applyFont="1" applyBorder="1" applyAlignment="1">
      <alignment horizontal="center" vertical="center"/>
    </xf>
    <xf numFmtId="0" fontId="20" fillId="0" borderId="34" xfId="54" applyFont="1" applyBorder="1" applyAlignment="1">
      <alignment horizontal="center" vertical="center"/>
    </xf>
    <xf numFmtId="0" fontId="20" fillId="0" borderId="49" xfId="54" applyFont="1" applyBorder="1" applyAlignment="1">
      <alignment horizontal="center" vertical="center"/>
    </xf>
    <xf numFmtId="0" fontId="21" fillId="0" borderId="33" xfId="54" applyFont="1" applyBorder="1" applyAlignment="1">
      <alignment horizontal="center" vertical="center"/>
    </xf>
    <xf numFmtId="0" fontId="21" fillId="0" borderId="34" xfId="54" applyFont="1" applyBorder="1" applyAlignment="1">
      <alignment horizontal="center" vertical="center"/>
    </xf>
    <xf numFmtId="0" fontId="21" fillId="0" borderId="49" xfId="54" applyFont="1" applyBorder="1" applyAlignment="1">
      <alignment horizontal="center" vertical="center"/>
    </xf>
    <xf numFmtId="0" fontId="20" fillId="0" borderId="35" xfId="54" applyFont="1" applyBorder="1" applyAlignment="1">
      <alignment horizontal="left" vertical="center"/>
    </xf>
    <xf numFmtId="0" fontId="27" fillId="0" borderId="36" xfId="54" applyFont="1" applyBorder="1" applyAlignment="1">
      <alignment horizontal="left" vertical="center"/>
    </xf>
    <xf numFmtId="0" fontId="27" fillId="0" borderId="50" xfId="54" applyFont="1" applyBorder="1" applyAlignment="1">
      <alignment horizontal="left" vertical="center"/>
    </xf>
    <xf numFmtId="0" fontId="20" fillId="0" borderId="36" xfId="54" applyFont="1" applyBorder="1" applyAlignment="1">
      <alignment horizontal="left" vertical="center"/>
    </xf>
    <xf numFmtId="14" fontId="27" fillId="0" borderId="36" xfId="54" applyNumberFormat="1" applyFont="1" applyBorder="1" applyAlignment="1">
      <alignment horizontal="center" vertical="center"/>
    </xf>
    <xf numFmtId="14" fontId="27" fillId="0" borderId="50" xfId="54" applyNumberFormat="1" applyFont="1" applyBorder="1" applyAlignment="1">
      <alignment horizontal="center" vertical="center"/>
    </xf>
    <xf numFmtId="0" fontId="20" fillId="0" borderId="35" xfId="54" applyFont="1" applyBorder="1" applyAlignment="1">
      <alignment vertical="center"/>
    </xf>
    <xf numFmtId="9" fontId="27" fillId="0" borderId="36" xfId="54" applyNumberFormat="1" applyFont="1" applyBorder="1" applyAlignment="1">
      <alignment horizontal="center" vertical="center"/>
    </xf>
    <xf numFmtId="0" fontId="27" fillId="0" borderId="50" xfId="54" applyFont="1" applyBorder="1" applyAlignment="1">
      <alignment horizontal="center" vertical="center"/>
    </xf>
    <xf numFmtId="0" fontId="20" fillId="0" borderId="35" xfId="54" applyFont="1" applyBorder="1" applyAlignment="1">
      <alignment horizontal="center" vertical="center"/>
    </xf>
    <xf numFmtId="0" fontId="27" fillId="0" borderId="41" xfId="54" applyFont="1" applyBorder="1" applyAlignment="1">
      <alignment horizontal="left" vertical="center"/>
    </xf>
    <xf numFmtId="0" fontId="27" fillId="0" borderId="53" xfId="54" applyFont="1" applyBorder="1" applyAlignment="1">
      <alignment horizontal="left" vertical="center"/>
    </xf>
    <xf numFmtId="0" fontId="27" fillId="0" borderId="35" xfId="54" applyFont="1" applyBorder="1" applyAlignment="1">
      <alignment horizontal="left" vertical="center"/>
    </xf>
    <xf numFmtId="0" fontId="32" fillId="0" borderId="37" xfId="54" applyFont="1" applyBorder="1" applyAlignment="1">
      <alignment vertical="center"/>
    </xf>
    <xf numFmtId="0" fontId="33" fillId="0" borderId="38" xfId="10" applyNumberFormat="1" applyFont="1" applyFill="1" applyBorder="1" applyAlignment="1" applyProtection="1">
      <alignment horizontal="center" vertical="center" wrapText="1"/>
    </xf>
    <xf numFmtId="0" fontId="27" fillId="0" borderId="51" xfId="54" applyFont="1" applyBorder="1" applyAlignment="1">
      <alignment horizontal="center" vertical="center" wrapText="1"/>
    </xf>
    <xf numFmtId="0" fontId="20" fillId="0" borderId="37" xfId="54" applyFont="1" applyBorder="1" applyAlignment="1">
      <alignment horizontal="left" vertical="center"/>
    </xf>
    <xf numFmtId="0" fontId="20" fillId="0" borderId="38" xfId="54" applyFont="1" applyBorder="1" applyAlignment="1">
      <alignment horizontal="left" vertical="center"/>
    </xf>
    <xf numFmtId="14" fontId="27" fillId="0" borderId="38" xfId="54" applyNumberFormat="1" applyFont="1" applyBorder="1" applyAlignment="1">
      <alignment horizontal="center" vertical="center" wrapText="1"/>
    </xf>
    <xf numFmtId="14" fontId="27" fillId="0" borderId="51" xfId="54" applyNumberFormat="1" applyFont="1" applyBorder="1" applyAlignment="1">
      <alignment horizontal="center" vertical="center" wrapText="1"/>
    </xf>
    <xf numFmtId="0" fontId="21" fillId="0" borderId="0" xfId="54" applyFont="1" applyBorder="1" applyAlignment="1">
      <alignment horizontal="left" vertical="center"/>
    </xf>
    <xf numFmtId="0" fontId="20" fillId="0" borderId="33" xfId="54" applyFont="1" applyBorder="1" applyAlignment="1">
      <alignment vertical="center"/>
    </xf>
    <xf numFmtId="0" fontId="24" fillId="0" borderId="34" xfId="54" applyFont="1" applyBorder="1" applyAlignment="1">
      <alignment horizontal="left" vertical="center"/>
    </xf>
    <xf numFmtId="0" fontId="27" fillId="0" borderId="34" xfId="54" applyFont="1" applyBorder="1" applyAlignment="1">
      <alignment horizontal="left" vertical="center"/>
    </xf>
    <xf numFmtId="0" fontId="24" fillId="0" borderId="34" xfId="54" applyFont="1" applyBorder="1" applyAlignment="1">
      <alignment vertical="center"/>
    </xf>
    <xf numFmtId="0" fontId="20" fillId="0" borderId="34" xfId="54" applyFont="1" applyBorder="1" applyAlignment="1">
      <alignment vertical="center"/>
    </xf>
    <xf numFmtId="0" fontId="24" fillId="0" borderId="36" xfId="54" applyFont="1" applyBorder="1" applyAlignment="1">
      <alignment horizontal="left" vertical="center"/>
    </xf>
    <xf numFmtId="0" fontId="24" fillId="0" borderId="36" xfId="54" applyFont="1" applyBorder="1" applyAlignment="1">
      <alignment vertical="center"/>
    </xf>
    <xf numFmtId="0" fontId="20" fillId="0" borderId="36" xfId="54" applyFont="1" applyBorder="1" applyAlignment="1">
      <alignment vertical="center"/>
    </xf>
    <xf numFmtId="0" fontId="20" fillId="0" borderId="0" xfId="54" applyFont="1" applyBorder="1" applyAlignment="1">
      <alignment horizontal="left" vertical="center"/>
    </xf>
    <xf numFmtId="0" fontId="28" fillId="0" borderId="33" xfId="54" applyFont="1" applyBorder="1" applyAlignment="1">
      <alignment horizontal="left" vertical="center"/>
    </xf>
    <xf numFmtId="0" fontId="28" fillId="0" borderId="34" xfId="54" applyFont="1" applyBorder="1" applyAlignment="1">
      <alignment horizontal="left" vertical="center"/>
    </xf>
    <xf numFmtId="0" fontId="28" fillId="0" borderId="43" xfId="54" applyFont="1" applyBorder="1" applyAlignment="1">
      <alignment horizontal="left" vertical="center"/>
    </xf>
    <xf numFmtId="0" fontId="28" fillId="0" borderId="42" xfId="54" applyFont="1" applyBorder="1" applyAlignment="1">
      <alignment horizontal="left" vertical="center"/>
    </xf>
    <xf numFmtId="0" fontId="28" fillId="0" borderId="48" xfId="54" applyFont="1" applyBorder="1" applyAlignment="1">
      <alignment horizontal="left" vertical="center"/>
    </xf>
    <xf numFmtId="0" fontId="28" fillId="0" borderId="41" xfId="54" applyFont="1" applyBorder="1" applyAlignment="1">
      <alignment horizontal="left" vertical="center"/>
    </xf>
    <xf numFmtId="0" fontId="27" fillId="0" borderId="37" xfId="54" applyFont="1" applyBorder="1" applyAlignment="1">
      <alignment horizontal="left" vertical="center"/>
    </xf>
    <xf numFmtId="0" fontId="27" fillId="0" borderId="38" xfId="54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35" xfId="54" applyFont="1" applyFill="1" applyBorder="1" applyAlignment="1">
      <alignment horizontal="left" vertical="center"/>
    </xf>
    <xf numFmtId="0" fontId="27" fillId="0" borderId="36" xfId="54" applyFont="1" applyFill="1" applyBorder="1" applyAlignment="1">
      <alignment horizontal="left" vertical="center"/>
    </xf>
    <xf numFmtId="0" fontId="20" fillId="0" borderId="37" xfId="54" applyFont="1" applyBorder="1" applyAlignment="1">
      <alignment horizontal="center" vertical="center"/>
    </xf>
    <xf numFmtId="0" fontId="20" fillId="0" borderId="38" xfId="54" applyFont="1" applyBorder="1" applyAlignment="1">
      <alignment horizontal="center" vertical="center"/>
    </xf>
    <xf numFmtId="0" fontId="20" fillId="0" borderId="36" xfId="54" applyFont="1" applyBorder="1" applyAlignment="1">
      <alignment horizontal="center" vertical="center"/>
    </xf>
    <xf numFmtId="0" fontId="26" fillId="0" borderId="36" xfId="54" applyFont="1" applyBorder="1" applyAlignment="1">
      <alignment horizontal="left" vertical="center"/>
    </xf>
    <xf numFmtId="0" fontId="20" fillId="0" borderId="46" xfId="54" applyFont="1" applyFill="1" applyBorder="1" applyAlignment="1">
      <alignment horizontal="left" vertical="center"/>
    </xf>
    <xf numFmtId="0" fontId="20" fillId="0" borderId="47" xfId="54" applyFont="1" applyFill="1" applyBorder="1" applyAlignment="1">
      <alignment horizontal="left" vertical="center"/>
    </xf>
    <xf numFmtId="0" fontId="21" fillId="0" borderId="0" xfId="54" applyFont="1" applyFill="1" applyBorder="1" applyAlignment="1">
      <alignment horizontal="left" vertical="center"/>
    </xf>
    <xf numFmtId="0" fontId="27" fillId="0" borderId="43" xfId="54" applyFont="1" applyFill="1" applyBorder="1" applyAlignment="1">
      <alignment horizontal="left" vertical="center"/>
    </xf>
    <xf numFmtId="0" fontId="27" fillId="0" borderId="42" xfId="54" applyFont="1" applyFill="1" applyBorder="1" applyAlignment="1">
      <alignment horizontal="left" vertical="center"/>
    </xf>
    <xf numFmtId="0" fontId="20" fillId="0" borderId="43" xfId="54" applyFont="1" applyBorder="1" applyAlignment="1">
      <alignment horizontal="left" vertical="center"/>
    </xf>
    <xf numFmtId="0" fontId="20" fillId="0" borderId="42" xfId="54" applyFont="1" applyBorder="1" applyAlignment="1">
      <alignment horizontal="left" vertical="center"/>
    </xf>
    <xf numFmtId="0" fontId="21" fillId="0" borderId="58" xfId="54" applyFont="1" applyBorder="1" applyAlignment="1">
      <alignment vertical="center"/>
    </xf>
    <xf numFmtId="0" fontId="27" fillId="0" borderId="59" xfId="54" applyFont="1" applyBorder="1" applyAlignment="1">
      <alignment horizontal="center" vertical="center"/>
    </xf>
    <xf numFmtId="0" fontId="21" fillId="0" borderId="59" xfId="54" applyFont="1" applyBorder="1" applyAlignment="1">
      <alignment vertical="center"/>
    </xf>
    <xf numFmtId="0" fontId="27" fillId="0" borderId="59" xfId="54" applyFont="1" applyBorder="1" applyAlignment="1">
      <alignment vertical="center"/>
    </xf>
    <xf numFmtId="58" fontId="24" fillId="0" borderId="59" xfId="54" applyNumberFormat="1" applyFont="1" applyBorder="1" applyAlignment="1">
      <alignment vertical="center"/>
    </xf>
    <xf numFmtId="0" fontId="21" fillId="0" borderId="59" xfId="54" applyFont="1" applyBorder="1" applyAlignment="1">
      <alignment horizontal="center" vertical="center"/>
    </xf>
    <xf numFmtId="0" fontId="21" fillId="0" borderId="60" xfId="54" applyFont="1" applyFill="1" applyBorder="1" applyAlignment="1">
      <alignment horizontal="left" vertical="center"/>
    </xf>
    <xf numFmtId="0" fontId="21" fillId="0" borderId="59" xfId="54" applyFont="1" applyFill="1" applyBorder="1" applyAlignment="1">
      <alignment horizontal="left" vertical="center"/>
    </xf>
    <xf numFmtId="0" fontId="21" fillId="0" borderId="61" xfId="54" applyFont="1" applyFill="1" applyBorder="1" applyAlignment="1">
      <alignment horizontal="center" vertical="center"/>
    </xf>
    <xf numFmtId="0" fontId="21" fillId="0" borderId="62" xfId="54" applyFont="1" applyFill="1" applyBorder="1" applyAlignment="1">
      <alignment horizontal="center" vertical="center"/>
    </xf>
    <xf numFmtId="0" fontId="21" fillId="0" borderId="37" xfId="54" applyFont="1" applyFill="1" applyBorder="1" applyAlignment="1">
      <alignment horizontal="center" vertical="center"/>
    </xf>
    <xf numFmtId="0" fontId="21" fillId="0" borderId="38" xfId="54" applyFont="1" applyFill="1" applyBorder="1" applyAlignment="1">
      <alignment horizontal="center" vertical="center"/>
    </xf>
    <xf numFmtId="58" fontId="21" fillId="0" borderId="59" xfId="54" applyNumberFormat="1" applyFont="1" applyBorder="1" applyAlignment="1">
      <alignment vertical="center"/>
    </xf>
    <xf numFmtId="0" fontId="24" fillId="0" borderId="57" xfId="54" applyFont="1" applyBorder="1" applyAlignment="1">
      <alignment horizontal="center" vertical="center"/>
    </xf>
    <xf numFmtId="0" fontId="24" fillId="0" borderId="63" xfId="54" applyFont="1" applyBorder="1" applyAlignment="1">
      <alignment horizontal="center" vertical="center"/>
    </xf>
    <xf numFmtId="0" fontId="20" fillId="0" borderId="50" xfId="54" applyFont="1" applyBorder="1" applyAlignment="1">
      <alignment horizontal="center" vertical="center"/>
    </xf>
    <xf numFmtId="0" fontId="20" fillId="0" borderId="51" xfId="54" applyFont="1" applyBorder="1" applyAlignment="1">
      <alignment horizontal="left" vertical="center"/>
    </xf>
    <xf numFmtId="0" fontId="27" fillId="0" borderId="49" xfId="54" applyFont="1" applyBorder="1" applyAlignment="1">
      <alignment horizontal="left" vertical="center"/>
    </xf>
    <xf numFmtId="0" fontId="26" fillId="0" borderId="34" xfId="54" applyFont="1" applyBorder="1" applyAlignment="1">
      <alignment horizontal="left" vertical="center"/>
    </xf>
    <xf numFmtId="0" fontId="26" fillId="0" borderId="49" xfId="54" applyFont="1" applyBorder="1" applyAlignment="1">
      <alignment horizontal="left" vertical="center"/>
    </xf>
    <xf numFmtId="0" fontId="26" fillId="0" borderId="41" xfId="54" applyFont="1" applyBorder="1" applyAlignment="1">
      <alignment horizontal="left" vertical="center"/>
    </xf>
    <xf numFmtId="0" fontId="26" fillId="0" borderId="42" xfId="54" applyFont="1" applyBorder="1" applyAlignment="1">
      <alignment horizontal="left" vertical="center"/>
    </xf>
    <xf numFmtId="0" fontId="26" fillId="0" borderId="53" xfId="54" applyFont="1" applyBorder="1" applyAlignment="1">
      <alignment horizontal="left" vertical="center"/>
    </xf>
    <xf numFmtId="0" fontId="27" fillId="0" borderId="51" xfId="54" applyFont="1" applyBorder="1" applyAlignment="1">
      <alignment horizontal="left" vertical="center"/>
    </xf>
    <xf numFmtId="0" fontId="27" fillId="0" borderId="50" xfId="54" applyFont="1" applyFill="1" applyBorder="1" applyAlignment="1">
      <alignment horizontal="left" vertical="center"/>
    </xf>
    <xf numFmtId="0" fontId="20" fillId="0" borderId="51" xfId="54" applyFont="1" applyBorder="1" applyAlignment="1">
      <alignment horizontal="center" vertical="center"/>
    </xf>
    <xf numFmtId="0" fontId="26" fillId="0" borderId="50" xfId="54" applyFont="1" applyBorder="1" applyAlignment="1">
      <alignment horizontal="left" vertical="center"/>
    </xf>
    <xf numFmtId="0" fontId="20" fillId="0" borderId="54" xfId="54" applyFont="1" applyFill="1" applyBorder="1" applyAlignment="1">
      <alignment horizontal="left" vertical="center"/>
    </xf>
    <xf numFmtId="0" fontId="27" fillId="0" borderId="53" xfId="54" applyFont="1" applyFill="1" applyBorder="1" applyAlignment="1">
      <alignment horizontal="left" vertical="center"/>
    </xf>
    <xf numFmtId="0" fontId="20" fillId="0" borderId="53" xfId="54" applyFont="1" applyBorder="1" applyAlignment="1">
      <alignment horizontal="left" vertical="center"/>
    </xf>
    <xf numFmtId="0" fontId="27" fillId="0" borderId="64" xfId="54" applyFont="1" applyBorder="1" applyAlignment="1">
      <alignment horizontal="center" vertical="center"/>
    </xf>
    <xf numFmtId="0" fontId="21" fillId="0" borderId="65" xfId="54" applyFont="1" applyFill="1" applyBorder="1" applyAlignment="1">
      <alignment horizontal="left" vertical="center"/>
    </xf>
    <xf numFmtId="0" fontId="21" fillId="0" borderId="66" xfId="54" applyFont="1" applyFill="1" applyBorder="1" applyAlignment="1">
      <alignment horizontal="center" vertical="center"/>
    </xf>
    <xf numFmtId="0" fontId="21" fillId="0" borderId="51" xfId="54" applyFont="1" applyFill="1" applyBorder="1" applyAlignment="1">
      <alignment horizontal="center" vertical="center"/>
    </xf>
    <xf numFmtId="0" fontId="24" fillId="0" borderId="59" xfId="54" applyFont="1" applyBorder="1" applyAlignment="1">
      <alignment horizontal="center" vertical="center"/>
    </xf>
    <xf numFmtId="0" fontId="24" fillId="0" borderId="64" xfId="54" applyFont="1" applyBorder="1" applyAlignment="1">
      <alignment horizontal="center" vertical="center"/>
    </xf>
    <xf numFmtId="0" fontId="24" fillId="0" borderId="0" xfId="54" applyFont="1" applyBorder="1" applyAlignment="1">
      <alignment horizontal="left" vertical="center"/>
    </xf>
    <xf numFmtId="0" fontId="34" fillId="0" borderId="32" xfId="54" applyFont="1" applyBorder="1" applyAlignment="1">
      <alignment horizontal="center" vertical="top"/>
    </xf>
    <xf numFmtId="0" fontId="27" fillId="0" borderId="36" xfId="54" applyFont="1" applyBorder="1" applyAlignment="1">
      <alignment vertical="center"/>
    </xf>
    <xf numFmtId="0" fontId="27" fillId="0" borderId="50" xfId="54" applyFont="1" applyBorder="1" applyAlignment="1">
      <alignment vertical="center"/>
    </xf>
    <xf numFmtId="14" fontId="27" fillId="0" borderId="38" xfId="54" applyNumberFormat="1" applyFont="1" applyBorder="1" applyAlignment="1">
      <alignment horizontal="center" vertical="center"/>
    </xf>
    <xf numFmtId="14" fontId="27" fillId="0" borderId="51" xfId="54" applyNumberFormat="1" applyFont="1" applyBorder="1" applyAlignment="1">
      <alignment horizontal="center" vertical="center"/>
    </xf>
    <xf numFmtId="0" fontId="20" fillId="0" borderId="67" xfId="54" applyFont="1" applyBorder="1" applyAlignment="1">
      <alignment horizontal="left" vertical="center"/>
    </xf>
    <xf numFmtId="0" fontId="20" fillId="0" borderId="44" xfId="54" applyFont="1" applyBorder="1" applyAlignment="1">
      <alignment horizontal="left" vertical="center"/>
    </xf>
    <xf numFmtId="0" fontId="21" fillId="0" borderId="60" xfId="54" applyFont="1" applyBorder="1" applyAlignment="1">
      <alignment horizontal="left" vertical="center"/>
    </xf>
    <xf numFmtId="0" fontId="21" fillId="0" borderId="59" xfId="54" applyFont="1" applyBorder="1" applyAlignment="1">
      <alignment horizontal="left" vertical="center"/>
    </xf>
    <xf numFmtId="0" fontId="20" fillId="0" borderId="61" xfId="54" applyFont="1" applyBorder="1" applyAlignment="1">
      <alignment vertical="center"/>
    </xf>
    <xf numFmtId="0" fontId="24" fillId="0" borderId="62" xfId="54" applyFont="1" applyBorder="1" applyAlignment="1">
      <alignment horizontal="left" vertical="center"/>
    </xf>
    <xf numFmtId="0" fontId="27" fillId="0" borderId="62" xfId="54" applyFont="1" applyBorder="1" applyAlignment="1">
      <alignment horizontal="left" vertical="center"/>
    </xf>
    <xf numFmtId="0" fontId="24" fillId="0" borderId="62" xfId="54" applyFont="1" applyBorder="1" applyAlignment="1">
      <alignment vertical="center"/>
    </xf>
    <xf numFmtId="0" fontId="20" fillId="0" borderId="62" xfId="54" applyFont="1" applyBorder="1" applyAlignment="1">
      <alignment vertical="center"/>
    </xf>
    <xf numFmtId="0" fontId="20" fillId="0" borderId="61" xfId="54" applyFont="1" applyBorder="1" applyAlignment="1">
      <alignment horizontal="center" vertical="center"/>
    </xf>
    <xf numFmtId="0" fontId="27" fillId="0" borderId="62" xfId="54" applyFont="1" applyBorder="1" applyAlignment="1">
      <alignment horizontal="center" vertical="center"/>
    </xf>
    <xf numFmtId="0" fontId="20" fillId="0" borderId="62" xfId="54" applyFont="1" applyBorder="1" applyAlignment="1">
      <alignment horizontal="center" vertical="center"/>
    </xf>
    <xf numFmtId="0" fontId="24" fillId="0" borderId="62" xfId="54" applyFont="1" applyBorder="1" applyAlignment="1">
      <alignment horizontal="center" vertical="center"/>
    </xf>
    <xf numFmtId="0" fontId="27" fillId="0" borderId="36" xfId="54" applyFont="1" applyBorder="1" applyAlignment="1">
      <alignment horizontal="center" vertical="center"/>
    </xf>
    <xf numFmtId="0" fontId="24" fillId="0" borderId="36" xfId="54" applyFont="1" applyBorder="1" applyAlignment="1">
      <alignment horizontal="center" vertical="center"/>
    </xf>
    <xf numFmtId="0" fontId="20" fillId="0" borderId="46" xfId="54" applyFont="1" applyBorder="1" applyAlignment="1">
      <alignment horizontal="left" vertical="center" wrapText="1"/>
    </xf>
    <xf numFmtId="0" fontId="20" fillId="0" borderId="47" xfId="54" applyFont="1" applyBorder="1" applyAlignment="1">
      <alignment horizontal="left" vertical="center" wrapText="1"/>
    </xf>
    <xf numFmtId="0" fontId="20" fillId="0" borderId="61" xfId="54" applyFont="1" applyBorder="1" applyAlignment="1">
      <alignment horizontal="left" vertical="center"/>
    </xf>
    <xf numFmtId="0" fontId="20" fillId="0" borderId="62" xfId="54" applyFont="1" applyBorder="1" applyAlignment="1">
      <alignment horizontal="left" vertical="center"/>
    </xf>
    <xf numFmtId="0" fontId="35" fillId="0" borderId="68" xfId="54" applyFont="1" applyBorder="1" applyAlignment="1">
      <alignment horizontal="left" vertical="center" wrapText="1"/>
    </xf>
    <xf numFmtId="0" fontId="21" fillId="0" borderId="60" xfId="0" applyFont="1" applyBorder="1" applyAlignment="1">
      <alignment horizontal="left" vertical="center"/>
    </xf>
    <xf numFmtId="0" fontId="21" fillId="0" borderId="59" xfId="0" applyFont="1" applyBorder="1" applyAlignment="1">
      <alignment horizontal="left" vertical="center"/>
    </xf>
    <xf numFmtId="9" fontId="27" fillId="0" borderId="45" xfId="54" applyNumberFormat="1" applyFont="1" applyBorder="1" applyAlignment="1">
      <alignment horizontal="left" vertical="center"/>
    </xf>
    <xf numFmtId="9" fontId="27" fillId="0" borderId="40" xfId="54" applyNumberFormat="1" applyFont="1" applyBorder="1" applyAlignment="1">
      <alignment horizontal="left" vertical="center"/>
    </xf>
    <xf numFmtId="9" fontId="27" fillId="0" borderId="46" xfId="54" applyNumberFormat="1" applyFont="1" applyBorder="1" applyAlignment="1">
      <alignment horizontal="left" vertical="center"/>
    </xf>
    <xf numFmtId="9" fontId="27" fillId="0" borderId="47" xfId="54" applyNumberFormat="1" applyFont="1" applyBorder="1" applyAlignment="1">
      <alignment horizontal="left" vertical="center"/>
    </xf>
    <xf numFmtId="0" fontId="26" fillId="0" borderId="61" xfId="54" applyFont="1" applyFill="1" applyBorder="1" applyAlignment="1">
      <alignment horizontal="left" vertical="center"/>
    </xf>
    <xf numFmtId="0" fontId="26" fillId="0" borderId="62" xfId="54" applyFont="1" applyFill="1" applyBorder="1" applyAlignment="1">
      <alignment horizontal="left" vertical="center"/>
    </xf>
    <xf numFmtId="0" fontId="26" fillId="0" borderId="69" xfId="54" applyFont="1" applyFill="1" applyBorder="1" applyAlignment="1">
      <alignment horizontal="left" vertical="center"/>
    </xf>
    <xf numFmtId="0" fontId="26" fillId="0" borderId="47" xfId="54" applyFont="1" applyFill="1" applyBorder="1" applyAlignment="1">
      <alignment horizontal="left" vertical="center"/>
    </xf>
    <xf numFmtId="0" fontId="21" fillId="0" borderId="44" xfId="54" applyFont="1" applyFill="1" applyBorder="1" applyAlignment="1">
      <alignment horizontal="left" vertical="center"/>
    </xf>
    <xf numFmtId="0" fontId="27" fillId="0" borderId="70" xfId="54" applyFont="1" applyFill="1" applyBorder="1" applyAlignment="1">
      <alignment horizontal="left" vertical="center"/>
    </xf>
    <xf numFmtId="0" fontId="27" fillId="0" borderId="71" xfId="54" applyFont="1" applyFill="1" applyBorder="1" applyAlignment="1">
      <alignment horizontal="left" vertical="center"/>
    </xf>
    <xf numFmtId="0" fontId="21" fillId="0" borderId="56" xfId="54" applyFont="1" applyBorder="1" applyAlignment="1">
      <alignment vertical="center"/>
    </xf>
    <xf numFmtId="0" fontId="36" fillId="0" borderId="59" xfId="54" applyFont="1" applyBorder="1" applyAlignment="1">
      <alignment horizontal="center" vertical="center"/>
    </xf>
    <xf numFmtId="0" fontId="21" fillId="0" borderId="57" xfId="54" applyFont="1" applyBorder="1" applyAlignment="1">
      <alignment vertical="center"/>
    </xf>
    <xf numFmtId="0" fontId="27" fillId="0" borderId="72" xfId="54" applyFont="1" applyBorder="1" applyAlignment="1">
      <alignment vertical="center"/>
    </xf>
    <xf numFmtId="0" fontId="21" fillId="0" borderId="72" xfId="54" applyFont="1" applyBorder="1" applyAlignment="1">
      <alignment vertical="center"/>
    </xf>
    <xf numFmtId="58" fontId="24" fillId="0" borderId="57" xfId="54" applyNumberFormat="1" applyFont="1" applyBorder="1" applyAlignment="1">
      <alignment vertical="center"/>
    </xf>
    <xf numFmtId="0" fontId="21" fillId="0" borderId="44" xfId="54" applyFont="1" applyBorder="1" applyAlignment="1">
      <alignment horizontal="center" vertical="center"/>
    </xf>
    <xf numFmtId="0" fontId="27" fillId="0" borderId="67" xfId="54" applyFont="1" applyFill="1" applyBorder="1" applyAlignment="1">
      <alignment horizontal="left" vertical="center"/>
    </xf>
    <xf numFmtId="0" fontId="27" fillId="0" borderId="44" xfId="54" applyFont="1" applyFill="1" applyBorder="1" applyAlignment="1">
      <alignment horizontal="left" vertical="center"/>
    </xf>
    <xf numFmtId="0" fontId="24" fillId="0" borderId="72" xfId="54" applyFont="1" applyBorder="1" applyAlignment="1">
      <alignment vertical="center"/>
    </xf>
    <xf numFmtId="0" fontId="20" fillId="0" borderId="73" xfId="54" applyFont="1" applyBorder="1" applyAlignment="1">
      <alignment horizontal="left" vertical="center"/>
    </xf>
    <xf numFmtId="0" fontId="21" fillId="0" borderId="65" xfId="54" applyFont="1" applyBorder="1" applyAlignment="1">
      <alignment horizontal="left" vertical="center"/>
    </xf>
    <xf numFmtId="0" fontId="27" fillId="0" borderId="66" xfId="54" applyFont="1" applyBorder="1" applyAlignment="1">
      <alignment horizontal="left" vertical="center"/>
    </xf>
    <xf numFmtId="0" fontId="20" fillId="0" borderId="0" xfId="54" applyFont="1" applyBorder="1" applyAlignment="1">
      <alignment vertical="center"/>
    </xf>
    <xf numFmtId="0" fontId="20" fillId="0" borderId="54" xfId="54" applyFont="1" applyBorder="1" applyAlignment="1">
      <alignment horizontal="left" vertical="center" wrapText="1"/>
    </xf>
    <xf numFmtId="0" fontId="20" fillId="0" borderId="66" xfId="54" applyFont="1" applyBorder="1" applyAlignment="1">
      <alignment horizontal="left" vertical="center"/>
    </xf>
    <xf numFmtId="0" fontId="37" fillId="0" borderId="50" xfId="54" applyFont="1" applyBorder="1" applyAlignment="1">
      <alignment horizontal="left" vertical="center"/>
    </xf>
    <xf numFmtId="0" fontId="28" fillId="0" borderId="50" xfId="54" applyFont="1" applyBorder="1" applyAlignment="1">
      <alignment horizontal="left" vertical="center"/>
    </xf>
    <xf numFmtId="0" fontId="21" fillId="0" borderId="65" xfId="0" applyFont="1" applyBorder="1" applyAlignment="1">
      <alignment horizontal="left" vertical="center"/>
    </xf>
    <xf numFmtId="9" fontId="27" fillId="0" borderId="52" xfId="54" applyNumberFormat="1" applyFont="1" applyBorder="1" applyAlignment="1">
      <alignment horizontal="left" vertical="center"/>
    </xf>
    <xf numFmtId="9" fontId="27" fillId="0" borderId="54" xfId="54" applyNumberFormat="1" applyFont="1" applyBorder="1" applyAlignment="1">
      <alignment horizontal="left" vertical="center"/>
    </xf>
    <xf numFmtId="0" fontId="26" fillId="0" borderId="66" xfId="54" applyFont="1" applyFill="1" applyBorder="1" applyAlignment="1">
      <alignment horizontal="left" vertical="center"/>
    </xf>
    <xf numFmtId="0" fontId="26" fillId="0" borderId="54" xfId="54" applyFont="1" applyFill="1" applyBorder="1" applyAlignment="1">
      <alignment horizontal="left" vertical="center"/>
    </xf>
    <xf numFmtId="0" fontId="27" fillId="0" borderId="74" xfId="54" applyFont="1" applyFill="1" applyBorder="1" applyAlignment="1">
      <alignment horizontal="left" vertical="center"/>
    </xf>
    <xf numFmtId="0" fontId="21" fillId="0" borderId="75" xfId="54" applyFont="1" applyBorder="1" applyAlignment="1">
      <alignment horizontal="center" vertical="center"/>
    </xf>
    <xf numFmtId="0" fontId="27" fillId="0" borderId="72" xfId="54" applyFont="1" applyBorder="1" applyAlignment="1">
      <alignment horizontal="center" vertical="center"/>
    </xf>
    <xf numFmtId="0" fontId="27" fillId="0" borderId="73" xfId="54" applyFont="1" applyBorder="1" applyAlignment="1">
      <alignment horizontal="center" vertical="center"/>
    </xf>
    <xf numFmtId="0" fontId="27" fillId="0" borderId="73" xfId="54" applyFont="1" applyFill="1" applyBorder="1" applyAlignment="1">
      <alignment horizontal="left" vertical="center"/>
    </xf>
    <xf numFmtId="0" fontId="38" fillId="0" borderId="76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9" fillId="0" borderId="77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6" borderId="5" xfId="0" applyFont="1" applyFill="1" applyBorder="1" applyAlignment="1">
      <alignment horizontal="center" vertical="center"/>
    </xf>
    <xf numFmtId="0" fontId="39" fillId="6" borderId="7" xfId="0" applyFont="1" applyFill="1" applyBorder="1" applyAlignment="1">
      <alignment horizontal="center" vertical="center"/>
    </xf>
    <xf numFmtId="0" fontId="39" fillId="6" borderId="2" xfId="0" applyFont="1" applyFill="1" applyBorder="1"/>
    <xf numFmtId="0" fontId="0" fillId="0" borderId="77" xfId="0" applyBorder="1"/>
    <xf numFmtId="0" fontId="0" fillId="0" borderId="2" xfId="0" applyBorder="1"/>
    <xf numFmtId="0" fontId="0" fillId="6" borderId="2" xfId="0" applyFill="1" applyBorder="1"/>
    <xf numFmtId="0" fontId="0" fillId="0" borderId="78" xfId="0" applyBorder="1"/>
    <xf numFmtId="0" fontId="0" fillId="0" borderId="15" xfId="0" applyBorder="1"/>
    <xf numFmtId="0" fontId="0" fillId="6" borderId="15" xfId="0" applyFill="1" applyBorder="1"/>
    <xf numFmtId="0" fontId="0" fillId="7" borderId="0" xfId="0" applyFill="1"/>
    <xf numFmtId="0" fontId="38" fillId="0" borderId="79" xfId="0" applyFont="1" applyBorder="1" applyAlignment="1">
      <alignment horizontal="center" vertical="center" wrapText="1"/>
    </xf>
    <xf numFmtId="0" fontId="39" fillId="0" borderId="80" xfId="0" applyFont="1" applyBorder="1" applyAlignment="1">
      <alignment horizontal="center" vertical="center"/>
    </xf>
    <xf numFmtId="0" fontId="39" fillId="0" borderId="81" xfId="0" applyFont="1" applyBorder="1"/>
    <xf numFmtId="0" fontId="0" fillId="0" borderId="81" xfId="0" applyBorder="1"/>
    <xf numFmtId="0" fontId="0" fillId="0" borderId="3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8" borderId="2" xfId="0" applyFill="1" applyBorder="1" applyAlignment="1">
      <alignment horizontal="center"/>
    </xf>
    <xf numFmtId="0" fontId="40" fillId="8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9" fillId="8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vertical="top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常规 5 10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110509_2006-09-28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4568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1045400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38569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4568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38569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2586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10454005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2586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22885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4568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2586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2586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16535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4568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2810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47916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46646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2683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46646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26834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46646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2683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46646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46646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2683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2683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78255"/>
              <a:ext cx="393700" cy="2146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48780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801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193040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3947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157480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540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61595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191770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826770"/>
              <a:ext cx="393700" cy="2470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8013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200660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78255"/>
              <a:ext cx="393700" cy="2006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48780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6549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6549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6549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6549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6549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4475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6329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6329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94348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6329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943483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6329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943483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6329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6329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943483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943483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6329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94348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6329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943483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59651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6549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4568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2586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6329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721741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721741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9</xdr:col>
      <xdr:colOff>465455</xdr:colOff>
      <xdr:row>22</xdr:row>
      <xdr:rowOff>16510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6015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9</xdr:col>
      <xdr:colOff>465455</xdr:colOff>
      <xdr:row>22</xdr:row>
      <xdr:rowOff>16510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6142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3045"/>
              <a:ext cx="411480" cy="3162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217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267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967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3047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3047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3047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7527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7527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243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7527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84670" y="1142365"/>
              <a:ext cx="393700" cy="2425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8477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8477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2437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437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84770" y="1142365"/>
              <a:ext cx="393700" cy="2425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8467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8467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431800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232785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431800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232785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416" customWidth="1"/>
    <col min="2" max="2" width="96.3333333333333" style="417" customWidth="1"/>
    <col min="3" max="3" width="10.1666666666667" customWidth="1"/>
  </cols>
  <sheetData>
    <row r="1" customFormat="1" ht="21" customHeight="1" spans="1:2">
      <c r="A1" s="418"/>
      <c r="B1" s="419" t="s">
        <v>0</v>
      </c>
    </row>
    <row r="2" customFormat="1" spans="1:2">
      <c r="A2" s="420">
        <v>1</v>
      </c>
      <c r="B2" s="421" t="s">
        <v>1</v>
      </c>
    </row>
    <row r="3" customFormat="1" spans="1:2">
      <c r="A3" s="420">
        <v>2</v>
      </c>
      <c r="B3" s="421" t="s">
        <v>2</v>
      </c>
    </row>
    <row r="4" customFormat="1" spans="1:2">
      <c r="A4" s="420">
        <v>3</v>
      </c>
      <c r="B4" s="421" t="s">
        <v>3</v>
      </c>
    </row>
    <row r="5" customFormat="1" spans="1:2">
      <c r="A5" s="420">
        <v>4</v>
      </c>
      <c r="B5" s="421" t="s">
        <v>4</v>
      </c>
    </row>
    <row r="6" customFormat="1" spans="1:2">
      <c r="A6" s="420">
        <v>5</v>
      </c>
      <c r="B6" s="421" t="s">
        <v>5</v>
      </c>
    </row>
    <row r="7" customFormat="1" spans="1:2">
      <c r="A7" s="420">
        <v>6</v>
      </c>
      <c r="B7" s="421" t="s">
        <v>6</v>
      </c>
    </row>
    <row r="8" s="415" customFormat="1" ht="35" customHeight="1" spans="1:2">
      <c r="A8" s="422">
        <v>7</v>
      </c>
      <c r="B8" s="423" t="s">
        <v>7</v>
      </c>
    </row>
    <row r="9" customFormat="1" ht="19" customHeight="1" spans="1:2">
      <c r="A9" s="418"/>
      <c r="B9" s="424" t="s">
        <v>8</v>
      </c>
    </row>
    <row r="10" customFormat="1" ht="30" customHeight="1" spans="1:2">
      <c r="A10" s="420">
        <v>1</v>
      </c>
      <c r="B10" s="425" t="s">
        <v>9</v>
      </c>
    </row>
    <row r="11" customFormat="1" spans="1:2">
      <c r="A11" s="420">
        <v>2</v>
      </c>
      <c r="B11" s="423" t="s">
        <v>10</v>
      </c>
    </row>
    <row r="12" customFormat="1" spans="1:2">
      <c r="A12" s="420"/>
      <c r="B12" s="421"/>
    </row>
    <row r="13" customFormat="1" ht="20.4" spans="1:2">
      <c r="A13" s="418"/>
      <c r="B13" s="424" t="s">
        <v>11</v>
      </c>
    </row>
    <row r="14" customFormat="1" ht="31.2" spans="1:2">
      <c r="A14" s="420">
        <v>1</v>
      </c>
      <c r="B14" s="425" t="s">
        <v>12</v>
      </c>
    </row>
    <row r="15" customFormat="1" spans="1:2">
      <c r="A15" s="420">
        <v>2</v>
      </c>
      <c r="B15" s="421" t="s">
        <v>13</v>
      </c>
    </row>
    <row r="16" customFormat="1" spans="1:2">
      <c r="A16" s="420">
        <v>3</v>
      </c>
      <c r="B16" s="421" t="s">
        <v>14</v>
      </c>
    </row>
    <row r="17" customFormat="1" spans="1:2">
      <c r="A17" s="420"/>
      <c r="B17" s="421"/>
    </row>
    <row r="18" customFormat="1" ht="20.4" spans="1:2">
      <c r="A18" s="418"/>
      <c r="B18" s="424" t="s">
        <v>15</v>
      </c>
    </row>
    <row r="19" customFormat="1" ht="31.2" spans="1:2">
      <c r="A19" s="420">
        <v>1</v>
      </c>
      <c r="B19" s="425" t="s">
        <v>16</v>
      </c>
    </row>
    <row r="20" customFormat="1" spans="1:2">
      <c r="A20" s="420">
        <v>2</v>
      </c>
      <c r="B20" s="421" t="s">
        <v>17</v>
      </c>
    </row>
    <row r="21" customFormat="1" ht="31.2" spans="1:2">
      <c r="A21" s="420">
        <v>3</v>
      </c>
      <c r="B21" s="421" t="s">
        <v>18</v>
      </c>
    </row>
    <row r="22" customFormat="1" spans="1:2">
      <c r="A22" s="420"/>
      <c r="B22" s="421"/>
    </row>
    <row r="24" customFormat="1" spans="1:2">
      <c r="A24" s="426"/>
      <c r="B24" s="427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zoomScale="120" zoomScaleNormal="120" workbookViewId="0">
      <selection activeCell="A13" sqref="A13:E13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2.9416666666667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320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288</v>
      </c>
      <c r="B2" s="7" t="s">
        <v>293</v>
      </c>
      <c r="C2" s="7" t="s">
        <v>289</v>
      </c>
      <c r="D2" s="7" t="s">
        <v>290</v>
      </c>
      <c r="E2" s="7" t="s">
        <v>291</v>
      </c>
      <c r="F2" s="7" t="s">
        <v>292</v>
      </c>
      <c r="G2" s="6" t="s">
        <v>321</v>
      </c>
      <c r="H2" s="6"/>
      <c r="I2" s="6" t="s">
        <v>322</v>
      </c>
      <c r="J2" s="6"/>
      <c r="K2" s="8" t="s">
        <v>323</v>
      </c>
      <c r="L2" s="57" t="s">
        <v>324</v>
      </c>
      <c r="M2" s="26" t="s">
        <v>325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326</v>
      </c>
      <c r="H3" s="6" t="s">
        <v>327</v>
      </c>
      <c r="I3" s="6" t="s">
        <v>326</v>
      </c>
      <c r="J3" s="6" t="s">
        <v>327</v>
      </c>
      <c r="K3" s="10"/>
      <c r="L3" s="58"/>
      <c r="M3" s="27"/>
    </row>
    <row r="4" s="54" customFormat="1" ht="18" customHeight="1" spans="1:13">
      <c r="A4" s="11">
        <v>1</v>
      </c>
      <c r="B4" s="11" t="s">
        <v>306</v>
      </c>
      <c r="C4" s="31" t="s">
        <v>304</v>
      </c>
      <c r="D4" s="32" t="s">
        <v>305</v>
      </c>
      <c r="E4" s="12" t="s">
        <v>102</v>
      </c>
      <c r="F4" s="14" t="s">
        <v>47</v>
      </c>
      <c r="G4" s="15">
        <v>-0.005</v>
      </c>
      <c r="H4" s="15">
        <v>-0.001</v>
      </c>
      <c r="I4" s="16">
        <v>-0.002</v>
      </c>
      <c r="J4" s="16">
        <v>-0.008</v>
      </c>
      <c r="K4" s="15">
        <f t="shared" ref="K4:K9" si="0">SUM(G4:J4)</f>
        <v>-0.016</v>
      </c>
      <c r="L4" s="11"/>
      <c r="M4" s="11"/>
    </row>
    <row r="5" s="54" customFormat="1" ht="18" customHeight="1" spans="1:13">
      <c r="A5" s="11">
        <v>2</v>
      </c>
      <c r="B5" s="11" t="s">
        <v>306</v>
      </c>
      <c r="C5" s="31" t="s">
        <v>307</v>
      </c>
      <c r="D5" s="32" t="s">
        <v>305</v>
      </c>
      <c r="E5" s="12" t="s">
        <v>308</v>
      </c>
      <c r="F5" s="14" t="s">
        <v>47</v>
      </c>
      <c r="G5" s="15">
        <v>-0.006</v>
      </c>
      <c r="H5" s="15">
        <v>-0.003</v>
      </c>
      <c r="I5" s="16">
        <v>-0.003</v>
      </c>
      <c r="J5" s="16">
        <v>-0.009</v>
      </c>
      <c r="K5" s="15">
        <f t="shared" si="0"/>
        <v>-0.021</v>
      </c>
      <c r="L5" s="11"/>
      <c r="M5" s="11"/>
    </row>
    <row r="6" s="54" customFormat="1" ht="18" customHeight="1" spans="1:13">
      <c r="A6" s="11">
        <v>3</v>
      </c>
      <c r="B6" s="11" t="s">
        <v>306</v>
      </c>
      <c r="C6" s="31" t="s">
        <v>309</v>
      </c>
      <c r="D6" s="32" t="s">
        <v>305</v>
      </c>
      <c r="E6" s="12" t="s">
        <v>310</v>
      </c>
      <c r="F6" s="14" t="s">
        <v>47</v>
      </c>
      <c r="G6" s="15">
        <v>-0.005</v>
      </c>
      <c r="H6" s="15">
        <v>-0.002</v>
      </c>
      <c r="I6" s="16">
        <v>-0.003</v>
      </c>
      <c r="J6" s="16">
        <v>-0.008</v>
      </c>
      <c r="K6" s="15">
        <f t="shared" si="0"/>
        <v>-0.018</v>
      </c>
      <c r="L6" s="11"/>
      <c r="M6" s="11"/>
    </row>
    <row r="7" s="54" customFormat="1" ht="18" customHeight="1" spans="1:13">
      <c r="A7" s="11">
        <v>4</v>
      </c>
      <c r="B7" s="11" t="s">
        <v>306</v>
      </c>
      <c r="C7" s="31" t="s">
        <v>311</v>
      </c>
      <c r="D7" s="32" t="s">
        <v>305</v>
      </c>
      <c r="E7" s="12" t="s">
        <v>312</v>
      </c>
      <c r="F7" s="14" t="s">
        <v>47</v>
      </c>
      <c r="G7" s="15">
        <v>-0.005</v>
      </c>
      <c r="H7" s="15">
        <v>-0.001</v>
      </c>
      <c r="I7" s="16">
        <v>-0.002</v>
      </c>
      <c r="J7" s="16">
        <v>-0.008</v>
      </c>
      <c r="K7" s="15">
        <f t="shared" si="0"/>
        <v>-0.016</v>
      </c>
      <c r="L7" s="11"/>
      <c r="M7" s="11"/>
    </row>
    <row r="8" s="54" customFormat="1" ht="18" customHeight="1" spans="1:13">
      <c r="A8" s="36">
        <v>5</v>
      </c>
      <c r="B8" s="11" t="s">
        <v>306</v>
      </c>
      <c r="C8" s="31" t="s">
        <v>313</v>
      </c>
      <c r="D8" s="32" t="s">
        <v>305</v>
      </c>
      <c r="E8" s="12" t="s">
        <v>314</v>
      </c>
      <c r="F8" s="14" t="s">
        <v>47</v>
      </c>
      <c r="G8" s="15">
        <v>-0.006</v>
      </c>
      <c r="H8" s="15">
        <v>-0.003</v>
      </c>
      <c r="I8" s="16">
        <v>-0.003</v>
      </c>
      <c r="J8" s="16">
        <v>-0.009</v>
      </c>
      <c r="K8" s="15">
        <f t="shared" si="0"/>
        <v>-0.021</v>
      </c>
      <c r="L8" s="11"/>
      <c r="M8" s="11"/>
    </row>
    <row r="9" s="54" customFormat="1" ht="18" customHeight="1" spans="1:13">
      <c r="A9" s="36">
        <v>6</v>
      </c>
      <c r="B9" s="11" t="s">
        <v>306</v>
      </c>
      <c r="C9" s="31" t="s">
        <v>315</v>
      </c>
      <c r="D9" s="32" t="s">
        <v>305</v>
      </c>
      <c r="E9" s="12" t="s">
        <v>316</v>
      </c>
      <c r="F9" s="14" t="s">
        <v>47</v>
      </c>
      <c r="G9" s="15">
        <v>-0.005</v>
      </c>
      <c r="H9" s="15">
        <v>-0.002</v>
      </c>
      <c r="I9" s="16">
        <v>-0.003</v>
      </c>
      <c r="J9" s="16">
        <v>-0.008</v>
      </c>
      <c r="K9" s="15">
        <f t="shared" si="0"/>
        <v>-0.018</v>
      </c>
      <c r="L9" s="11"/>
      <c r="M9" s="11"/>
    </row>
    <row r="10" s="54" customFormat="1" ht="18" customHeight="1" spans="1:13">
      <c r="A10" s="11"/>
      <c r="B10" s="11"/>
      <c r="C10" s="31"/>
      <c r="D10" s="32"/>
      <c r="E10" s="12"/>
      <c r="F10" s="14"/>
      <c r="G10" s="15"/>
      <c r="H10" s="15"/>
      <c r="I10" s="16"/>
      <c r="J10" s="16"/>
      <c r="K10" s="15"/>
      <c r="L10" s="11"/>
      <c r="M10" s="11"/>
    </row>
    <row r="11" s="55" customFormat="1" ht="14.25" customHeight="1" spans="1:13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="1" customFormat="1" ht="14.25" customHeight="1" spans="1:1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="4" customFormat="1" ht="29.25" customHeight="1" spans="1:13">
      <c r="A13" s="20" t="s">
        <v>317</v>
      </c>
      <c r="B13" s="21"/>
      <c r="C13" s="21"/>
      <c r="D13" s="21"/>
      <c r="E13" s="22"/>
      <c r="F13" s="23"/>
      <c r="G13" s="34"/>
      <c r="H13" s="20" t="s">
        <v>318</v>
      </c>
      <c r="I13" s="21"/>
      <c r="J13" s="21"/>
      <c r="K13" s="22"/>
      <c r="L13" s="59"/>
      <c r="M13" s="29"/>
    </row>
    <row r="14" s="1" customFormat="1" ht="105" customHeight="1" spans="1:13">
      <c r="A14" s="56" t="s">
        <v>328</v>
      </c>
      <c r="B14" s="56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11 M12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2"/>
  <sheetViews>
    <sheetView tabSelected="1" view="pageBreakPreview" zoomScale="110" zoomScaleNormal="100" topLeftCell="E1" workbookViewId="0">
      <selection activeCell="Q4" sqref="Q4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330</v>
      </c>
      <c r="B2" s="7" t="s">
        <v>293</v>
      </c>
      <c r="C2" s="7" t="s">
        <v>289</v>
      </c>
      <c r="D2" s="7" t="s">
        <v>290</v>
      </c>
      <c r="E2" s="7" t="s">
        <v>291</v>
      </c>
      <c r="F2" s="7" t="s">
        <v>292</v>
      </c>
      <c r="G2" s="43" t="s">
        <v>331</v>
      </c>
      <c r="H2" s="44"/>
      <c r="I2" s="50"/>
      <c r="J2" s="43" t="s">
        <v>332</v>
      </c>
      <c r="K2" s="44"/>
      <c r="L2" s="50"/>
      <c r="M2" s="43" t="s">
        <v>333</v>
      </c>
      <c r="N2" s="44"/>
      <c r="O2" s="50"/>
      <c r="P2" s="43" t="s">
        <v>334</v>
      </c>
      <c r="Q2" s="44"/>
      <c r="R2" s="50"/>
      <c r="S2" s="44" t="s">
        <v>335</v>
      </c>
      <c r="T2" s="44"/>
      <c r="U2" s="50"/>
      <c r="V2" s="37" t="s">
        <v>336</v>
      </c>
      <c r="W2" s="37" t="s">
        <v>302</v>
      </c>
    </row>
    <row r="3" s="2" customFormat="1" ht="18" customHeight="1" spans="1:23">
      <c r="A3" s="45"/>
      <c r="B3" s="45"/>
      <c r="C3" s="45"/>
      <c r="D3" s="45"/>
      <c r="E3" s="45"/>
      <c r="F3" s="45"/>
      <c r="G3" s="6" t="s">
        <v>337</v>
      </c>
      <c r="H3" s="6" t="s">
        <v>52</v>
      </c>
      <c r="I3" s="6" t="s">
        <v>293</v>
      </c>
      <c r="J3" s="6" t="s">
        <v>337</v>
      </c>
      <c r="K3" s="6" t="s">
        <v>52</v>
      </c>
      <c r="L3" s="6" t="s">
        <v>293</v>
      </c>
      <c r="M3" s="6" t="s">
        <v>337</v>
      </c>
      <c r="N3" s="6" t="s">
        <v>52</v>
      </c>
      <c r="O3" s="6" t="s">
        <v>293</v>
      </c>
      <c r="P3" s="6" t="s">
        <v>337</v>
      </c>
      <c r="Q3" s="6" t="s">
        <v>52</v>
      </c>
      <c r="R3" s="6" t="s">
        <v>293</v>
      </c>
      <c r="S3" s="6" t="s">
        <v>337</v>
      </c>
      <c r="T3" s="6" t="s">
        <v>52</v>
      </c>
      <c r="U3" s="6" t="s">
        <v>293</v>
      </c>
      <c r="V3" s="52"/>
      <c r="W3" s="52"/>
    </row>
    <row r="4" s="1" customFormat="1" ht="18" customHeight="1" spans="1:23">
      <c r="A4" s="19"/>
      <c r="B4" s="11" t="s">
        <v>306</v>
      </c>
      <c r="C4" s="31" t="s">
        <v>304</v>
      </c>
      <c r="D4" s="32" t="s">
        <v>305</v>
      </c>
      <c r="E4" s="12" t="s">
        <v>102</v>
      </c>
      <c r="F4" s="14" t="s">
        <v>47</v>
      </c>
      <c r="G4" s="31" t="s">
        <v>338</v>
      </c>
      <c r="H4" s="46" t="s">
        <v>339</v>
      </c>
      <c r="I4" s="12" t="s">
        <v>340</v>
      </c>
      <c r="J4" s="51" t="s">
        <v>341</v>
      </c>
      <c r="K4" s="42" t="s">
        <v>342</v>
      </c>
      <c r="L4" s="42" t="s">
        <v>306</v>
      </c>
      <c r="M4" s="51" t="s">
        <v>343</v>
      </c>
      <c r="N4" s="42" t="s">
        <v>344</v>
      </c>
      <c r="O4" s="42" t="s">
        <v>345</v>
      </c>
      <c r="P4" s="42"/>
      <c r="Q4" s="42"/>
      <c r="R4" s="42"/>
      <c r="S4" s="42"/>
      <c r="T4" s="42"/>
      <c r="U4" s="42"/>
      <c r="V4" s="42" t="s">
        <v>80</v>
      </c>
      <c r="W4" s="42"/>
    </row>
    <row r="5" s="1" customFormat="1" ht="18" customHeight="1" spans="1:23">
      <c r="A5" s="19"/>
      <c r="B5" s="11" t="s">
        <v>306</v>
      </c>
      <c r="C5" s="31" t="s">
        <v>307</v>
      </c>
      <c r="D5" s="32" t="s">
        <v>305</v>
      </c>
      <c r="E5" s="12" t="s">
        <v>308</v>
      </c>
      <c r="F5" s="14" t="s">
        <v>47</v>
      </c>
      <c r="G5" s="31"/>
      <c r="H5" s="32"/>
      <c r="I5" s="12"/>
      <c r="J5" s="14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="1" customFormat="1" ht="14.25" customHeight="1" spans="1:23">
      <c r="A6" s="19"/>
      <c r="B6" s="11" t="s">
        <v>306</v>
      </c>
      <c r="C6" s="31" t="s">
        <v>309</v>
      </c>
      <c r="D6" s="32" t="s">
        <v>305</v>
      </c>
      <c r="E6" s="12" t="s">
        <v>310</v>
      </c>
      <c r="F6" s="14" t="s">
        <v>47</v>
      </c>
      <c r="G6" s="31" t="s">
        <v>338</v>
      </c>
      <c r="H6" s="46" t="s">
        <v>339</v>
      </c>
      <c r="I6" s="12" t="s">
        <v>340</v>
      </c>
      <c r="J6" s="51" t="s">
        <v>341</v>
      </c>
      <c r="K6" s="42" t="s">
        <v>342</v>
      </c>
      <c r="L6" s="42" t="s">
        <v>306</v>
      </c>
      <c r="M6" s="51" t="s">
        <v>343</v>
      </c>
      <c r="N6" s="42" t="s">
        <v>344</v>
      </c>
      <c r="O6" s="42" t="s">
        <v>345</v>
      </c>
      <c r="P6" s="19"/>
      <c r="Q6" s="19"/>
      <c r="R6" s="19"/>
      <c r="S6" s="19"/>
      <c r="T6" s="19"/>
      <c r="U6" s="19"/>
      <c r="V6" s="42" t="s">
        <v>80</v>
      </c>
      <c r="W6" s="19"/>
    </row>
    <row r="7" s="1" customFormat="1" ht="14.25" customHeight="1" spans="1:23">
      <c r="A7" s="47"/>
      <c r="B7" s="11" t="s">
        <v>306</v>
      </c>
      <c r="C7" s="31" t="s">
        <v>311</v>
      </c>
      <c r="D7" s="32" t="s">
        <v>305</v>
      </c>
      <c r="E7" s="12" t="s">
        <v>312</v>
      </c>
      <c r="F7" s="14" t="s">
        <v>47</v>
      </c>
      <c r="G7" s="31"/>
      <c r="H7" s="32"/>
      <c r="I7" s="12"/>
      <c r="J7" s="14"/>
      <c r="K7" s="48"/>
      <c r="L7" s="48"/>
      <c r="M7" s="48"/>
      <c r="N7" s="48"/>
      <c r="O7" s="48"/>
      <c r="P7" s="48"/>
      <c r="Q7" s="48"/>
      <c r="R7" s="48"/>
      <c r="S7" s="48"/>
      <c r="T7" s="48"/>
      <c r="U7" s="53"/>
      <c r="V7" s="42"/>
      <c r="W7" s="53"/>
    </row>
    <row r="8" s="1" customFormat="1" ht="14.25" customHeight="1" spans="1:23">
      <c r="A8" s="47"/>
      <c r="B8" s="11" t="s">
        <v>306</v>
      </c>
      <c r="C8" s="31" t="s">
        <v>313</v>
      </c>
      <c r="D8" s="32" t="s">
        <v>305</v>
      </c>
      <c r="E8" s="12" t="s">
        <v>314</v>
      </c>
      <c r="F8" s="14" t="s">
        <v>47</v>
      </c>
      <c r="G8" s="31" t="s">
        <v>338</v>
      </c>
      <c r="H8" s="46" t="s">
        <v>339</v>
      </c>
      <c r="I8" s="12" t="s">
        <v>340</v>
      </c>
      <c r="J8" s="51" t="s">
        <v>341</v>
      </c>
      <c r="K8" s="42" t="s">
        <v>342</v>
      </c>
      <c r="L8" s="42" t="s">
        <v>306</v>
      </c>
      <c r="M8" s="51" t="s">
        <v>343</v>
      </c>
      <c r="N8" s="42" t="s">
        <v>344</v>
      </c>
      <c r="O8" s="42" t="s">
        <v>345</v>
      </c>
      <c r="P8" s="48"/>
      <c r="Q8" s="48"/>
      <c r="R8" s="48"/>
      <c r="S8" s="48"/>
      <c r="T8" s="48"/>
      <c r="U8" s="53"/>
      <c r="V8" s="42" t="s">
        <v>80</v>
      </c>
      <c r="W8" s="53"/>
    </row>
    <row r="9" s="1" customFormat="1" ht="14.25" customHeight="1" spans="1:23">
      <c r="A9" s="47"/>
      <c r="B9" s="11" t="s">
        <v>306</v>
      </c>
      <c r="C9" s="31" t="s">
        <v>315</v>
      </c>
      <c r="D9" s="32" t="s">
        <v>305</v>
      </c>
      <c r="E9" s="12" t="s">
        <v>316</v>
      </c>
      <c r="F9" s="14" t="s">
        <v>47</v>
      </c>
      <c r="G9" s="31"/>
      <c r="H9" s="32"/>
      <c r="I9" s="12"/>
      <c r="J9" s="14"/>
      <c r="K9" s="48"/>
      <c r="L9" s="48"/>
      <c r="M9" s="48"/>
      <c r="N9" s="48"/>
      <c r="O9" s="48"/>
      <c r="P9" s="48"/>
      <c r="Q9" s="48"/>
      <c r="R9" s="48"/>
      <c r="S9" s="48"/>
      <c r="T9" s="48"/>
      <c r="U9" s="53"/>
      <c r="V9" s="42"/>
      <c r="W9" s="53"/>
    </row>
    <row r="10" s="1" customFormat="1" ht="14.25" customHeight="1" spans="1:23">
      <c r="A10" s="47"/>
      <c r="B10" s="48"/>
      <c r="C10" s="48"/>
      <c r="D10" s="48"/>
      <c r="E10" s="49"/>
      <c r="F10" s="47"/>
      <c r="G10" s="14"/>
      <c r="H10" s="48"/>
      <c r="I10" s="48"/>
      <c r="J10" s="47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53"/>
      <c r="V10" s="42"/>
      <c r="W10" s="53"/>
    </row>
    <row r="11" s="4" customFormat="1" ht="29.25" customHeight="1" spans="1:23">
      <c r="A11" s="20" t="s">
        <v>346</v>
      </c>
      <c r="B11" s="21"/>
      <c r="C11" s="21"/>
      <c r="D11" s="21"/>
      <c r="E11" s="22"/>
      <c r="F11" s="23"/>
      <c r="G11" s="34"/>
      <c r="H11" s="40"/>
      <c r="I11" s="40"/>
      <c r="J11" s="20" t="s">
        <v>347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/>
      <c r="V11" s="21"/>
      <c r="W11" s="29"/>
    </row>
    <row r="12" s="1" customFormat="1" ht="72.95" customHeight="1" spans="1:23">
      <c r="A12" s="24" t="s">
        <v>348</v>
      </c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</sheetData>
  <mergeCells count="18">
    <mergeCell ref="A1:W1"/>
    <mergeCell ref="G2:I2"/>
    <mergeCell ref="J2:L2"/>
    <mergeCell ref="M2:O2"/>
    <mergeCell ref="P2:R2"/>
    <mergeCell ref="S2:U2"/>
    <mergeCell ref="A11:E11"/>
    <mergeCell ref="F11:G11"/>
    <mergeCell ref="J11:U11"/>
    <mergeCell ref="A12:W12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zoomScale="125" zoomScaleNormal="125" workbookViewId="0">
      <selection activeCell="B3" sqref="B3:B8"/>
    </sheetView>
  </sheetViews>
  <sheetFormatPr defaultColWidth="8.1" defaultRowHeight="14.4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349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6" t="s">
        <v>350</v>
      </c>
      <c r="B2" s="37" t="s">
        <v>289</v>
      </c>
      <c r="C2" s="37" t="s">
        <v>290</v>
      </c>
      <c r="D2" s="37" t="s">
        <v>291</v>
      </c>
      <c r="E2" s="36" t="s">
        <v>292</v>
      </c>
      <c r="F2" s="37" t="s">
        <v>293</v>
      </c>
      <c r="G2" s="36" t="s">
        <v>351</v>
      </c>
      <c r="H2" s="36" t="s">
        <v>352</v>
      </c>
      <c r="I2" s="36" t="s">
        <v>353</v>
      </c>
      <c r="J2" s="36" t="s">
        <v>352</v>
      </c>
      <c r="K2" s="36" t="s">
        <v>354</v>
      </c>
      <c r="L2" s="36" t="s">
        <v>352</v>
      </c>
      <c r="M2" s="37" t="s">
        <v>336</v>
      </c>
      <c r="N2" s="37" t="s">
        <v>302</v>
      </c>
    </row>
    <row r="3" s="1" customFormat="1" ht="14.25" customHeight="1" spans="1:15">
      <c r="A3" s="38">
        <v>45261</v>
      </c>
      <c r="B3" s="31" t="s">
        <v>304</v>
      </c>
      <c r="C3" s="31" t="s">
        <v>304</v>
      </c>
      <c r="D3" s="32" t="s">
        <v>305</v>
      </c>
      <c r="E3" s="12" t="s">
        <v>102</v>
      </c>
      <c r="F3" s="14" t="s">
        <v>47</v>
      </c>
      <c r="G3" s="11" t="s">
        <v>306</v>
      </c>
      <c r="H3" s="39">
        <v>0.333333333333333</v>
      </c>
      <c r="I3" s="41" t="s">
        <v>355</v>
      </c>
      <c r="J3" s="39">
        <v>0.583333333333333</v>
      </c>
      <c r="K3" s="41" t="s">
        <v>355</v>
      </c>
      <c r="L3" s="42"/>
      <c r="M3" s="42"/>
      <c r="N3" s="42" t="s">
        <v>356</v>
      </c>
      <c r="O3" s="42"/>
    </row>
    <row r="4" s="1" customFormat="1" ht="14.25" customHeight="1" spans="1:15">
      <c r="A4" s="38">
        <v>45262</v>
      </c>
      <c r="B4" s="31" t="s">
        <v>307</v>
      </c>
      <c r="C4" s="31" t="s">
        <v>307</v>
      </c>
      <c r="D4" s="32" t="s">
        <v>305</v>
      </c>
      <c r="E4" s="12" t="s">
        <v>308</v>
      </c>
      <c r="F4" s="14" t="s">
        <v>47</v>
      </c>
      <c r="G4" s="11" t="s">
        <v>306</v>
      </c>
      <c r="H4" s="39">
        <v>0.375</v>
      </c>
      <c r="I4" s="41" t="s">
        <v>355</v>
      </c>
      <c r="J4" s="39">
        <v>0.604166666666667</v>
      </c>
      <c r="K4" s="41" t="s">
        <v>355</v>
      </c>
      <c r="L4" s="36"/>
      <c r="M4" s="36"/>
      <c r="N4" s="37" t="s">
        <v>357</v>
      </c>
      <c r="O4" s="37"/>
    </row>
    <row r="5" s="1" customFormat="1" ht="14.25" customHeight="1" spans="1:15">
      <c r="A5" s="38">
        <v>45263</v>
      </c>
      <c r="B5" s="31" t="s">
        <v>309</v>
      </c>
      <c r="C5" s="31" t="s">
        <v>309</v>
      </c>
      <c r="D5" s="32" t="s">
        <v>305</v>
      </c>
      <c r="E5" s="12" t="s">
        <v>310</v>
      </c>
      <c r="F5" s="14" t="s">
        <v>47</v>
      </c>
      <c r="G5" s="11" t="s">
        <v>306</v>
      </c>
      <c r="H5" s="39">
        <v>0.395833333333333</v>
      </c>
      <c r="I5" s="41" t="s">
        <v>355</v>
      </c>
      <c r="J5" s="39">
        <v>0.625</v>
      </c>
      <c r="K5" s="41" t="s">
        <v>355</v>
      </c>
      <c r="L5" s="42"/>
      <c r="M5" s="42"/>
      <c r="N5" s="42" t="s">
        <v>358</v>
      </c>
      <c r="O5" s="42"/>
    </row>
    <row r="6" s="1" customFormat="1" ht="14.25" customHeight="1" spans="1:15">
      <c r="A6" s="38">
        <v>45264</v>
      </c>
      <c r="B6" s="31" t="s">
        <v>311</v>
      </c>
      <c r="C6" s="31" t="s">
        <v>311</v>
      </c>
      <c r="D6" s="32" t="s">
        <v>305</v>
      </c>
      <c r="E6" s="12" t="s">
        <v>312</v>
      </c>
      <c r="F6" s="14" t="s">
        <v>47</v>
      </c>
      <c r="G6" s="11" t="s">
        <v>306</v>
      </c>
      <c r="H6" s="39">
        <v>0.416666666666667</v>
      </c>
      <c r="I6" s="41" t="s">
        <v>355</v>
      </c>
      <c r="J6" s="39">
        <v>0.645833333333334</v>
      </c>
      <c r="K6" s="41" t="s">
        <v>355</v>
      </c>
      <c r="L6" s="19"/>
      <c r="M6" s="19"/>
      <c r="N6" s="42" t="s">
        <v>358</v>
      </c>
      <c r="O6" s="19"/>
    </row>
    <row r="7" s="1" customFormat="1" ht="14.25" customHeight="1" spans="1:15">
      <c r="A7" s="38">
        <v>45265</v>
      </c>
      <c r="B7" s="31" t="s">
        <v>313</v>
      </c>
      <c r="C7" s="31" t="s">
        <v>313</v>
      </c>
      <c r="D7" s="32" t="s">
        <v>305</v>
      </c>
      <c r="E7" s="12" t="s">
        <v>314</v>
      </c>
      <c r="F7" s="14" t="s">
        <v>47</v>
      </c>
      <c r="G7" s="11" t="s">
        <v>306</v>
      </c>
      <c r="H7" s="39">
        <v>0.4375</v>
      </c>
      <c r="I7" s="41" t="s">
        <v>355</v>
      </c>
      <c r="J7" s="39">
        <v>0.666666666666667</v>
      </c>
      <c r="K7" s="41" t="s">
        <v>355</v>
      </c>
      <c r="L7" s="19"/>
      <c r="M7" s="19"/>
      <c r="N7" s="37" t="s">
        <v>357</v>
      </c>
      <c r="O7" s="19"/>
    </row>
    <row r="8" s="1" customFormat="1" ht="14.25" customHeight="1" spans="1:15">
      <c r="A8" s="38">
        <v>45266</v>
      </c>
      <c r="B8" s="31" t="s">
        <v>315</v>
      </c>
      <c r="C8" s="31" t="s">
        <v>315</v>
      </c>
      <c r="D8" s="32" t="s">
        <v>305</v>
      </c>
      <c r="E8" s="12" t="s">
        <v>316</v>
      </c>
      <c r="F8" s="14" t="s">
        <v>47</v>
      </c>
      <c r="G8" s="11" t="s">
        <v>306</v>
      </c>
      <c r="H8" s="39">
        <v>0.458333333333333</v>
      </c>
      <c r="I8" s="41" t="s">
        <v>355</v>
      </c>
      <c r="J8" s="39">
        <v>0.645833333333333</v>
      </c>
      <c r="K8" s="41" t="s">
        <v>355</v>
      </c>
      <c r="L8" s="19"/>
      <c r="M8" s="19"/>
      <c r="N8" s="37" t="s">
        <v>357</v>
      </c>
      <c r="O8" s="19"/>
    </row>
    <row r="9" s="1" customFormat="1" ht="14.25" customHeight="1" spans="1:14">
      <c r="A9" s="38">
        <v>45267</v>
      </c>
      <c r="B9" s="38"/>
      <c r="C9" s="31" t="s">
        <v>359</v>
      </c>
      <c r="D9" s="32" t="s">
        <v>360</v>
      </c>
      <c r="E9" s="12" t="s">
        <v>308</v>
      </c>
      <c r="F9" s="14" t="s">
        <v>361</v>
      </c>
      <c r="G9" s="11" t="s">
        <v>306</v>
      </c>
      <c r="H9" s="39">
        <v>0.479166666666666</v>
      </c>
      <c r="I9" s="41" t="s">
        <v>355</v>
      </c>
      <c r="J9" s="39">
        <v>0.708333333333333</v>
      </c>
      <c r="K9" s="41" t="s">
        <v>355</v>
      </c>
      <c r="L9" s="19"/>
      <c r="M9" s="42"/>
      <c r="N9" s="42" t="s">
        <v>358</v>
      </c>
    </row>
    <row r="10" s="4" customFormat="1" ht="29.25" customHeight="1" spans="1:14">
      <c r="A10" s="20" t="s">
        <v>346</v>
      </c>
      <c r="B10" s="21"/>
      <c r="C10" s="21"/>
      <c r="D10" s="22"/>
      <c r="E10" s="23"/>
      <c r="F10" s="40"/>
      <c r="G10" s="34"/>
      <c r="H10" s="40"/>
      <c r="I10" s="20" t="s">
        <v>318</v>
      </c>
      <c r="J10" s="21"/>
      <c r="K10" s="21"/>
      <c r="L10" s="21"/>
      <c r="M10" s="21"/>
      <c r="N10" s="29"/>
    </row>
    <row r="11" s="1" customFormat="1" ht="72.95" customHeight="1" spans="1:14">
      <c r="A11" s="24" t="s">
        <v>362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</sheetData>
  <mergeCells count="5">
    <mergeCell ref="A1:N1"/>
    <mergeCell ref="A10:D10"/>
    <mergeCell ref="E10:G10"/>
    <mergeCell ref="I10:K10"/>
    <mergeCell ref="A11:N11"/>
  </mergeCells>
  <dataValidations count="1">
    <dataValidation type="list" allowBlank="1" showInputMessage="1" showErrorMessage="1" sqref="N1 O3 N10:N1048576 O5:O8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A11" sqref="A11:L11"/>
    </sheetView>
  </sheetViews>
  <sheetFormatPr defaultColWidth="8.1" defaultRowHeight="14.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2.9416666666667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363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330</v>
      </c>
      <c r="B2" s="7" t="s">
        <v>293</v>
      </c>
      <c r="C2" s="7" t="s">
        <v>289</v>
      </c>
      <c r="D2" s="7" t="s">
        <v>290</v>
      </c>
      <c r="E2" s="7" t="s">
        <v>291</v>
      </c>
      <c r="F2" s="7" t="s">
        <v>292</v>
      </c>
      <c r="G2" s="6" t="s">
        <v>364</v>
      </c>
      <c r="H2" s="6" t="s">
        <v>365</v>
      </c>
      <c r="I2" s="6" t="s">
        <v>366</v>
      </c>
      <c r="J2" s="6" t="s">
        <v>367</v>
      </c>
      <c r="K2" s="7" t="s">
        <v>336</v>
      </c>
      <c r="L2" s="7" t="s">
        <v>302</v>
      </c>
    </row>
    <row r="3" s="2" customFormat="1" ht="15.95" customHeight="1" spans="1:12">
      <c r="A3" s="30" t="s">
        <v>368</v>
      </c>
      <c r="B3" s="11" t="s">
        <v>306</v>
      </c>
      <c r="C3" s="31" t="s">
        <v>304</v>
      </c>
      <c r="D3" s="32" t="s">
        <v>305</v>
      </c>
      <c r="E3" s="12" t="s">
        <v>102</v>
      </c>
      <c r="F3" s="14" t="s">
        <v>47</v>
      </c>
      <c r="G3" s="33" t="s">
        <v>369</v>
      </c>
      <c r="H3" s="33" t="s">
        <v>370</v>
      </c>
      <c r="I3" s="33" t="s">
        <v>371</v>
      </c>
      <c r="J3" s="35" t="s">
        <v>372</v>
      </c>
      <c r="K3" s="35" t="s">
        <v>357</v>
      </c>
      <c r="L3" s="35"/>
    </row>
    <row r="4" s="2" customFormat="1" ht="15.95" customHeight="1" spans="1:12">
      <c r="A4" s="30" t="s">
        <v>373</v>
      </c>
      <c r="B4" s="11" t="s">
        <v>306</v>
      </c>
      <c r="C4" s="31" t="s">
        <v>307</v>
      </c>
      <c r="D4" s="32" t="s">
        <v>305</v>
      </c>
      <c r="E4" s="12" t="s">
        <v>308</v>
      </c>
      <c r="F4" s="14" t="s">
        <v>47</v>
      </c>
      <c r="G4" s="33" t="s">
        <v>369</v>
      </c>
      <c r="H4" s="33" t="s">
        <v>370</v>
      </c>
      <c r="I4" s="33" t="s">
        <v>371</v>
      </c>
      <c r="J4" s="35" t="s">
        <v>372</v>
      </c>
      <c r="K4" s="35" t="s">
        <v>357</v>
      </c>
      <c r="L4" s="35"/>
    </row>
    <row r="5" s="2" customFormat="1" ht="15.95" customHeight="1" spans="1:12">
      <c r="A5" s="30" t="s">
        <v>374</v>
      </c>
      <c r="B5" s="11" t="s">
        <v>306</v>
      </c>
      <c r="C5" s="31" t="s">
        <v>309</v>
      </c>
      <c r="D5" s="32" t="s">
        <v>305</v>
      </c>
      <c r="E5" s="12" t="s">
        <v>310</v>
      </c>
      <c r="F5" s="14" t="s">
        <v>47</v>
      </c>
      <c r="G5" s="33" t="s">
        <v>369</v>
      </c>
      <c r="H5" s="33" t="s">
        <v>370</v>
      </c>
      <c r="I5" s="33" t="s">
        <v>371</v>
      </c>
      <c r="J5" s="35" t="s">
        <v>372</v>
      </c>
      <c r="K5" s="35" t="s">
        <v>357</v>
      </c>
      <c r="L5" s="35"/>
    </row>
    <row r="6" s="2" customFormat="1" ht="15.95" customHeight="1" spans="1:12">
      <c r="A6" s="30" t="s">
        <v>375</v>
      </c>
      <c r="B6" s="11" t="s">
        <v>306</v>
      </c>
      <c r="C6" s="31" t="s">
        <v>311</v>
      </c>
      <c r="D6" s="32" t="s">
        <v>305</v>
      </c>
      <c r="E6" s="12" t="s">
        <v>312</v>
      </c>
      <c r="F6" s="14" t="s">
        <v>47</v>
      </c>
      <c r="G6" s="33" t="s">
        <v>369</v>
      </c>
      <c r="H6" s="33" t="s">
        <v>370</v>
      </c>
      <c r="I6" s="33" t="s">
        <v>371</v>
      </c>
      <c r="J6" s="35" t="s">
        <v>372</v>
      </c>
      <c r="K6" s="35" t="s">
        <v>357</v>
      </c>
      <c r="L6" s="30"/>
    </row>
    <row r="7" s="2" customFormat="1" ht="15.95" customHeight="1" spans="1:12">
      <c r="A7" s="30" t="s">
        <v>376</v>
      </c>
      <c r="B7" s="11" t="s">
        <v>306</v>
      </c>
      <c r="C7" s="31" t="s">
        <v>313</v>
      </c>
      <c r="D7" s="32" t="s">
        <v>305</v>
      </c>
      <c r="E7" s="12" t="s">
        <v>314</v>
      </c>
      <c r="F7" s="14" t="s">
        <v>47</v>
      </c>
      <c r="G7" s="33" t="s">
        <v>369</v>
      </c>
      <c r="H7" s="33" t="s">
        <v>370</v>
      </c>
      <c r="I7" s="33" t="s">
        <v>371</v>
      </c>
      <c r="J7" s="35" t="s">
        <v>372</v>
      </c>
      <c r="K7" s="35" t="s">
        <v>357</v>
      </c>
      <c r="L7" s="30"/>
    </row>
    <row r="8" s="2" customFormat="1" ht="15.95" customHeight="1" spans="1:12">
      <c r="A8" s="30" t="s">
        <v>377</v>
      </c>
      <c r="B8" s="11" t="s">
        <v>306</v>
      </c>
      <c r="C8" s="31" t="s">
        <v>315</v>
      </c>
      <c r="D8" s="32" t="s">
        <v>305</v>
      </c>
      <c r="E8" s="12" t="s">
        <v>316</v>
      </c>
      <c r="F8" s="14" t="s">
        <v>47</v>
      </c>
      <c r="G8" s="33" t="s">
        <v>369</v>
      </c>
      <c r="H8" s="33" t="s">
        <v>370</v>
      </c>
      <c r="I8" s="33" t="s">
        <v>371</v>
      </c>
      <c r="J8" s="35" t="s">
        <v>372</v>
      </c>
      <c r="K8" s="35" t="s">
        <v>357</v>
      </c>
      <c r="L8" s="30"/>
    </row>
    <row r="9" s="2" customFormat="1" ht="15.95" customHeight="1" spans="1:12">
      <c r="A9" s="30"/>
      <c r="B9" s="11"/>
      <c r="C9" s="31"/>
      <c r="D9" s="32"/>
      <c r="E9" s="12"/>
      <c r="F9" s="14"/>
      <c r="G9" s="33"/>
      <c r="H9" s="33"/>
      <c r="I9" s="33"/>
      <c r="J9" s="35"/>
      <c r="K9" s="35"/>
      <c r="L9" s="30"/>
    </row>
    <row r="10" s="4" customFormat="1" ht="29.25" customHeight="1" spans="1:12">
      <c r="A10" s="20" t="s">
        <v>378</v>
      </c>
      <c r="B10" s="21"/>
      <c r="C10" s="21"/>
      <c r="D10" s="21"/>
      <c r="E10" s="22"/>
      <c r="F10" s="23"/>
      <c r="G10" s="34"/>
      <c r="H10" s="20" t="s">
        <v>318</v>
      </c>
      <c r="I10" s="21"/>
      <c r="J10" s="21"/>
      <c r="K10" s="21"/>
      <c r="L10" s="29"/>
    </row>
    <row r="11" s="1" customFormat="1" ht="72.95" customHeight="1" spans="1:12">
      <c r="A11" s="24" t="s">
        <v>379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zoomScale="125" zoomScaleNormal="125" workbookViewId="0">
      <selection activeCell="D13" sqref="D13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2.9416666666667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380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288</v>
      </c>
      <c r="B2" s="7" t="s">
        <v>293</v>
      </c>
      <c r="C2" s="7" t="s">
        <v>337</v>
      </c>
      <c r="D2" s="7" t="s">
        <v>291</v>
      </c>
      <c r="E2" s="7" t="s">
        <v>292</v>
      </c>
      <c r="F2" s="6" t="s">
        <v>381</v>
      </c>
      <c r="G2" s="6" t="s">
        <v>322</v>
      </c>
      <c r="H2" s="8" t="s">
        <v>323</v>
      </c>
      <c r="I2" s="26" t="s">
        <v>325</v>
      </c>
    </row>
    <row r="3" s="2" customFormat="1" ht="18" customHeight="1" spans="1:9">
      <c r="A3" s="6"/>
      <c r="B3" s="9"/>
      <c r="C3" s="9"/>
      <c r="D3" s="9"/>
      <c r="E3" s="9"/>
      <c r="F3" s="6" t="s">
        <v>382</v>
      </c>
      <c r="G3" s="6" t="s">
        <v>326</v>
      </c>
      <c r="H3" s="10"/>
      <c r="I3" s="27"/>
    </row>
    <row r="4" s="3" customFormat="1" ht="18" customHeight="1" spans="1:9">
      <c r="A4" s="11">
        <v>1</v>
      </c>
      <c r="B4" s="11" t="s">
        <v>383</v>
      </c>
      <c r="C4" s="12" t="s">
        <v>384</v>
      </c>
      <c r="D4" s="13" t="s">
        <v>385</v>
      </c>
      <c r="E4" s="14" t="s">
        <v>47</v>
      </c>
      <c r="F4" s="15">
        <v>-0.008</v>
      </c>
      <c r="G4" s="15">
        <v>-0.01</v>
      </c>
      <c r="H4" s="16">
        <f t="shared" ref="H4:H9" si="0">SUM(F4:G4)</f>
        <v>-0.018</v>
      </c>
      <c r="I4" s="11"/>
    </row>
    <row r="5" s="3" customFormat="1" ht="18" customHeight="1" spans="1:9">
      <c r="A5" s="11">
        <v>2</v>
      </c>
      <c r="B5" s="11" t="s">
        <v>383</v>
      </c>
      <c r="C5" s="12" t="s">
        <v>384</v>
      </c>
      <c r="D5" s="13" t="s">
        <v>386</v>
      </c>
      <c r="E5" s="14" t="s">
        <v>47</v>
      </c>
      <c r="F5" s="15">
        <v>0.006</v>
      </c>
      <c r="G5" s="15">
        <v>-0.01</v>
      </c>
      <c r="H5" s="16">
        <f t="shared" si="0"/>
        <v>-0.004</v>
      </c>
      <c r="I5" s="11"/>
    </row>
    <row r="6" s="3" customFormat="1" ht="18" customHeight="1" spans="1:9">
      <c r="A6" s="11">
        <v>3</v>
      </c>
      <c r="B6" s="11" t="s">
        <v>383</v>
      </c>
      <c r="C6" s="12" t="s">
        <v>384</v>
      </c>
      <c r="D6" s="13" t="s">
        <v>387</v>
      </c>
      <c r="E6" s="14" t="s">
        <v>47</v>
      </c>
      <c r="F6" s="15">
        <v>-0.007</v>
      </c>
      <c r="G6" s="15">
        <v>-0.008</v>
      </c>
      <c r="H6" s="16">
        <f t="shared" si="0"/>
        <v>-0.015</v>
      </c>
      <c r="I6" s="11"/>
    </row>
    <row r="7" s="3" customFormat="1" ht="18" customHeight="1" spans="1:9">
      <c r="A7" s="11">
        <v>4</v>
      </c>
      <c r="B7" s="11" t="s">
        <v>383</v>
      </c>
      <c r="C7" s="12" t="s">
        <v>384</v>
      </c>
      <c r="D7" s="13" t="s">
        <v>388</v>
      </c>
      <c r="E7" s="14" t="s">
        <v>47</v>
      </c>
      <c r="F7" s="15">
        <v>0.006</v>
      </c>
      <c r="G7" s="15">
        <v>-0.01</v>
      </c>
      <c r="H7" s="16">
        <f t="shared" si="0"/>
        <v>-0.004</v>
      </c>
      <c r="I7" s="11"/>
    </row>
    <row r="8" s="3" customFormat="1" ht="18" customHeight="1" spans="1:9">
      <c r="A8" s="11">
        <v>5</v>
      </c>
      <c r="B8" s="11" t="s">
        <v>383</v>
      </c>
      <c r="C8" s="12" t="s">
        <v>384</v>
      </c>
      <c r="D8" s="13" t="s">
        <v>385</v>
      </c>
      <c r="E8" s="14" t="s">
        <v>47</v>
      </c>
      <c r="F8" s="15">
        <v>-0.007</v>
      </c>
      <c r="G8" s="15">
        <v>-0.008</v>
      </c>
      <c r="H8" s="16">
        <f t="shared" si="0"/>
        <v>-0.015</v>
      </c>
      <c r="I8" s="11"/>
    </row>
    <row r="9" s="3" customFormat="1" ht="18" customHeight="1" spans="1:9">
      <c r="A9" s="11">
        <v>6</v>
      </c>
      <c r="B9" s="17" t="s">
        <v>383</v>
      </c>
      <c r="C9" s="18" t="s">
        <v>389</v>
      </c>
      <c r="D9" s="13" t="s">
        <v>386</v>
      </c>
      <c r="E9" s="14" t="s">
        <v>47</v>
      </c>
      <c r="F9" s="15">
        <v>-0.008</v>
      </c>
      <c r="G9" s="15">
        <v>-0.009</v>
      </c>
      <c r="H9" s="16">
        <f t="shared" si="0"/>
        <v>-0.017</v>
      </c>
      <c r="I9" s="11"/>
    </row>
    <row r="10" s="3" customFormat="1" ht="18" customHeight="1" spans="1:9">
      <c r="A10" s="11"/>
      <c r="B10" s="11"/>
      <c r="C10" s="18"/>
      <c r="D10" s="13"/>
      <c r="E10" s="14"/>
      <c r="F10" s="15"/>
      <c r="G10" s="15"/>
      <c r="H10" s="16"/>
      <c r="I10" s="28"/>
    </row>
    <row r="11" s="3" customFormat="1" ht="18" customHeight="1" spans="1:9">
      <c r="A11" s="11"/>
      <c r="B11" s="11"/>
      <c r="C11" s="18"/>
      <c r="D11" s="13"/>
      <c r="E11" s="14"/>
      <c r="F11" s="15"/>
      <c r="G11" s="15"/>
      <c r="H11" s="16"/>
      <c r="I11" s="28"/>
    </row>
    <row r="12" s="3" customFormat="1" ht="18" customHeight="1" spans="1:9">
      <c r="A12" s="11"/>
      <c r="B12" s="11"/>
      <c r="C12" s="18"/>
      <c r="D12" s="13"/>
      <c r="E12" s="14"/>
      <c r="F12" s="15"/>
      <c r="G12" s="15"/>
      <c r="H12" s="16"/>
      <c r="I12" s="28"/>
    </row>
    <row r="13" s="3" customFormat="1" ht="18" customHeight="1" spans="1:9">
      <c r="A13" s="11"/>
      <c r="B13" s="11"/>
      <c r="C13" s="18"/>
      <c r="D13" s="13"/>
      <c r="E13" s="14"/>
      <c r="F13" s="15"/>
      <c r="G13" s="15"/>
      <c r="H13" s="16"/>
      <c r="I13" s="28"/>
    </row>
    <row r="14" s="1" customFormat="1" ht="18" customHeight="1" spans="1:9">
      <c r="A14" s="19"/>
      <c r="B14" s="19"/>
      <c r="C14" s="19"/>
      <c r="D14" s="19"/>
      <c r="E14" s="19"/>
      <c r="F14" s="19"/>
      <c r="G14" s="19"/>
      <c r="H14" s="19"/>
      <c r="I14" s="19"/>
    </row>
    <row r="15" s="4" customFormat="1" ht="29.25" customHeight="1" spans="1:9">
      <c r="A15" s="20" t="s">
        <v>346</v>
      </c>
      <c r="B15" s="21"/>
      <c r="C15" s="21"/>
      <c r="D15" s="22"/>
      <c r="E15" s="23"/>
      <c r="F15" s="20" t="s">
        <v>318</v>
      </c>
      <c r="G15" s="21"/>
      <c r="H15" s="22"/>
      <c r="I15" s="29"/>
    </row>
    <row r="16" s="1" customFormat="1" ht="51.95" customHeight="1" spans="1:9">
      <c r="A16" s="24" t="s">
        <v>390</v>
      </c>
      <c r="B16" s="24"/>
      <c r="C16" s="25"/>
      <c r="D16" s="25"/>
      <c r="E16" s="25"/>
      <c r="F16" s="25"/>
      <c r="G16" s="25"/>
      <c r="H16" s="25"/>
      <c r="I16" s="25"/>
    </row>
  </sheetData>
  <mergeCells count="11">
    <mergeCell ref="A1:I1"/>
    <mergeCell ref="A15:D15"/>
    <mergeCell ref="F15:H15"/>
    <mergeCell ref="A16:I16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10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94" t="s">
        <v>19</v>
      </c>
      <c r="C2" s="395"/>
      <c r="D2" s="395"/>
      <c r="E2" s="395"/>
      <c r="F2" s="395"/>
      <c r="G2" s="395"/>
      <c r="H2" s="395"/>
      <c r="I2" s="410"/>
    </row>
    <row r="3" ht="28" customHeight="1" spans="2:9">
      <c r="B3" s="396"/>
      <c r="C3" s="397"/>
      <c r="D3" s="398" t="s">
        <v>20</v>
      </c>
      <c r="E3" s="399"/>
      <c r="F3" s="400" t="s">
        <v>21</v>
      </c>
      <c r="G3" s="401"/>
      <c r="H3" s="398" t="s">
        <v>22</v>
      </c>
      <c r="I3" s="411"/>
    </row>
    <row r="4" ht="28" customHeight="1" spans="2:9">
      <c r="B4" s="396" t="s">
        <v>23</v>
      </c>
      <c r="C4" s="397" t="s">
        <v>24</v>
      </c>
      <c r="D4" s="397" t="s">
        <v>25</v>
      </c>
      <c r="E4" s="397" t="s">
        <v>26</v>
      </c>
      <c r="F4" s="402" t="s">
        <v>25</v>
      </c>
      <c r="G4" s="402" t="s">
        <v>26</v>
      </c>
      <c r="H4" s="397" t="s">
        <v>25</v>
      </c>
      <c r="I4" s="412" t="s">
        <v>26</v>
      </c>
    </row>
    <row r="5" ht="28" customHeight="1" spans="2:9">
      <c r="B5" s="403" t="s">
        <v>27</v>
      </c>
      <c r="C5" s="404">
        <v>13</v>
      </c>
      <c r="D5" s="404">
        <v>0</v>
      </c>
      <c r="E5" s="404">
        <v>1</v>
      </c>
      <c r="F5" s="405">
        <v>0</v>
      </c>
      <c r="G5" s="405">
        <v>1</v>
      </c>
      <c r="H5" s="404">
        <v>1</v>
      </c>
      <c r="I5" s="413">
        <v>2</v>
      </c>
    </row>
    <row r="6" ht="28" customHeight="1" spans="2:9">
      <c r="B6" s="403" t="s">
        <v>28</v>
      </c>
      <c r="C6" s="404">
        <v>20</v>
      </c>
      <c r="D6" s="404">
        <v>0</v>
      </c>
      <c r="E6" s="404">
        <v>1</v>
      </c>
      <c r="F6" s="405">
        <v>1</v>
      </c>
      <c r="G6" s="405">
        <v>2</v>
      </c>
      <c r="H6" s="404">
        <v>2</v>
      </c>
      <c r="I6" s="413">
        <v>3</v>
      </c>
    </row>
    <row r="7" ht="28" customHeight="1" spans="2:9">
      <c r="B7" s="403" t="s">
        <v>29</v>
      </c>
      <c r="C7" s="404">
        <v>32</v>
      </c>
      <c r="D7" s="404">
        <v>0</v>
      </c>
      <c r="E7" s="404">
        <v>1</v>
      </c>
      <c r="F7" s="405">
        <v>2</v>
      </c>
      <c r="G7" s="405">
        <v>3</v>
      </c>
      <c r="H7" s="404">
        <v>3</v>
      </c>
      <c r="I7" s="413">
        <v>4</v>
      </c>
    </row>
    <row r="8" ht="28" customHeight="1" spans="2:9">
      <c r="B8" s="403" t="s">
        <v>30</v>
      </c>
      <c r="C8" s="404">
        <v>50</v>
      </c>
      <c r="D8" s="404">
        <v>1</v>
      </c>
      <c r="E8" s="404">
        <v>2</v>
      </c>
      <c r="F8" s="405">
        <v>3</v>
      </c>
      <c r="G8" s="405">
        <v>4</v>
      </c>
      <c r="H8" s="404">
        <v>5</v>
      </c>
      <c r="I8" s="413">
        <v>6</v>
      </c>
    </row>
    <row r="9" ht="28" customHeight="1" spans="2:9">
      <c r="B9" s="403" t="s">
        <v>31</v>
      </c>
      <c r="C9" s="404">
        <v>80</v>
      </c>
      <c r="D9" s="404">
        <v>2</v>
      </c>
      <c r="E9" s="404">
        <v>3</v>
      </c>
      <c r="F9" s="405">
        <v>5</v>
      </c>
      <c r="G9" s="405">
        <v>6</v>
      </c>
      <c r="H9" s="404">
        <v>7</v>
      </c>
      <c r="I9" s="413">
        <v>8</v>
      </c>
    </row>
    <row r="10" ht="28" customHeight="1" spans="2:9">
      <c r="B10" s="403" t="s">
        <v>32</v>
      </c>
      <c r="C10" s="404">
        <v>125</v>
      </c>
      <c r="D10" s="404">
        <v>3</v>
      </c>
      <c r="E10" s="404">
        <v>4</v>
      </c>
      <c r="F10" s="405">
        <v>7</v>
      </c>
      <c r="G10" s="405">
        <v>8</v>
      </c>
      <c r="H10" s="404">
        <v>10</v>
      </c>
      <c r="I10" s="413">
        <v>11</v>
      </c>
    </row>
    <row r="11" ht="28" customHeight="1" spans="2:9">
      <c r="B11" s="403" t="s">
        <v>33</v>
      </c>
      <c r="C11" s="404">
        <v>200</v>
      </c>
      <c r="D11" s="404">
        <v>5</v>
      </c>
      <c r="E11" s="404">
        <v>6</v>
      </c>
      <c r="F11" s="405">
        <v>10</v>
      </c>
      <c r="G11" s="405">
        <v>11</v>
      </c>
      <c r="H11" s="404">
        <v>14</v>
      </c>
      <c r="I11" s="413">
        <v>15</v>
      </c>
    </row>
    <row r="12" ht="28" customHeight="1" spans="2:9">
      <c r="B12" s="406" t="s">
        <v>34</v>
      </c>
      <c r="C12" s="407">
        <v>315</v>
      </c>
      <c r="D12" s="407">
        <v>7</v>
      </c>
      <c r="E12" s="407">
        <v>8</v>
      </c>
      <c r="F12" s="408">
        <v>14</v>
      </c>
      <c r="G12" s="408">
        <v>15</v>
      </c>
      <c r="H12" s="407">
        <v>21</v>
      </c>
      <c r="I12" s="414">
        <v>22</v>
      </c>
    </row>
    <row r="14" spans="2:4">
      <c r="B14" s="409" t="s">
        <v>35</v>
      </c>
      <c r="C14" s="409"/>
      <c r="D14" s="40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topLeftCell="A23" workbookViewId="0">
      <selection activeCell="K23" sqref="K23"/>
    </sheetView>
  </sheetViews>
  <sheetFormatPr defaultColWidth="10.3333333333333" defaultRowHeight="16.5" customHeight="1"/>
  <cols>
    <col min="1" max="1" width="11.1166666666667" style="227" customWidth="1"/>
    <col min="2" max="9" width="10.3333333333333" style="227"/>
    <col min="10" max="10" width="8.83333333333333" style="227" customWidth="1"/>
    <col min="11" max="11" width="12" style="227" customWidth="1"/>
    <col min="12" max="16384" width="10.3333333333333" style="227"/>
  </cols>
  <sheetData>
    <row r="1" ht="21.15" spans="1:11">
      <c r="A1" s="328" t="s">
        <v>36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ht="16.35" spans="1:11">
      <c r="A2" s="229" t="s">
        <v>37</v>
      </c>
      <c r="B2" s="230" t="s">
        <v>38</v>
      </c>
      <c r="C2" s="230"/>
      <c r="D2" s="231" t="s">
        <v>39</v>
      </c>
      <c r="E2" s="231"/>
      <c r="F2" s="230" t="s">
        <v>40</v>
      </c>
      <c r="G2" s="230"/>
      <c r="H2" s="232" t="s">
        <v>41</v>
      </c>
      <c r="I2" s="304" t="s">
        <v>42</v>
      </c>
      <c r="J2" s="304"/>
      <c r="K2" s="305"/>
    </row>
    <row r="3" ht="15.6" spans="1:11">
      <c r="A3" s="233" t="s">
        <v>43</v>
      </c>
      <c r="B3" s="234"/>
      <c r="C3" s="235"/>
      <c r="D3" s="236" t="s">
        <v>44</v>
      </c>
      <c r="E3" s="237"/>
      <c r="F3" s="237"/>
      <c r="G3" s="238"/>
      <c r="H3" s="236" t="s">
        <v>45</v>
      </c>
      <c r="I3" s="237"/>
      <c r="J3" s="237"/>
      <c r="K3" s="238"/>
    </row>
    <row r="4" ht="16.35" spans="1:11">
      <c r="A4" s="239" t="s">
        <v>46</v>
      </c>
      <c r="B4" s="240" t="s">
        <v>47</v>
      </c>
      <c r="C4" s="241"/>
      <c r="D4" s="239" t="s">
        <v>48</v>
      </c>
      <c r="E4" s="242"/>
      <c r="F4" s="243">
        <v>45290</v>
      </c>
      <c r="G4" s="244"/>
      <c r="H4" s="239" t="s">
        <v>49</v>
      </c>
      <c r="I4" s="242"/>
      <c r="J4" s="240" t="s">
        <v>50</v>
      </c>
      <c r="K4" s="241" t="s">
        <v>51</v>
      </c>
    </row>
    <row r="5" ht="15.6" spans="1:11">
      <c r="A5" s="245" t="s">
        <v>52</v>
      </c>
      <c r="B5" s="140" t="s">
        <v>53</v>
      </c>
      <c r="C5" s="140"/>
      <c r="D5" s="239" t="s">
        <v>54</v>
      </c>
      <c r="E5" s="242"/>
      <c r="F5" s="243" t="s">
        <v>55</v>
      </c>
      <c r="G5" s="244"/>
      <c r="H5" s="239" t="s">
        <v>56</v>
      </c>
      <c r="I5" s="242"/>
      <c r="J5" s="240" t="s">
        <v>50</v>
      </c>
      <c r="K5" s="241" t="s">
        <v>51</v>
      </c>
    </row>
    <row r="6" ht="15.6" spans="1:11">
      <c r="A6" s="239" t="s">
        <v>57</v>
      </c>
      <c r="B6" s="329">
        <v>1</v>
      </c>
      <c r="C6" s="330">
        <v>6</v>
      </c>
      <c r="D6" s="245" t="s">
        <v>58</v>
      </c>
      <c r="E6" s="267"/>
      <c r="F6" s="243">
        <v>45290</v>
      </c>
      <c r="G6" s="244"/>
      <c r="H6" s="239" t="s">
        <v>59</v>
      </c>
      <c r="I6" s="242"/>
      <c r="J6" s="240" t="s">
        <v>50</v>
      </c>
      <c r="K6" s="241" t="s">
        <v>51</v>
      </c>
    </row>
    <row r="7" spans="1:11">
      <c r="A7" s="239" t="s">
        <v>60</v>
      </c>
      <c r="B7" s="249">
        <v>30152</v>
      </c>
      <c r="C7" s="250"/>
      <c r="D7" s="245" t="s">
        <v>61</v>
      </c>
      <c r="E7" s="266"/>
      <c r="F7" s="243">
        <v>45290</v>
      </c>
      <c r="G7" s="244"/>
      <c r="H7" s="239" t="s">
        <v>62</v>
      </c>
      <c r="I7" s="242"/>
      <c r="J7" s="240" t="s">
        <v>50</v>
      </c>
      <c r="K7" s="241" t="s">
        <v>51</v>
      </c>
    </row>
    <row r="8" ht="28" customHeight="1" spans="1:11">
      <c r="A8" s="252" t="s">
        <v>63</v>
      </c>
      <c r="B8" s="253" t="s">
        <v>64</v>
      </c>
      <c r="C8" s="254"/>
      <c r="D8" s="255" t="s">
        <v>65</v>
      </c>
      <c r="E8" s="256"/>
      <c r="F8" s="331">
        <v>45291</v>
      </c>
      <c r="G8" s="332"/>
      <c r="H8" s="255" t="s">
        <v>66</v>
      </c>
      <c r="I8" s="256"/>
      <c r="J8" s="276" t="s">
        <v>50</v>
      </c>
      <c r="K8" s="314" t="s">
        <v>51</v>
      </c>
    </row>
    <row r="9" ht="16.35" spans="1:11">
      <c r="A9" s="333" t="s">
        <v>67</v>
      </c>
      <c r="B9" s="334"/>
      <c r="C9" s="334"/>
      <c r="D9" s="334"/>
      <c r="E9" s="334"/>
      <c r="F9" s="334"/>
      <c r="G9" s="334"/>
      <c r="H9" s="334"/>
      <c r="I9" s="334"/>
      <c r="J9" s="334"/>
      <c r="K9" s="376"/>
    </row>
    <row r="10" ht="16.35" spans="1:11">
      <c r="A10" s="335" t="s">
        <v>68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77"/>
    </row>
    <row r="11" ht="15.6" spans="1:11">
      <c r="A11" s="337" t="s">
        <v>69</v>
      </c>
      <c r="B11" s="338" t="s">
        <v>70</v>
      </c>
      <c r="C11" s="339" t="s">
        <v>71</v>
      </c>
      <c r="D11" s="340"/>
      <c r="E11" s="341" t="s">
        <v>72</v>
      </c>
      <c r="F11" s="338" t="s">
        <v>70</v>
      </c>
      <c r="G11" s="339" t="s">
        <v>71</v>
      </c>
      <c r="H11" s="339" t="s">
        <v>73</v>
      </c>
      <c r="I11" s="341" t="s">
        <v>74</v>
      </c>
      <c r="J11" s="338" t="s">
        <v>70</v>
      </c>
      <c r="K11" s="378" t="s">
        <v>71</v>
      </c>
    </row>
    <row r="12" ht="15.6" spans="1:11">
      <c r="A12" s="245" t="s">
        <v>75</v>
      </c>
      <c r="B12" s="265" t="s">
        <v>70</v>
      </c>
      <c r="C12" s="240" t="s">
        <v>71</v>
      </c>
      <c r="D12" s="266"/>
      <c r="E12" s="267" t="s">
        <v>76</v>
      </c>
      <c r="F12" s="265" t="s">
        <v>70</v>
      </c>
      <c r="G12" s="240" t="s">
        <v>71</v>
      </c>
      <c r="H12" s="240" t="s">
        <v>73</v>
      </c>
      <c r="I12" s="267" t="s">
        <v>77</v>
      </c>
      <c r="J12" s="265" t="s">
        <v>70</v>
      </c>
      <c r="K12" s="241" t="s">
        <v>71</v>
      </c>
    </row>
    <row r="13" ht="15.6" spans="1:11">
      <c r="A13" s="245" t="s">
        <v>78</v>
      </c>
      <c r="B13" s="265" t="s">
        <v>70</v>
      </c>
      <c r="C13" s="240" t="s">
        <v>71</v>
      </c>
      <c r="D13" s="266"/>
      <c r="E13" s="267" t="s">
        <v>79</v>
      </c>
      <c r="F13" s="240" t="s">
        <v>80</v>
      </c>
      <c r="G13" s="240" t="s">
        <v>81</v>
      </c>
      <c r="H13" s="240" t="s">
        <v>73</v>
      </c>
      <c r="I13" s="267" t="s">
        <v>82</v>
      </c>
      <c r="J13" s="265" t="s">
        <v>70</v>
      </c>
      <c r="K13" s="241" t="s">
        <v>71</v>
      </c>
    </row>
    <row r="14" ht="16.35" spans="1:11">
      <c r="A14" s="255" t="s">
        <v>83</v>
      </c>
      <c r="B14" s="256"/>
      <c r="C14" s="256"/>
      <c r="D14" s="256"/>
      <c r="E14" s="256"/>
      <c r="F14" s="256"/>
      <c r="G14" s="256"/>
      <c r="H14" s="256"/>
      <c r="I14" s="256"/>
      <c r="J14" s="256"/>
      <c r="K14" s="307"/>
    </row>
    <row r="15" ht="16.35" spans="1:11">
      <c r="A15" s="335" t="s">
        <v>84</v>
      </c>
      <c r="B15" s="336"/>
      <c r="C15" s="336"/>
      <c r="D15" s="336"/>
      <c r="E15" s="336"/>
      <c r="F15" s="336"/>
      <c r="G15" s="336"/>
      <c r="H15" s="336"/>
      <c r="I15" s="336"/>
      <c r="J15" s="336"/>
      <c r="K15" s="377"/>
    </row>
    <row r="16" ht="15.6" spans="1:11">
      <c r="A16" s="342" t="s">
        <v>85</v>
      </c>
      <c r="B16" s="339" t="s">
        <v>80</v>
      </c>
      <c r="C16" s="339" t="s">
        <v>81</v>
      </c>
      <c r="D16" s="343"/>
      <c r="E16" s="344" t="s">
        <v>86</v>
      </c>
      <c r="F16" s="339" t="s">
        <v>80</v>
      </c>
      <c r="G16" s="339" t="s">
        <v>81</v>
      </c>
      <c r="H16" s="345"/>
      <c r="I16" s="344" t="s">
        <v>87</v>
      </c>
      <c r="J16" s="339" t="s">
        <v>80</v>
      </c>
      <c r="K16" s="378" t="s">
        <v>81</v>
      </c>
    </row>
    <row r="17" customHeight="1" spans="1:22">
      <c r="A17" s="248" t="s">
        <v>88</v>
      </c>
      <c r="B17" s="240" t="s">
        <v>80</v>
      </c>
      <c r="C17" s="240" t="s">
        <v>81</v>
      </c>
      <c r="D17" s="346"/>
      <c r="E17" s="282" t="s">
        <v>89</v>
      </c>
      <c r="F17" s="240" t="s">
        <v>80</v>
      </c>
      <c r="G17" s="240" t="s">
        <v>81</v>
      </c>
      <c r="H17" s="347"/>
      <c r="I17" s="282" t="s">
        <v>90</v>
      </c>
      <c r="J17" s="240" t="s">
        <v>80</v>
      </c>
      <c r="K17" s="241" t="s">
        <v>81</v>
      </c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79"/>
    </row>
    <row r="18" ht="18" customHeight="1" spans="1:11">
      <c r="A18" s="348" t="s">
        <v>91</v>
      </c>
      <c r="B18" s="349"/>
      <c r="C18" s="349"/>
      <c r="D18" s="349"/>
      <c r="E18" s="349"/>
      <c r="F18" s="349"/>
      <c r="G18" s="349"/>
      <c r="H18" s="349"/>
      <c r="I18" s="349"/>
      <c r="J18" s="349"/>
      <c r="K18" s="380"/>
    </row>
    <row r="19" s="327" customFormat="1" ht="18" customHeight="1" spans="1:11">
      <c r="A19" s="335" t="s">
        <v>92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77"/>
    </row>
    <row r="20" customHeight="1" spans="1:11">
      <c r="A20" s="350" t="s">
        <v>93</v>
      </c>
      <c r="B20" s="351"/>
      <c r="C20" s="351"/>
      <c r="D20" s="351"/>
      <c r="E20" s="351"/>
      <c r="F20" s="351"/>
      <c r="G20" s="351"/>
      <c r="H20" s="351"/>
      <c r="I20" s="351"/>
      <c r="J20" s="351"/>
      <c r="K20" s="381"/>
    </row>
    <row r="21" ht="21.75" customHeight="1" spans="1:11">
      <c r="A21" s="352" t="s">
        <v>94</v>
      </c>
      <c r="B21" s="282" t="s">
        <v>95</v>
      </c>
      <c r="C21" s="282" t="s">
        <v>96</v>
      </c>
      <c r="D21" s="282" t="s">
        <v>97</v>
      </c>
      <c r="E21" s="282" t="s">
        <v>98</v>
      </c>
      <c r="F21" s="282" t="s">
        <v>99</v>
      </c>
      <c r="G21" s="282" t="s">
        <v>100</v>
      </c>
      <c r="H21" s="282"/>
      <c r="I21" s="282"/>
      <c r="J21" s="282"/>
      <c r="K21" s="317" t="s">
        <v>101</v>
      </c>
    </row>
    <row r="22" customHeight="1" spans="1:11">
      <c r="A22" s="251" t="s">
        <v>102</v>
      </c>
      <c r="B22" s="246">
        <v>0.2</v>
      </c>
      <c r="C22" s="246">
        <v>0.2</v>
      </c>
      <c r="D22" s="246">
        <v>0.2</v>
      </c>
      <c r="E22" s="246">
        <v>0.2</v>
      </c>
      <c r="F22" s="246">
        <v>0.2</v>
      </c>
      <c r="G22" s="246">
        <v>0.2</v>
      </c>
      <c r="H22" s="246"/>
      <c r="I22" s="246"/>
      <c r="J22" s="246"/>
      <c r="K22" s="382" t="s">
        <v>103</v>
      </c>
    </row>
    <row r="23" customHeight="1" spans="1:11">
      <c r="A23" s="251"/>
      <c r="B23" s="246"/>
      <c r="C23" s="246"/>
      <c r="D23" s="246"/>
      <c r="E23" s="246"/>
      <c r="F23" s="246"/>
      <c r="G23" s="246"/>
      <c r="H23" s="246"/>
      <c r="I23" s="246"/>
      <c r="J23" s="246"/>
      <c r="K23" s="382"/>
    </row>
    <row r="24" customHeight="1" spans="1:11">
      <c r="A24" s="251"/>
      <c r="B24" s="246"/>
      <c r="C24" s="246"/>
      <c r="D24" s="246"/>
      <c r="E24" s="246"/>
      <c r="F24" s="246"/>
      <c r="G24" s="246"/>
      <c r="H24" s="246"/>
      <c r="I24" s="246"/>
      <c r="J24" s="246"/>
      <c r="K24" s="382"/>
    </row>
    <row r="25" customHeight="1" spans="1:11">
      <c r="A25" s="251"/>
      <c r="B25" s="246"/>
      <c r="C25" s="246"/>
      <c r="D25" s="246"/>
      <c r="E25" s="246"/>
      <c r="F25" s="246"/>
      <c r="G25" s="246"/>
      <c r="H25" s="246"/>
      <c r="I25" s="246"/>
      <c r="J25" s="246"/>
      <c r="K25" s="383"/>
    </row>
    <row r="26" customHeight="1" spans="1:11">
      <c r="A26" s="251"/>
      <c r="B26" s="246"/>
      <c r="C26" s="246"/>
      <c r="D26" s="246"/>
      <c r="E26" s="246"/>
      <c r="F26" s="246"/>
      <c r="G26" s="246"/>
      <c r="H26" s="246"/>
      <c r="I26" s="246"/>
      <c r="J26" s="246"/>
      <c r="K26" s="383"/>
    </row>
    <row r="27" customHeight="1" spans="1:11">
      <c r="A27" s="251"/>
      <c r="B27" s="246"/>
      <c r="C27" s="246"/>
      <c r="D27" s="246"/>
      <c r="E27" s="246"/>
      <c r="F27" s="246"/>
      <c r="G27" s="246"/>
      <c r="H27" s="246"/>
      <c r="I27" s="246"/>
      <c r="J27" s="246"/>
      <c r="K27" s="383"/>
    </row>
    <row r="28" customHeight="1" spans="1:11">
      <c r="A28" s="251"/>
      <c r="B28" s="246"/>
      <c r="C28" s="246"/>
      <c r="D28" s="246"/>
      <c r="E28" s="246"/>
      <c r="F28" s="246"/>
      <c r="G28" s="246"/>
      <c r="H28" s="246"/>
      <c r="I28" s="246"/>
      <c r="J28" s="246"/>
      <c r="K28" s="383"/>
    </row>
    <row r="29" ht="18" customHeight="1" spans="1:11">
      <c r="A29" s="353" t="s">
        <v>104</v>
      </c>
      <c r="B29" s="354"/>
      <c r="C29" s="354"/>
      <c r="D29" s="354"/>
      <c r="E29" s="354"/>
      <c r="F29" s="354"/>
      <c r="G29" s="354"/>
      <c r="H29" s="354"/>
      <c r="I29" s="354"/>
      <c r="J29" s="354"/>
      <c r="K29" s="384"/>
    </row>
    <row r="30" ht="18.75" customHeight="1" spans="1:11">
      <c r="A30" s="355" t="s">
        <v>105</v>
      </c>
      <c r="B30" s="356"/>
      <c r="C30" s="356"/>
      <c r="D30" s="356"/>
      <c r="E30" s="356"/>
      <c r="F30" s="356"/>
      <c r="G30" s="356"/>
      <c r="H30" s="356"/>
      <c r="I30" s="356"/>
      <c r="J30" s="356"/>
      <c r="K30" s="385"/>
    </row>
    <row r="31" ht="18.75" customHeight="1" spans="1:11">
      <c r="A31" s="357"/>
      <c r="B31" s="358"/>
      <c r="C31" s="358"/>
      <c r="D31" s="358"/>
      <c r="E31" s="358"/>
      <c r="F31" s="358"/>
      <c r="G31" s="358"/>
      <c r="H31" s="358"/>
      <c r="I31" s="358"/>
      <c r="J31" s="358"/>
      <c r="K31" s="386"/>
    </row>
    <row r="32" ht="18" customHeight="1" spans="1:11">
      <c r="A32" s="353" t="s">
        <v>106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84"/>
    </row>
    <row r="33" ht="15.6" spans="1:11">
      <c r="A33" s="359" t="s">
        <v>107</v>
      </c>
      <c r="B33" s="360"/>
      <c r="C33" s="360"/>
      <c r="D33" s="360"/>
      <c r="E33" s="360"/>
      <c r="F33" s="360"/>
      <c r="G33" s="360"/>
      <c r="H33" s="360"/>
      <c r="I33" s="360"/>
      <c r="J33" s="360"/>
      <c r="K33" s="387"/>
    </row>
    <row r="34" ht="16.35" spans="1:11">
      <c r="A34" s="146" t="s">
        <v>108</v>
      </c>
      <c r="B34" s="148"/>
      <c r="C34" s="240" t="s">
        <v>50</v>
      </c>
      <c r="D34" s="240" t="s">
        <v>51</v>
      </c>
      <c r="E34" s="361" t="s">
        <v>109</v>
      </c>
      <c r="F34" s="362"/>
      <c r="G34" s="362"/>
      <c r="H34" s="362"/>
      <c r="I34" s="362"/>
      <c r="J34" s="362"/>
      <c r="K34" s="388"/>
    </row>
    <row r="35" ht="16.35" spans="1:11">
      <c r="A35" s="363" t="s">
        <v>110</v>
      </c>
      <c r="B35" s="363"/>
      <c r="C35" s="363"/>
      <c r="D35" s="363"/>
      <c r="E35" s="363"/>
      <c r="F35" s="363"/>
      <c r="G35" s="363"/>
      <c r="H35" s="363"/>
      <c r="I35" s="363"/>
      <c r="J35" s="363"/>
      <c r="K35" s="363"/>
    </row>
    <row r="36" ht="15.6" spans="1:11">
      <c r="A36" s="287" t="s">
        <v>111</v>
      </c>
      <c r="B36" s="288"/>
      <c r="C36" s="288"/>
      <c r="D36" s="288"/>
      <c r="E36" s="288"/>
      <c r="F36" s="288"/>
      <c r="G36" s="288"/>
      <c r="H36" s="288"/>
      <c r="I36" s="288"/>
      <c r="J36" s="288"/>
      <c r="K36" s="319"/>
    </row>
    <row r="37" ht="15.6" spans="1:11">
      <c r="A37" s="287" t="s">
        <v>112</v>
      </c>
      <c r="B37" s="288"/>
      <c r="C37" s="288"/>
      <c r="D37" s="288"/>
      <c r="E37" s="288"/>
      <c r="F37" s="288"/>
      <c r="G37" s="288"/>
      <c r="H37" s="288"/>
      <c r="I37" s="288"/>
      <c r="J37" s="288"/>
      <c r="K37" s="319"/>
    </row>
    <row r="38" ht="15.6" spans="1:11">
      <c r="A38" s="287"/>
      <c r="B38" s="288"/>
      <c r="C38" s="288"/>
      <c r="D38" s="288"/>
      <c r="E38" s="288"/>
      <c r="F38" s="288"/>
      <c r="G38" s="288"/>
      <c r="H38" s="288"/>
      <c r="I38" s="288"/>
      <c r="J38" s="288"/>
      <c r="K38" s="319"/>
    </row>
    <row r="39" ht="15.6" spans="1:11">
      <c r="A39" s="287"/>
      <c r="B39" s="288"/>
      <c r="C39" s="288"/>
      <c r="D39" s="288"/>
      <c r="E39" s="288"/>
      <c r="F39" s="288"/>
      <c r="G39" s="288"/>
      <c r="H39" s="288"/>
      <c r="I39" s="288"/>
      <c r="J39" s="288"/>
      <c r="K39" s="319"/>
    </row>
    <row r="40" ht="15.6" spans="1:11">
      <c r="A40" s="287"/>
      <c r="B40" s="288"/>
      <c r="C40" s="288"/>
      <c r="D40" s="288"/>
      <c r="E40" s="288"/>
      <c r="F40" s="288"/>
      <c r="G40" s="288"/>
      <c r="H40" s="288"/>
      <c r="I40" s="288"/>
      <c r="J40" s="288"/>
      <c r="K40" s="319"/>
    </row>
    <row r="41" ht="15.6" spans="1:11">
      <c r="A41" s="287"/>
      <c r="B41" s="288"/>
      <c r="C41" s="288"/>
      <c r="D41" s="288"/>
      <c r="E41" s="288"/>
      <c r="F41" s="288"/>
      <c r="G41" s="288"/>
      <c r="H41" s="288"/>
      <c r="I41" s="288"/>
      <c r="J41" s="288"/>
      <c r="K41" s="319"/>
    </row>
    <row r="42" ht="15.6" spans="1:11">
      <c r="A42" s="287"/>
      <c r="B42" s="288"/>
      <c r="C42" s="288"/>
      <c r="D42" s="288"/>
      <c r="E42" s="288"/>
      <c r="F42" s="288"/>
      <c r="G42" s="288"/>
      <c r="H42" s="288"/>
      <c r="I42" s="288"/>
      <c r="J42" s="288"/>
      <c r="K42" s="319"/>
    </row>
    <row r="43" ht="16.35" spans="1:11">
      <c r="A43" s="284" t="s">
        <v>113</v>
      </c>
      <c r="B43" s="285"/>
      <c r="C43" s="285"/>
      <c r="D43" s="285"/>
      <c r="E43" s="285"/>
      <c r="F43" s="285"/>
      <c r="G43" s="285"/>
      <c r="H43" s="285"/>
      <c r="I43" s="285"/>
      <c r="J43" s="285"/>
      <c r="K43" s="318"/>
    </row>
    <row r="44" ht="16.35" spans="1:11">
      <c r="A44" s="335" t="s">
        <v>114</v>
      </c>
      <c r="B44" s="336"/>
      <c r="C44" s="336"/>
      <c r="D44" s="336"/>
      <c r="E44" s="336"/>
      <c r="F44" s="336"/>
      <c r="G44" s="336"/>
      <c r="H44" s="336"/>
      <c r="I44" s="336"/>
      <c r="J44" s="336"/>
      <c r="K44" s="377"/>
    </row>
    <row r="45" ht="15.6" spans="1:11">
      <c r="A45" s="342" t="s">
        <v>115</v>
      </c>
      <c r="B45" s="339" t="s">
        <v>80</v>
      </c>
      <c r="C45" s="339" t="s">
        <v>81</v>
      </c>
      <c r="D45" s="339" t="s">
        <v>73</v>
      </c>
      <c r="E45" s="344" t="s">
        <v>116</v>
      </c>
      <c r="F45" s="339" t="s">
        <v>80</v>
      </c>
      <c r="G45" s="339" t="s">
        <v>81</v>
      </c>
      <c r="H45" s="339" t="s">
        <v>73</v>
      </c>
      <c r="I45" s="344" t="s">
        <v>117</v>
      </c>
      <c r="J45" s="339" t="s">
        <v>80</v>
      </c>
      <c r="K45" s="378" t="s">
        <v>81</v>
      </c>
    </row>
    <row r="46" ht="15.6" spans="1:11">
      <c r="A46" s="248" t="s">
        <v>72</v>
      </c>
      <c r="B46" s="240" t="s">
        <v>80</v>
      </c>
      <c r="C46" s="240" t="s">
        <v>81</v>
      </c>
      <c r="D46" s="240" t="s">
        <v>73</v>
      </c>
      <c r="E46" s="282" t="s">
        <v>79</v>
      </c>
      <c r="F46" s="240" t="s">
        <v>80</v>
      </c>
      <c r="G46" s="240" t="s">
        <v>81</v>
      </c>
      <c r="H46" s="240" t="s">
        <v>73</v>
      </c>
      <c r="I46" s="282" t="s">
        <v>90</v>
      </c>
      <c r="J46" s="240" t="s">
        <v>80</v>
      </c>
      <c r="K46" s="241" t="s">
        <v>81</v>
      </c>
    </row>
    <row r="47" ht="16.35" spans="1:11">
      <c r="A47" s="255" t="s">
        <v>83</v>
      </c>
      <c r="B47" s="256"/>
      <c r="C47" s="256"/>
      <c r="D47" s="256"/>
      <c r="E47" s="256"/>
      <c r="F47" s="256"/>
      <c r="G47" s="256"/>
      <c r="H47" s="256"/>
      <c r="I47" s="256"/>
      <c r="J47" s="256"/>
      <c r="K47" s="307"/>
    </row>
    <row r="48" ht="16.35" spans="1:11">
      <c r="A48" s="363" t="s">
        <v>118</v>
      </c>
      <c r="B48" s="363"/>
      <c r="C48" s="363"/>
      <c r="D48" s="363"/>
      <c r="E48" s="363"/>
      <c r="F48" s="363"/>
      <c r="G48" s="363"/>
      <c r="H48" s="363"/>
      <c r="I48" s="363"/>
      <c r="J48" s="363"/>
      <c r="K48" s="363"/>
    </row>
    <row r="49" ht="16.35" spans="1:11">
      <c r="A49" s="364"/>
      <c r="B49" s="365"/>
      <c r="C49" s="365"/>
      <c r="D49" s="365"/>
      <c r="E49" s="365"/>
      <c r="F49" s="365"/>
      <c r="G49" s="365"/>
      <c r="H49" s="365"/>
      <c r="I49" s="365"/>
      <c r="J49" s="365"/>
      <c r="K49" s="389"/>
    </row>
    <row r="50" ht="16.35" spans="1:11">
      <c r="A50" s="366" t="s">
        <v>119</v>
      </c>
      <c r="B50" s="367" t="s">
        <v>120</v>
      </c>
      <c r="C50" s="367"/>
      <c r="D50" s="368" t="s">
        <v>121</v>
      </c>
      <c r="E50" s="369"/>
      <c r="F50" s="370" t="s">
        <v>122</v>
      </c>
      <c r="G50" s="371"/>
      <c r="H50" s="372" t="s">
        <v>123</v>
      </c>
      <c r="I50" s="390"/>
      <c r="J50" s="391" t="s">
        <v>124</v>
      </c>
      <c r="K50" s="392"/>
    </row>
    <row r="51" ht="16.35" spans="1:11">
      <c r="A51" s="363" t="s">
        <v>125</v>
      </c>
      <c r="B51" s="363"/>
      <c r="C51" s="363"/>
      <c r="D51" s="363"/>
      <c r="E51" s="363"/>
      <c r="F51" s="363"/>
      <c r="G51" s="363"/>
      <c r="H51" s="363"/>
      <c r="I51" s="363"/>
      <c r="J51" s="363"/>
      <c r="K51" s="363"/>
    </row>
    <row r="52" ht="16.35" spans="1:11">
      <c r="A52" s="373"/>
      <c r="B52" s="374"/>
      <c r="C52" s="374"/>
      <c r="D52" s="374"/>
      <c r="E52" s="374"/>
      <c r="F52" s="374"/>
      <c r="G52" s="374"/>
      <c r="H52" s="374"/>
      <c r="I52" s="374"/>
      <c r="J52" s="374"/>
      <c r="K52" s="393"/>
    </row>
    <row r="53" ht="16.35" spans="1:11">
      <c r="A53" s="366" t="s">
        <v>119</v>
      </c>
      <c r="B53" s="367" t="s">
        <v>120</v>
      </c>
      <c r="C53" s="367"/>
      <c r="D53" s="368" t="s">
        <v>121</v>
      </c>
      <c r="E53" s="375"/>
      <c r="F53" s="370" t="s">
        <v>126</v>
      </c>
      <c r="G53" s="371">
        <v>45291</v>
      </c>
      <c r="H53" s="372" t="s">
        <v>123</v>
      </c>
      <c r="I53" s="390"/>
      <c r="J53" s="391" t="s">
        <v>124</v>
      </c>
      <c r="K53" s="39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157480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200660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view="pageBreakPreview" zoomScale="90" zoomScaleNormal="90" workbookViewId="0">
      <selection activeCell="K2" sqref="K2:P2"/>
    </sheetView>
  </sheetViews>
  <sheetFormatPr defaultColWidth="9" defaultRowHeight="26" customHeight="1"/>
  <cols>
    <col min="1" max="1" width="17.1666666666667" style="62" customWidth="1"/>
    <col min="2" max="2" width="7.8" style="62" customWidth="1"/>
    <col min="3" max="8" width="9.33333333333333" style="62" customWidth="1"/>
    <col min="9" max="9" width="1.33333333333333" style="62" customWidth="1"/>
    <col min="10" max="10" width="11.5" style="62" customWidth="1"/>
    <col min="11" max="11" width="8.375" style="62" customWidth="1"/>
    <col min="12" max="12" width="10.5" style="62" customWidth="1"/>
    <col min="13" max="13" width="8.375" style="62" customWidth="1"/>
    <col min="14" max="15" width="10.875" style="62" customWidth="1"/>
    <col min="16" max="16" width="9.375" style="62" customWidth="1"/>
    <col min="17" max="16384" width="9" style="62"/>
  </cols>
  <sheetData>
    <row r="1" s="62" customFormat="1" ht="30" customHeight="1" spans="1:16">
      <c r="A1" s="64" t="s">
        <v>127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="4" customFormat="1" ht="25" customHeight="1" spans="1:16">
      <c r="A2" s="66" t="s">
        <v>46</v>
      </c>
      <c r="B2" s="240" t="s">
        <v>47</v>
      </c>
      <c r="C2" s="241"/>
      <c r="D2" s="70" t="s">
        <v>128</v>
      </c>
      <c r="E2" s="71"/>
      <c r="F2" s="71"/>
      <c r="G2" s="71"/>
      <c r="H2" s="71"/>
      <c r="I2" s="225"/>
      <c r="J2" s="115" t="s">
        <v>41</v>
      </c>
      <c r="K2" s="116" t="s">
        <v>42</v>
      </c>
      <c r="L2" s="117"/>
      <c r="M2" s="117"/>
      <c r="N2" s="117"/>
      <c r="O2" s="117"/>
      <c r="P2" s="126"/>
    </row>
    <row r="3" s="4" customFormat="1" ht="23" customHeight="1" spans="1:16">
      <c r="A3" s="72" t="s">
        <v>129</v>
      </c>
      <c r="B3" s="73" t="s">
        <v>130</v>
      </c>
      <c r="C3" s="74"/>
      <c r="D3" s="74"/>
      <c r="E3" s="74"/>
      <c r="F3" s="74"/>
      <c r="G3" s="74"/>
      <c r="H3" s="74"/>
      <c r="I3" s="66"/>
      <c r="J3" s="73" t="s">
        <v>131</v>
      </c>
      <c r="K3" s="74"/>
      <c r="L3" s="74"/>
      <c r="M3" s="74"/>
      <c r="N3" s="74"/>
      <c r="O3" s="74"/>
      <c r="P3" s="74"/>
    </row>
    <row r="4" s="4" customFormat="1" ht="23" customHeight="1" spans="1:16">
      <c r="A4" s="74"/>
      <c r="B4" s="76" t="s">
        <v>95</v>
      </c>
      <c r="C4" s="76" t="s">
        <v>96</v>
      </c>
      <c r="D4" s="77" t="s">
        <v>97</v>
      </c>
      <c r="E4" s="76" t="s">
        <v>98</v>
      </c>
      <c r="F4" s="76" t="s">
        <v>99</v>
      </c>
      <c r="G4" s="78" t="s">
        <v>100</v>
      </c>
      <c r="H4" s="127" t="s">
        <v>132</v>
      </c>
      <c r="I4" s="66"/>
      <c r="J4" s="76" t="s">
        <v>95</v>
      </c>
      <c r="K4" s="76" t="s">
        <v>96</v>
      </c>
      <c r="L4" s="77" t="s">
        <v>97</v>
      </c>
      <c r="M4" s="76" t="s">
        <v>98</v>
      </c>
      <c r="N4" s="76" t="s">
        <v>99</v>
      </c>
      <c r="O4" s="78" t="s">
        <v>100</v>
      </c>
      <c r="P4" s="127" t="s">
        <v>132</v>
      </c>
    </row>
    <row r="5" s="4" customFormat="1" ht="23" customHeight="1" spans="1:16">
      <c r="A5" s="72"/>
      <c r="B5" s="79" t="s">
        <v>133</v>
      </c>
      <c r="C5" s="79" t="s">
        <v>134</v>
      </c>
      <c r="D5" s="80" t="s">
        <v>135</v>
      </c>
      <c r="E5" s="79" t="s">
        <v>136</v>
      </c>
      <c r="F5" s="79" t="s">
        <v>137</v>
      </c>
      <c r="G5" s="81" t="s">
        <v>138</v>
      </c>
      <c r="H5" s="128" t="s">
        <v>139</v>
      </c>
      <c r="I5" s="66"/>
      <c r="J5" s="79" t="s">
        <v>133</v>
      </c>
      <c r="K5" s="79" t="s">
        <v>134</v>
      </c>
      <c r="L5" s="80" t="s">
        <v>135</v>
      </c>
      <c r="M5" s="79" t="s">
        <v>136</v>
      </c>
      <c r="N5" s="79" t="s">
        <v>137</v>
      </c>
      <c r="O5" s="81" t="s">
        <v>138</v>
      </c>
      <c r="P5" s="128" t="s">
        <v>139</v>
      </c>
    </row>
    <row r="6" s="4" customFormat="1" ht="21" customHeight="1" spans="1:16">
      <c r="A6" s="207" t="s">
        <v>140</v>
      </c>
      <c r="B6" s="208">
        <f t="shared" ref="B6:B8" si="0">C6-1</f>
        <v>72</v>
      </c>
      <c r="C6" s="209">
        <f t="shared" ref="C6:C8" si="1">D6-1</f>
        <v>73</v>
      </c>
      <c r="D6" s="209">
        <f t="shared" ref="D6:D8" si="2">E6-2</f>
        <v>74</v>
      </c>
      <c r="E6" s="210">
        <v>76</v>
      </c>
      <c r="F6" s="209">
        <f t="shared" ref="F6:F8" si="3">E6+2</f>
        <v>78</v>
      </c>
      <c r="G6" s="209">
        <f t="shared" ref="G6:G8" si="4">F6+2</f>
        <v>80</v>
      </c>
      <c r="H6" s="209">
        <f t="shared" ref="H6:H8" si="5">G6+1</f>
        <v>81</v>
      </c>
      <c r="I6" s="66"/>
      <c r="J6" s="66" t="s">
        <v>141</v>
      </c>
      <c r="K6" s="66" t="s">
        <v>142</v>
      </c>
      <c r="L6" s="66" t="s">
        <v>143</v>
      </c>
      <c r="M6" s="66" t="s">
        <v>142</v>
      </c>
      <c r="N6" s="66" t="s">
        <v>141</v>
      </c>
      <c r="O6" s="66" t="s">
        <v>144</v>
      </c>
      <c r="P6" s="66"/>
    </row>
    <row r="7" s="4" customFormat="1" ht="21" customHeight="1" spans="1:16">
      <c r="A7" s="211" t="s">
        <v>145</v>
      </c>
      <c r="B7" s="208">
        <f t="shared" si="0"/>
        <v>70</v>
      </c>
      <c r="C7" s="209">
        <f t="shared" si="1"/>
        <v>71</v>
      </c>
      <c r="D7" s="209">
        <f t="shared" si="2"/>
        <v>72</v>
      </c>
      <c r="E7" s="210">
        <v>74</v>
      </c>
      <c r="F7" s="209">
        <f t="shared" si="3"/>
        <v>76</v>
      </c>
      <c r="G7" s="209">
        <f t="shared" si="4"/>
        <v>78</v>
      </c>
      <c r="H7" s="209">
        <f t="shared" si="5"/>
        <v>79</v>
      </c>
      <c r="I7" s="66"/>
      <c r="J7" s="66" t="s">
        <v>146</v>
      </c>
      <c r="K7" s="66" t="s">
        <v>142</v>
      </c>
      <c r="L7" s="66">
        <f>0.3/0.3</f>
        <v>1</v>
      </c>
      <c r="M7" s="66" t="s">
        <v>143</v>
      </c>
      <c r="N7" s="66" t="s">
        <v>147</v>
      </c>
      <c r="O7" s="66" t="s">
        <v>148</v>
      </c>
      <c r="P7" s="66"/>
    </row>
    <row r="8" s="4" customFormat="1" ht="21" customHeight="1" spans="1:16">
      <c r="A8" s="211" t="s">
        <v>149</v>
      </c>
      <c r="B8" s="208">
        <f t="shared" si="0"/>
        <v>64.5</v>
      </c>
      <c r="C8" s="212">
        <f t="shared" si="1"/>
        <v>65.5</v>
      </c>
      <c r="D8" s="212">
        <f t="shared" si="2"/>
        <v>66.5</v>
      </c>
      <c r="E8" s="210">
        <v>68.5</v>
      </c>
      <c r="F8" s="212">
        <f t="shared" si="3"/>
        <v>70.5</v>
      </c>
      <c r="G8" s="212">
        <f t="shared" si="4"/>
        <v>72.5</v>
      </c>
      <c r="H8" s="212">
        <f t="shared" si="5"/>
        <v>73.5</v>
      </c>
      <c r="I8" s="66"/>
      <c r="J8" s="66" t="s">
        <v>150</v>
      </c>
      <c r="K8" s="66" t="s">
        <v>142</v>
      </c>
      <c r="L8" s="66" t="s">
        <v>142</v>
      </c>
      <c r="M8" s="66" t="s">
        <v>142</v>
      </c>
      <c r="N8" s="66" t="s">
        <v>142</v>
      </c>
      <c r="O8" s="66" t="s">
        <v>142</v>
      </c>
      <c r="P8" s="66"/>
    </row>
    <row r="9" s="4" customFormat="1" ht="21" customHeight="1" spans="1:16">
      <c r="A9" s="211" t="s">
        <v>151</v>
      </c>
      <c r="B9" s="208">
        <f t="shared" ref="B9:B11" si="6">C9-4</f>
        <v>112</v>
      </c>
      <c r="C9" s="209">
        <f t="shared" ref="C9:C11" si="7">D9-4</f>
        <v>116</v>
      </c>
      <c r="D9" s="209">
        <f t="shared" ref="D9:D11" si="8">E9-4</f>
        <v>120</v>
      </c>
      <c r="E9" s="210">
        <v>124</v>
      </c>
      <c r="F9" s="209">
        <f t="shared" ref="F9:F11" si="9">E9+4</f>
        <v>128</v>
      </c>
      <c r="G9" s="209">
        <f>F9+4</f>
        <v>132</v>
      </c>
      <c r="H9" s="209">
        <f t="shared" ref="H9:H11" si="10">G9+6</f>
        <v>138</v>
      </c>
      <c r="I9" s="66"/>
      <c r="J9" s="66" t="s">
        <v>142</v>
      </c>
      <c r="K9" s="66" t="s">
        <v>142</v>
      </c>
      <c r="L9" s="66" t="s">
        <v>142</v>
      </c>
      <c r="M9" s="66" t="s">
        <v>152</v>
      </c>
      <c r="N9" s="66" t="s">
        <v>142</v>
      </c>
      <c r="O9" s="66" t="s">
        <v>142</v>
      </c>
      <c r="P9" s="66"/>
    </row>
    <row r="10" s="4" customFormat="1" ht="21" customHeight="1" spans="1:16">
      <c r="A10" s="211" t="s">
        <v>153</v>
      </c>
      <c r="B10" s="208">
        <f t="shared" si="6"/>
        <v>106</v>
      </c>
      <c r="C10" s="209">
        <f t="shared" si="7"/>
        <v>110</v>
      </c>
      <c r="D10" s="209">
        <f t="shared" si="8"/>
        <v>114</v>
      </c>
      <c r="E10" s="210">
        <v>118</v>
      </c>
      <c r="F10" s="209">
        <f t="shared" si="9"/>
        <v>122</v>
      </c>
      <c r="G10" s="209">
        <f>F10+5</f>
        <v>127</v>
      </c>
      <c r="H10" s="209">
        <f t="shared" si="10"/>
        <v>133</v>
      </c>
      <c r="I10" s="66"/>
      <c r="J10" s="66" t="s">
        <v>142</v>
      </c>
      <c r="K10" s="66" t="s">
        <v>142</v>
      </c>
      <c r="L10" s="66" t="s">
        <v>142</v>
      </c>
      <c r="M10" s="66" t="s">
        <v>142</v>
      </c>
      <c r="N10" s="66" t="s">
        <v>142</v>
      </c>
      <c r="O10" s="66" t="s">
        <v>142</v>
      </c>
      <c r="P10" s="66"/>
    </row>
    <row r="11" s="4" customFormat="1" ht="21" customHeight="1" spans="1:16">
      <c r="A11" s="211" t="s">
        <v>154</v>
      </c>
      <c r="B11" s="208">
        <f t="shared" si="6"/>
        <v>106</v>
      </c>
      <c r="C11" s="209">
        <f t="shared" si="7"/>
        <v>110</v>
      </c>
      <c r="D11" s="209">
        <f t="shared" si="8"/>
        <v>114</v>
      </c>
      <c r="E11" s="213">
        <v>118</v>
      </c>
      <c r="F11" s="209">
        <f t="shared" si="9"/>
        <v>122</v>
      </c>
      <c r="G11" s="209">
        <f>F11+5</f>
        <v>127</v>
      </c>
      <c r="H11" s="209">
        <f t="shared" si="10"/>
        <v>133</v>
      </c>
      <c r="I11" s="66"/>
      <c r="J11" s="66" t="s">
        <v>155</v>
      </c>
      <c r="K11" s="66" t="s">
        <v>156</v>
      </c>
      <c r="L11" s="66" t="s">
        <v>157</v>
      </c>
      <c r="M11" s="66" t="s">
        <v>158</v>
      </c>
      <c r="N11" s="66" t="s">
        <v>156</v>
      </c>
      <c r="O11" s="66" t="s">
        <v>159</v>
      </c>
      <c r="P11" s="66"/>
    </row>
    <row r="12" s="4" customFormat="1" ht="21" customHeight="1" spans="1:16">
      <c r="A12" s="214" t="s">
        <v>160</v>
      </c>
      <c r="B12" s="208">
        <f>C12-1.2</f>
        <v>45.9</v>
      </c>
      <c r="C12" s="209">
        <f>D12-1.2</f>
        <v>47.1</v>
      </c>
      <c r="D12" s="209">
        <f>E12-1.2</f>
        <v>48.3</v>
      </c>
      <c r="E12" s="213">
        <v>49.5</v>
      </c>
      <c r="F12" s="209">
        <f>E12+1.2</f>
        <v>50.7</v>
      </c>
      <c r="G12" s="209">
        <f>F12+1.2</f>
        <v>51.9</v>
      </c>
      <c r="H12" s="209">
        <f>G12+1.4</f>
        <v>53.3</v>
      </c>
      <c r="I12" s="66"/>
      <c r="J12" s="66" t="s">
        <v>161</v>
      </c>
      <c r="K12" s="66" t="s">
        <v>162</v>
      </c>
      <c r="L12" s="66" t="s">
        <v>142</v>
      </c>
      <c r="M12" s="66" t="s">
        <v>152</v>
      </c>
      <c r="N12" s="66" t="s">
        <v>142</v>
      </c>
      <c r="O12" s="66" t="s">
        <v>163</v>
      </c>
      <c r="P12" s="66"/>
    </row>
    <row r="13" s="4" customFormat="1" ht="21" customHeight="1" spans="1:16">
      <c r="A13" s="214" t="s">
        <v>164</v>
      </c>
      <c r="B13" s="208">
        <f>C13-0.6</f>
        <v>63.1</v>
      </c>
      <c r="C13" s="209">
        <f>D13-0.6</f>
        <v>63.7</v>
      </c>
      <c r="D13" s="209">
        <f>E13-1.2</f>
        <v>64.3</v>
      </c>
      <c r="E13" s="213">
        <v>65.5</v>
      </c>
      <c r="F13" s="209">
        <f>E13+1.2</f>
        <v>66.7</v>
      </c>
      <c r="G13" s="209">
        <f>F13+1.2</f>
        <v>67.9</v>
      </c>
      <c r="H13" s="209">
        <f>G13+0.6</f>
        <v>68.5</v>
      </c>
      <c r="I13" s="66"/>
      <c r="J13" s="66" t="s">
        <v>165</v>
      </c>
      <c r="K13" s="66" t="s">
        <v>166</v>
      </c>
      <c r="L13" s="66" t="s">
        <v>166</v>
      </c>
      <c r="M13" s="66" t="s">
        <v>166</v>
      </c>
      <c r="N13" s="66" t="s">
        <v>166</v>
      </c>
      <c r="O13" s="66" t="s">
        <v>166</v>
      </c>
      <c r="P13" s="66"/>
    </row>
    <row r="14" s="4" customFormat="1" ht="21" customHeight="1" spans="1:16">
      <c r="A14" s="211" t="s">
        <v>167</v>
      </c>
      <c r="B14" s="208">
        <f>C14-0.8</f>
        <v>22.6</v>
      </c>
      <c r="C14" s="209">
        <f>D14-0.8</f>
        <v>23.4</v>
      </c>
      <c r="D14" s="209">
        <f>E14-0.8</f>
        <v>24.2</v>
      </c>
      <c r="E14" s="213">
        <v>25</v>
      </c>
      <c r="F14" s="209">
        <f>E14+0.8</f>
        <v>25.8</v>
      </c>
      <c r="G14" s="209">
        <f>F14+0.8</f>
        <v>26.6</v>
      </c>
      <c r="H14" s="209">
        <f>G14+1.3</f>
        <v>27.9</v>
      </c>
      <c r="I14" s="66"/>
      <c r="J14" s="66" t="s">
        <v>143</v>
      </c>
      <c r="K14" s="66" t="s">
        <v>142</v>
      </c>
      <c r="L14" s="66" t="s">
        <v>165</v>
      </c>
      <c r="M14" s="66" t="s">
        <v>165</v>
      </c>
      <c r="N14" s="66" t="s">
        <v>166</v>
      </c>
      <c r="O14" s="66" t="s">
        <v>166</v>
      </c>
      <c r="P14" s="66"/>
    </row>
    <row r="15" s="4" customFormat="1" ht="21" customHeight="1" spans="1:16">
      <c r="A15" s="211" t="s">
        <v>168</v>
      </c>
      <c r="B15" s="208">
        <f>C15-0.7</f>
        <v>19.4</v>
      </c>
      <c r="C15" s="209">
        <f>D15-0.7</f>
        <v>20.1</v>
      </c>
      <c r="D15" s="209">
        <f>E15-0.7</f>
        <v>20.8</v>
      </c>
      <c r="E15" s="213">
        <v>21.5</v>
      </c>
      <c r="F15" s="209">
        <f>E15+0.7</f>
        <v>22.2</v>
      </c>
      <c r="G15" s="209">
        <f>F15+0.7</f>
        <v>22.9</v>
      </c>
      <c r="H15" s="209">
        <f>G15+1</f>
        <v>23.9</v>
      </c>
      <c r="I15" s="66"/>
      <c r="J15" s="66" t="s">
        <v>142</v>
      </c>
      <c r="K15" s="66" t="s">
        <v>142</v>
      </c>
      <c r="L15" s="66" t="s">
        <v>142</v>
      </c>
      <c r="M15" s="66" t="s">
        <v>142</v>
      </c>
      <c r="N15" s="66" t="s">
        <v>142</v>
      </c>
      <c r="O15" s="66" t="s">
        <v>142</v>
      </c>
      <c r="P15" s="66"/>
    </row>
    <row r="16" s="4" customFormat="1" ht="21" customHeight="1" spans="1:16">
      <c r="A16" s="211" t="s">
        <v>169</v>
      </c>
      <c r="B16" s="208">
        <f t="shared" ref="B16:B21" si="11">C16-0.5</f>
        <v>13.5</v>
      </c>
      <c r="C16" s="209">
        <f t="shared" ref="C16:C21" si="12">D16-0.5</f>
        <v>14</v>
      </c>
      <c r="D16" s="209">
        <f t="shared" ref="D16:D21" si="13">E16-0.5</f>
        <v>14.5</v>
      </c>
      <c r="E16" s="215">
        <v>15</v>
      </c>
      <c r="F16" s="209">
        <f>E16+0.5</f>
        <v>15.5</v>
      </c>
      <c r="G16" s="209">
        <f>F16+0.5</f>
        <v>16</v>
      </c>
      <c r="H16" s="209">
        <f>G16+0.7</f>
        <v>16.7</v>
      </c>
      <c r="I16" s="66"/>
      <c r="J16" s="66" t="s">
        <v>142</v>
      </c>
      <c r="K16" s="66" t="s">
        <v>142</v>
      </c>
      <c r="L16" s="66" t="s">
        <v>142</v>
      </c>
      <c r="M16" s="66" t="s">
        <v>142</v>
      </c>
      <c r="N16" s="66" t="s">
        <v>142</v>
      </c>
      <c r="O16" s="66" t="s">
        <v>142</v>
      </c>
      <c r="P16" s="66"/>
    </row>
    <row r="17" s="4" customFormat="1" ht="21" customHeight="1" spans="1:16">
      <c r="A17" s="211" t="s">
        <v>170</v>
      </c>
      <c r="B17" s="208">
        <f>C17</f>
        <v>10.5</v>
      </c>
      <c r="C17" s="209">
        <f>D17</f>
        <v>10.5</v>
      </c>
      <c r="D17" s="209">
        <f>E17</f>
        <v>10.5</v>
      </c>
      <c r="E17" s="216">
        <v>10.5</v>
      </c>
      <c r="F17" s="209">
        <f t="shared" ref="F17:H17" si="14">E17</f>
        <v>10.5</v>
      </c>
      <c r="G17" s="209">
        <f t="shared" si="14"/>
        <v>10.5</v>
      </c>
      <c r="H17" s="209">
        <f t="shared" si="14"/>
        <v>10.5</v>
      </c>
      <c r="I17" s="66"/>
      <c r="J17" s="66"/>
      <c r="K17" s="66" t="s">
        <v>142</v>
      </c>
      <c r="L17" s="66" t="s">
        <v>142</v>
      </c>
      <c r="M17" s="66" t="s">
        <v>142</v>
      </c>
      <c r="N17" s="66" t="s">
        <v>142</v>
      </c>
      <c r="O17" s="66" t="s">
        <v>142</v>
      </c>
      <c r="P17" s="66"/>
    </row>
    <row r="18" s="4" customFormat="1" ht="21" customHeight="1" spans="1:16">
      <c r="A18" s="211" t="s">
        <v>171</v>
      </c>
      <c r="B18" s="217">
        <f t="shared" ref="B18:B22" si="15">C18-1</f>
        <v>56</v>
      </c>
      <c r="C18" s="218">
        <f>D18-1</f>
        <v>57</v>
      </c>
      <c r="D18" s="218">
        <f t="shared" ref="D18:D22" si="16">E18-1</f>
        <v>58</v>
      </c>
      <c r="E18" s="219">
        <v>59</v>
      </c>
      <c r="F18" s="218">
        <f>E18+1</f>
        <v>60</v>
      </c>
      <c r="G18" s="218">
        <f t="shared" ref="G18:G23" si="17">F18+1</f>
        <v>61</v>
      </c>
      <c r="H18" s="218">
        <f>G18+1.5</f>
        <v>62.5</v>
      </c>
      <c r="I18" s="66"/>
      <c r="J18" s="66" t="s">
        <v>172</v>
      </c>
      <c r="K18" s="66" t="s">
        <v>166</v>
      </c>
      <c r="L18" s="66" t="s">
        <v>166</v>
      </c>
      <c r="M18" s="66" t="s">
        <v>173</v>
      </c>
      <c r="N18" s="66" t="s">
        <v>166</v>
      </c>
      <c r="O18" s="66" t="s">
        <v>141</v>
      </c>
      <c r="P18" s="66"/>
    </row>
    <row r="19" s="4" customFormat="1" ht="21" customHeight="1" spans="1:16">
      <c r="A19" s="211" t="s">
        <v>174</v>
      </c>
      <c r="B19" s="217">
        <f t="shared" si="15"/>
        <v>54</v>
      </c>
      <c r="C19" s="218">
        <f>D19-1</f>
        <v>55</v>
      </c>
      <c r="D19" s="218">
        <f t="shared" si="16"/>
        <v>56</v>
      </c>
      <c r="E19" s="219">
        <v>57</v>
      </c>
      <c r="F19" s="218">
        <f>E19+1</f>
        <v>58</v>
      </c>
      <c r="G19" s="218">
        <f t="shared" si="17"/>
        <v>59</v>
      </c>
      <c r="H19" s="218">
        <f>G19+1.5</f>
        <v>60.5</v>
      </c>
      <c r="I19" s="66"/>
      <c r="J19" s="66" t="s">
        <v>143</v>
      </c>
      <c r="K19" s="66" t="s">
        <v>142</v>
      </c>
      <c r="L19" s="66" t="s">
        <v>165</v>
      </c>
      <c r="M19" s="66" t="s">
        <v>165</v>
      </c>
      <c r="N19" s="66" t="s">
        <v>166</v>
      </c>
      <c r="O19" s="66" t="s">
        <v>166</v>
      </c>
      <c r="P19" s="66"/>
    </row>
    <row r="20" s="4" customFormat="1" ht="21" customHeight="1" spans="1:16">
      <c r="A20" s="211" t="s">
        <v>175</v>
      </c>
      <c r="B20" s="217">
        <f t="shared" si="11"/>
        <v>35.5</v>
      </c>
      <c r="C20" s="218">
        <f t="shared" si="12"/>
        <v>36</v>
      </c>
      <c r="D20" s="218">
        <f t="shared" si="13"/>
        <v>36.5</v>
      </c>
      <c r="E20" s="220">
        <v>37</v>
      </c>
      <c r="F20" s="218">
        <f t="shared" ref="F20:H20" si="18">E20+0.5</f>
        <v>37.5</v>
      </c>
      <c r="G20" s="218">
        <f t="shared" si="18"/>
        <v>38</v>
      </c>
      <c r="H20" s="218">
        <f t="shared" si="18"/>
        <v>38.5</v>
      </c>
      <c r="I20" s="66"/>
      <c r="J20" s="66" t="s">
        <v>161</v>
      </c>
      <c r="K20" s="66" t="s">
        <v>162</v>
      </c>
      <c r="L20" s="66" t="s">
        <v>142</v>
      </c>
      <c r="M20" s="66" t="s">
        <v>152</v>
      </c>
      <c r="N20" s="66" t="s">
        <v>142</v>
      </c>
      <c r="O20" s="66" t="s">
        <v>163</v>
      </c>
      <c r="P20" s="66"/>
    </row>
    <row r="21" s="4" customFormat="1" ht="19" customHeight="1" spans="1:16">
      <c r="A21" s="211" t="s">
        <v>176</v>
      </c>
      <c r="B21" s="217">
        <f t="shared" si="11"/>
        <v>24.5</v>
      </c>
      <c r="C21" s="218">
        <f t="shared" si="12"/>
        <v>25</v>
      </c>
      <c r="D21" s="218">
        <f t="shared" si="13"/>
        <v>25.5</v>
      </c>
      <c r="E21" s="219">
        <v>26</v>
      </c>
      <c r="F21" s="218">
        <f>E21+0.5</f>
        <v>26.5</v>
      </c>
      <c r="G21" s="218">
        <f>F21+0.5</f>
        <v>27</v>
      </c>
      <c r="H21" s="221">
        <f>G21+0.75</f>
        <v>27.75</v>
      </c>
      <c r="I21" s="226"/>
      <c r="J21" s="66" t="s">
        <v>165</v>
      </c>
      <c r="K21" s="66" t="s">
        <v>166</v>
      </c>
      <c r="L21" s="66" t="s">
        <v>166</v>
      </c>
      <c r="M21" s="66" t="s">
        <v>166</v>
      </c>
      <c r="N21" s="66" t="s">
        <v>166</v>
      </c>
      <c r="O21" s="66" t="s">
        <v>166</v>
      </c>
      <c r="P21" s="129"/>
    </row>
    <row r="22" s="62" customFormat="1" ht="16.35" spans="1:16">
      <c r="A22" s="211" t="s">
        <v>177</v>
      </c>
      <c r="B22" s="208">
        <f t="shared" si="15"/>
        <v>16</v>
      </c>
      <c r="C22" s="209">
        <f>D22</f>
        <v>17</v>
      </c>
      <c r="D22" s="209">
        <f t="shared" si="16"/>
        <v>17</v>
      </c>
      <c r="E22" s="216">
        <v>18</v>
      </c>
      <c r="F22" s="209">
        <f>E22</f>
        <v>18</v>
      </c>
      <c r="G22" s="209">
        <f>F22+1.5</f>
        <v>19.5</v>
      </c>
      <c r="H22" s="209">
        <f>G22</f>
        <v>19.5</v>
      </c>
      <c r="I22" s="111"/>
      <c r="J22" s="66" t="s">
        <v>142</v>
      </c>
      <c r="K22" s="66" t="s">
        <v>142</v>
      </c>
      <c r="L22" s="66" t="s">
        <v>142</v>
      </c>
      <c r="M22" s="66" t="s">
        <v>142</v>
      </c>
      <c r="N22" s="66" t="s">
        <v>142</v>
      </c>
      <c r="O22" s="66" t="s">
        <v>142</v>
      </c>
      <c r="P22" s="66"/>
    </row>
    <row r="23" s="62" customFormat="1" ht="15.6" spans="1:16">
      <c r="A23" s="211" t="s">
        <v>178</v>
      </c>
      <c r="B23" s="222">
        <f>C23-0.5</f>
        <v>15.5</v>
      </c>
      <c r="C23" s="223">
        <f>D23</f>
        <v>16</v>
      </c>
      <c r="D23" s="223">
        <f>E23-0.5</f>
        <v>16</v>
      </c>
      <c r="E23" s="224">
        <v>16.5</v>
      </c>
      <c r="F23" s="223">
        <f>E23</f>
        <v>16.5</v>
      </c>
      <c r="G23" s="223">
        <f t="shared" si="17"/>
        <v>17.5</v>
      </c>
      <c r="H23" s="223">
        <f>G23</f>
        <v>17.5</v>
      </c>
      <c r="I23" s="111"/>
      <c r="J23" s="66"/>
      <c r="K23" s="66" t="s">
        <v>142</v>
      </c>
      <c r="L23" s="66" t="s">
        <v>142</v>
      </c>
      <c r="M23" s="66" t="s">
        <v>142</v>
      </c>
      <c r="N23" s="66" t="s">
        <v>142</v>
      </c>
      <c r="O23" s="66" t="s">
        <v>142</v>
      </c>
      <c r="P23" s="66"/>
    </row>
    <row r="24" s="62" customFormat="1" ht="47" customHeight="1" spans="1:15">
      <c r="A24" s="111"/>
      <c r="B24" s="111"/>
      <c r="C24" s="111"/>
      <c r="D24" s="111"/>
      <c r="E24" s="111"/>
      <c r="F24" s="111"/>
      <c r="G24" s="111"/>
      <c r="H24" s="111"/>
      <c r="I24" s="111"/>
      <c r="J24" s="109" t="s">
        <v>179</v>
      </c>
      <c r="K24" s="125"/>
      <c r="L24" s="109" t="s">
        <v>180</v>
      </c>
      <c r="M24" s="109"/>
      <c r="N24" s="109" t="s">
        <v>181</v>
      </c>
      <c r="O24" s="109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161111111111111" right="0.161111111111111" top="0.2125" bottom="0.2125" header="0.5" footer="0.5"/>
  <pageSetup paperSize="9" scale="89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A32" sqref="A32:K33"/>
    </sheetView>
  </sheetViews>
  <sheetFormatPr defaultColWidth="10" defaultRowHeight="16.5" customHeight="1"/>
  <cols>
    <col min="1" max="1" width="10.875" style="227" customWidth="1"/>
    <col min="2" max="6" width="10" style="227"/>
    <col min="7" max="7" width="10.1" style="227"/>
    <col min="8" max="16384" width="10" style="227"/>
  </cols>
  <sheetData>
    <row r="1" ht="22.5" customHeight="1" spans="1:11">
      <c r="A1" s="228" t="s">
        <v>182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ht="17.25" customHeight="1" spans="1:11">
      <c r="A2" s="229" t="s">
        <v>37</v>
      </c>
      <c r="B2" s="230" t="s">
        <v>38</v>
      </c>
      <c r="C2" s="230"/>
      <c r="D2" s="231" t="s">
        <v>39</v>
      </c>
      <c r="E2" s="231"/>
      <c r="F2" s="230" t="s">
        <v>40</v>
      </c>
      <c r="G2" s="230"/>
      <c r="H2" s="232" t="s">
        <v>41</v>
      </c>
      <c r="I2" s="304" t="s">
        <v>42</v>
      </c>
      <c r="J2" s="304"/>
      <c r="K2" s="305"/>
    </row>
    <row r="3" customHeight="1" spans="1:11">
      <c r="A3" s="233" t="s">
        <v>43</v>
      </c>
      <c r="B3" s="234"/>
      <c r="C3" s="235"/>
      <c r="D3" s="236" t="s">
        <v>44</v>
      </c>
      <c r="E3" s="237"/>
      <c r="F3" s="237"/>
      <c r="G3" s="238"/>
      <c r="H3" s="236" t="s">
        <v>45</v>
      </c>
      <c r="I3" s="237"/>
      <c r="J3" s="237"/>
      <c r="K3" s="238"/>
    </row>
    <row r="4" customHeight="1" spans="1:11">
      <c r="A4" s="239" t="s">
        <v>46</v>
      </c>
      <c r="B4" s="240" t="s">
        <v>183</v>
      </c>
      <c r="C4" s="241"/>
      <c r="D4" s="239" t="s">
        <v>48</v>
      </c>
      <c r="E4" s="242"/>
      <c r="F4" s="243">
        <v>45290</v>
      </c>
      <c r="G4" s="244"/>
      <c r="H4" s="239" t="s">
        <v>184</v>
      </c>
      <c r="I4" s="242"/>
      <c r="J4" s="240" t="s">
        <v>50</v>
      </c>
      <c r="K4" s="241" t="s">
        <v>51</v>
      </c>
    </row>
    <row r="5" customHeight="1" spans="1:11">
      <c r="A5" s="245" t="s">
        <v>52</v>
      </c>
      <c r="B5" s="140" t="s">
        <v>53</v>
      </c>
      <c r="C5" s="140"/>
      <c r="D5" s="239" t="s">
        <v>185</v>
      </c>
      <c r="E5" s="242"/>
      <c r="F5" s="246">
        <v>0.2</v>
      </c>
      <c r="G5" s="247"/>
      <c r="H5" s="239" t="s">
        <v>186</v>
      </c>
      <c r="I5" s="242"/>
      <c r="J5" s="240" t="s">
        <v>50</v>
      </c>
      <c r="K5" s="241" t="s">
        <v>51</v>
      </c>
    </row>
    <row r="6" customHeight="1" spans="1:11">
      <c r="A6" s="239" t="s">
        <v>57</v>
      </c>
      <c r="B6" s="240">
        <v>3</v>
      </c>
      <c r="C6" s="241">
        <v>6</v>
      </c>
      <c r="D6" s="239" t="s">
        <v>187</v>
      </c>
      <c r="E6" s="242"/>
      <c r="F6" s="246">
        <v>0.2</v>
      </c>
      <c r="G6" s="247"/>
      <c r="H6" s="248" t="s">
        <v>188</v>
      </c>
      <c r="I6" s="282"/>
      <c r="J6" s="282"/>
      <c r="K6" s="306"/>
    </row>
    <row r="7" customHeight="1" spans="1:11">
      <c r="A7" s="239" t="s">
        <v>60</v>
      </c>
      <c r="B7" s="249">
        <v>18000</v>
      </c>
      <c r="C7" s="250"/>
      <c r="D7" s="239" t="s">
        <v>189</v>
      </c>
      <c r="E7" s="242"/>
      <c r="F7" s="246">
        <v>0.1</v>
      </c>
      <c r="G7" s="247"/>
      <c r="H7" s="251"/>
      <c r="I7" s="240"/>
      <c r="J7" s="240"/>
      <c r="K7" s="241"/>
    </row>
    <row r="8" ht="34" customHeight="1" spans="1:11">
      <c r="A8" s="252" t="s">
        <v>63</v>
      </c>
      <c r="B8" s="253" t="s">
        <v>190</v>
      </c>
      <c r="C8" s="254"/>
      <c r="D8" s="255" t="s">
        <v>65</v>
      </c>
      <c r="E8" s="256"/>
      <c r="F8" s="257"/>
      <c r="G8" s="258"/>
      <c r="H8" s="255" t="s">
        <v>191</v>
      </c>
      <c r="I8" s="256"/>
      <c r="J8" s="256"/>
      <c r="K8" s="307"/>
    </row>
    <row r="9" customHeight="1" spans="1:11">
      <c r="A9" s="259" t="s">
        <v>192</v>
      </c>
      <c r="B9" s="259"/>
      <c r="C9" s="259"/>
      <c r="D9" s="259"/>
      <c r="E9" s="259"/>
      <c r="F9" s="259"/>
      <c r="G9" s="259"/>
      <c r="H9" s="259"/>
      <c r="I9" s="259"/>
      <c r="J9" s="259"/>
      <c r="K9" s="259"/>
    </row>
    <row r="10" customHeight="1" spans="1:11">
      <c r="A10" s="260" t="s">
        <v>69</v>
      </c>
      <c r="B10" s="261" t="s">
        <v>70</v>
      </c>
      <c r="C10" s="262" t="s">
        <v>71</v>
      </c>
      <c r="D10" s="263"/>
      <c r="E10" s="264" t="s">
        <v>74</v>
      </c>
      <c r="F10" s="261" t="s">
        <v>70</v>
      </c>
      <c r="G10" s="262" t="s">
        <v>71</v>
      </c>
      <c r="H10" s="261"/>
      <c r="I10" s="264" t="s">
        <v>72</v>
      </c>
      <c r="J10" s="261" t="s">
        <v>70</v>
      </c>
      <c r="K10" s="308" t="s">
        <v>71</v>
      </c>
    </row>
    <row r="11" customHeight="1" spans="1:11">
      <c r="A11" s="245" t="s">
        <v>75</v>
      </c>
      <c r="B11" s="265" t="s">
        <v>70</v>
      </c>
      <c r="C11" s="240" t="s">
        <v>71</v>
      </c>
      <c r="D11" s="266"/>
      <c r="E11" s="267" t="s">
        <v>77</v>
      </c>
      <c r="F11" s="265" t="s">
        <v>70</v>
      </c>
      <c r="G11" s="240" t="s">
        <v>71</v>
      </c>
      <c r="H11" s="265"/>
      <c r="I11" s="267" t="s">
        <v>82</v>
      </c>
      <c r="J11" s="265" t="s">
        <v>70</v>
      </c>
      <c r="K11" s="241" t="s">
        <v>71</v>
      </c>
    </row>
    <row r="12" customHeight="1" spans="1:11">
      <c r="A12" s="255" t="s">
        <v>109</v>
      </c>
      <c r="B12" s="256"/>
      <c r="C12" s="256"/>
      <c r="D12" s="256"/>
      <c r="E12" s="256"/>
      <c r="F12" s="256"/>
      <c r="G12" s="256"/>
      <c r="H12" s="256"/>
      <c r="I12" s="256"/>
      <c r="J12" s="256"/>
      <c r="K12" s="307"/>
    </row>
    <row r="13" customHeight="1" spans="1:11">
      <c r="A13" s="268" t="s">
        <v>193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</row>
    <row r="14" customHeight="1" spans="1:11">
      <c r="A14" s="269" t="s">
        <v>194</v>
      </c>
      <c r="B14" s="270"/>
      <c r="C14" s="270"/>
      <c r="D14" s="270"/>
      <c r="E14" s="270"/>
      <c r="F14" s="270"/>
      <c r="G14" s="270"/>
      <c r="H14" s="270"/>
      <c r="I14" s="309"/>
      <c r="J14" s="309"/>
      <c r="K14" s="310"/>
    </row>
    <row r="15" customHeight="1" spans="1:11">
      <c r="A15" s="271"/>
      <c r="B15" s="272"/>
      <c r="C15" s="272"/>
      <c r="D15" s="273"/>
      <c r="E15" s="274"/>
      <c r="F15" s="272"/>
      <c r="G15" s="272"/>
      <c r="H15" s="273"/>
      <c r="I15" s="311"/>
      <c r="J15" s="312"/>
      <c r="K15" s="313"/>
    </row>
    <row r="16" customHeight="1" spans="1:11">
      <c r="A16" s="275"/>
      <c r="B16" s="276"/>
      <c r="C16" s="276"/>
      <c r="D16" s="276"/>
      <c r="E16" s="276"/>
      <c r="F16" s="276"/>
      <c r="G16" s="276"/>
      <c r="H16" s="276"/>
      <c r="I16" s="276"/>
      <c r="J16" s="276"/>
      <c r="K16" s="314"/>
    </row>
    <row r="17" customHeight="1" spans="1:11">
      <c r="A17" s="268" t="s">
        <v>195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</row>
    <row r="18" customHeight="1" spans="1:11">
      <c r="A18" s="269" t="s">
        <v>191</v>
      </c>
      <c r="B18" s="270"/>
      <c r="C18" s="270"/>
      <c r="D18" s="270"/>
      <c r="E18" s="270"/>
      <c r="F18" s="270"/>
      <c r="G18" s="270"/>
      <c r="H18" s="270"/>
      <c r="I18" s="309"/>
      <c r="J18" s="309"/>
      <c r="K18" s="310"/>
    </row>
    <row r="19" customHeight="1" spans="1:11">
      <c r="A19" s="271"/>
      <c r="B19" s="272"/>
      <c r="C19" s="272"/>
      <c r="D19" s="273"/>
      <c r="E19" s="274"/>
      <c r="F19" s="272"/>
      <c r="G19" s="272"/>
      <c r="H19" s="273"/>
      <c r="I19" s="311"/>
      <c r="J19" s="312"/>
      <c r="K19" s="313"/>
    </row>
    <row r="20" customHeight="1" spans="1:11">
      <c r="A20" s="275"/>
      <c r="B20" s="276"/>
      <c r="C20" s="276"/>
      <c r="D20" s="276"/>
      <c r="E20" s="276"/>
      <c r="F20" s="276"/>
      <c r="G20" s="276"/>
      <c r="H20" s="276"/>
      <c r="I20" s="276"/>
      <c r="J20" s="276"/>
      <c r="K20" s="314"/>
    </row>
    <row r="21" customHeight="1" spans="1:11">
      <c r="A21" s="277" t="s">
        <v>106</v>
      </c>
      <c r="B21" s="277"/>
      <c r="C21" s="277"/>
      <c r="D21" s="277"/>
      <c r="E21" s="277"/>
      <c r="F21" s="277"/>
      <c r="G21" s="277"/>
      <c r="H21" s="277"/>
      <c r="I21" s="277"/>
      <c r="J21" s="277"/>
      <c r="K21" s="277"/>
    </row>
    <row r="22" customHeight="1" spans="1:11">
      <c r="A22" s="135" t="s">
        <v>107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98"/>
    </row>
    <row r="23" customHeight="1" spans="1:11">
      <c r="A23" s="146" t="s">
        <v>108</v>
      </c>
      <c r="B23" s="148"/>
      <c r="C23" s="240" t="s">
        <v>50</v>
      </c>
      <c r="D23" s="240" t="s">
        <v>51</v>
      </c>
      <c r="E23" s="145"/>
      <c r="F23" s="145"/>
      <c r="G23" s="145"/>
      <c r="H23" s="145"/>
      <c r="I23" s="145"/>
      <c r="J23" s="145"/>
      <c r="K23" s="192"/>
    </row>
    <row r="24" customHeight="1" spans="1:11">
      <c r="A24" s="278" t="s">
        <v>196</v>
      </c>
      <c r="B24" s="279"/>
      <c r="C24" s="279"/>
      <c r="D24" s="279"/>
      <c r="E24" s="279"/>
      <c r="F24" s="279"/>
      <c r="G24" s="279"/>
      <c r="H24" s="279"/>
      <c r="I24" s="279"/>
      <c r="J24" s="279"/>
      <c r="K24" s="315"/>
    </row>
    <row r="25" customHeight="1" spans="1:11">
      <c r="A25" s="280"/>
      <c r="B25" s="281"/>
      <c r="C25" s="281"/>
      <c r="D25" s="281"/>
      <c r="E25" s="281"/>
      <c r="F25" s="281"/>
      <c r="G25" s="281"/>
      <c r="H25" s="281"/>
      <c r="I25" s="281"/>
      <c r="J25" s="281"/>
      <c r="K25" s="316"/>
    </row>
    <row r="26" customHeight="1" spans="1:11">
      <c r="A26" s="259" t="s">
        <v>114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59"/>
    </row>
    <row r="27" customHeight="1" spans="1:11">
      <c r="A27" s="233" t="s">
        <v>115</v>
      </c>
      <c r="B27" s="262" t="s">
        <v>80</v>
      </c>
      <c r="C27" s="262" t="s">
        <v>81</v>
      </c>
      <c r="D27" s="262" t="s">
        <v>73</v>
      </c>
      <c r="E27" s="234" t="s">
        <v>116</v>
      </c>
      <c r="F27" s="262" t="s">
        <v>80</v>
      </c>
      <c r="G27" s="262" t="s">
        <v>81</v>
      </c>
      <c r="H27" s="262" t="s">
        <v>73</v>
      </c>
      <c r="I27" s="234" t="s">
        <v>117</v>
      </c>
      <c r="J27" s="262" t="s">
        <v>80</v>
      </c>
      <c r="K27" s="308" t="s">
        <v>81</v>
      </c>
    </row>
    <row r="28" customHeight="1" spans="1:11">
      <c r="A28" s="248" t="s">
        <v>72</v>
      </c>
      <c r="B28" s="240" t="s">
        <v>80</v>
      </c>
      <c r="C28" s="240" t="s">
        <v>81</v>
      </c>
      <c r="D28" s="240" t="s">
        <v>73</v>
      </c>
      <c r="E28" s="282" t="s">
        <v>79</v>
      </c>
      <c r="F28" s="240" t="s">
        <v>80</v>
      </c>
      <c r="G28" s="240" t="s">
        <v>81</v>
      </c>
      <c r="H28" s="240" t="s">
        <v>73</v>
      </c>
      <c r="I28" s="282" t="s">
        <v>90</v>
      </c>
      <c r="J28" s="240" t="s">
        <v>80</v>
      </c>
      <c r="K28" s="241" t="s">
        <v>81</v>
      </c>
    </row>
    <row r="29" customHeight="1" spans="1:11">
      <c r="A29" s="239" t="s">
        <v>83</v>
      </c>
      <c r="B29" s="283"/>
      <c r="C29" s="283"/>
      <c r="D29" s="283"/>
      <c r="E29" s="283"/>
      <c r="F29" s="283"/>
      <c r="G29" s="283"/>
      <c r="H29" s="283"/>
      <c r="I29" s="283"/>
      <c r="J29" s="283"/>
      <c r="K29" s="317"/>
    </row>
    <row r="30" customHeight="1" spans="1:11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318"/>
    </row>
    <row r="31" customHeight="1" spans="1:11">
      <c r="A31" s="286" t="s">
        <v>197</v>
      </c>
      <c r="B31" s="286"/>
      <c r="C31" s="286"/>
      <c r="D31" s="286"/>
      <c r="E31" s="286"/>
      <c r="F31" s="286"/>
      <c r="G31" s="286"/>
      <c r="H31" s="286"/>
      <c r="I31" s="286"/>
      <c r="J31" s="286"/>
      <c r="K31" s="286"/>
    </row>
    <row r="32" ht="17.25" customHeight="1" spans="1:11">
      <c r="A32" s="287" t="s">
        <v>111</v>
      </c>
      <c r="B32" s="288"/>
      <c r="C32" s="288"/>
      <c r="D32" s="288"/>
      <c r="E32" s="288"/>
      <c r="F32" s="288"/>
      <c r="G32" s="288"/>
      <c r="H32" s="288"/>
      <c r="I32" s="288"/>
      <c r="J32" s="288"/>
      <c r="K32" s="319"/>
    </row>
    <row r="33" ht="17.25" customHeight="1" spans="1:11">
      <c r="A33" s="287" t="s">
        <v>112</v>
      </c>
      <c r="B33" s="288"/>
      <c r="C33" s="288"/>
      <c r="D33" s="288"/>
      <c r="E33" s="288"/>
      <c r="F33" s="288"/>
      <c r="G33" s="288"/>
      <c r="H33" s="288"/>
      <c r="I33" s="288"/>
      <c r="J33" s="288"/>
      <c r="K33" s="319"/>
    </row>
    <row r="34" ht="17.25" customHeight="1" spans="1:11">
      <c r="A34" s="287"/>
      <c r="B34" s="288"/>
      <c r="C34" s="288"/>
      <c r="D34" s="288"/>
      <c r="E34" s="288"/>
      <c r="F34" s="288"/>
      <c r="G34" s="288"/>
      <c r="H34" s="288"/>
      <c r="I34" s="288"/>
      <c r="J34" s="288"/>
      <c r="K34" s="319"/>
    </row>
    <row r="35" ht="17.25" customHeight="1" spans="1:11">
      <c r="A35" s="287"/>
      <c r="B35" s="288"/>
      <c r="C35" s="288"/>
      <c r="D35" s="288"/>
      <c r="E35" s="288"/>
      <c r="F35" s="288"/>
      <c r="G35" s="288"/>
      <c r="H35" s="288"/>
      <c r="I35" s="288"/>
      <c r="J35" s="288"/>
      <c r="K35" s="319"/>
    </row>
    <row r="36" ht="17.25" customHeight="1" spans="1:11">
      <c r="A36" s="287"/>
      <c r="B36" s="288"/>
      <c r="C36" s="288"/>
      <c r="D36" s="288"/>
      <c r="E36" s="288"/>
      <c r="F36" s="288"/>
      <c r="G36" s="288"/>
      <c r="H36" s="288"/>
      <c r="I36" s="288"/>
      <c r="J36" s="288"/>
      <c r="K36" s="319"/>
    </row>
    <row r="37" ht="17.25" customHeight="1" spans="1:11">
      <c r="A37" s="287"/>
      <c r="B37" s="288"/>
      <c r="C37" s="288"/>
      <c r="D37" s="288"/>
      <c r="E37" s="288"/>
      <c r="F37" s="288"/>
      <c r="G37" s="288"/>
      <c r="H37" s="288"/>
      <c r="I37" s="288"/>
      <c r="J37" s="288"/>
      <c r="K37" s="319"/>
    </row>
    <row r="38" ht="17.25" customHeight="1" spans="1:11">
      <c r="A38" s="287"/>
      <c r="B38" s="288"/>
      <c r="C38" s="288"/>
      <c r="D38" s="288"/>
      <c r="E38" s="288"/>
      <c r="F38" s="288"/>
      <c r="G38" s="288"/>
      <c r="H38" s="288"/>
      <c r="I38" s="288"/>
      <c r="J38" s="288"/>
      <c r="K38" s="319"/>
    </row>
    <row r="39" ht="17.25" customHeight="1" spans="1:11">
      <c r="A39" s="287"/>
      <c r="B39" s="288"/>
      <c r="C39" s="288"/>
      <c r="D39" s="288"/>
      <c r="E39" s="288"/>
      <c r="F39" s="288"/>
      <c r="G39" s="288"/>
      <c r="H39" s="288"/>
      <c r="I39" s="288"/>
      <c r="J39" s="288"/>
      <c r="K39" s="319"/>
    </row>
    <row r="40" ht="17.25" customHeight="1" spans="1:11">
      <c r="A40" s="287"/>
      <c r="B40" s="288"/>
      <c r="C40" s="288"/>
      <c r="D40" s="288"/>
      <c r="E40" s="288"/>
      <c r="F40" s="288"/>
      <c r="G40" s="288"/>
      <c r="H40" s="288"/>
      <c r="I40" s="288"/>
      <c r="J40" s="288"/>
      <c r="K40" s="319"/>
    </row>
    <row r="41" ht="17.25" customHeight="1" spans="1:11">
      <c r="A41" s="287"/>
      <c r="B41" s="288"/>
      <c r="C41" s="288"/>
      <c r="D41" s="288"/>
      <c r="E41" s="288"/>
      <c r="F41" s="288"/>
      <c r="G41" s="288"/>
      <c r="H41" s="288"/>
      <c r="I41" s="288"/>
      <c r="J41" s="288"/>
      <c r="K41" s="319"/>
    </row>
    <row r="42" ht="17.25" customHeight="1" spans="1:11">
      <c r="A42" s="287"/>
      <c r="B42" s="288"/>
      <c r="C42" s="288"/>
      <c r="D42" s="288"/>
      <c r="E42" s="288"/>
      <c r="F42" s="288"/>
      <c r="G42" s="288"/>
      <c r="H42" s="288"/>
      <c r="I42" s="288"/>
      <c r="J42" s="288"/>
      <c r="K42" s="319"/>
    </row>
    <row r="43" ht="17.25" customHeight="1" spans="1:11">
      <c r="A43" s="284" t="s">
        <v>113</v>
      </c>
      <c r="B43" s="285"/>
      <c r="C43" s="285"/>
      <c r="D43" s="285"/>
      <c r="E43" s="285"/>
      <c r="F43" s="285"/>
      <c r="G43" s="285"/>
      <c r="H43" s="285"/>
      <c r="I43" s="285"/>
      <c r="J43" s="285"/>
      <c r="K43" s="318"/>
    </row>
    <row r="44" customHeight="1" spans="1:11">
      <c r="A44" s="286" t="s">
        <v>198</v>
      </c>
      <c r="B44" s="286"/>
      <c r="C44" s="286"/>
      <c r="D44" s="286"/>
      <c r="E44" s="286"/>
      <c r="F44" s="286"/>
      <c r="G44" s="286"/>
      <c r="H44" s="286"/>
      <c r="I44" s="286"/>
      <c r="J44" s="286"/>
      <c r="K44" s="286"/>
    </row>
    <row r="45" ht="18" customHeight="1" spans="1:11">
      <c r="A45" s="289" t="s">
        <v>109</v>
      </c>
      <c r="B45" s="290"/>
      <c r="C45" s="290"/>
      <c r="D45" s="290"/>
      <c r="E45" s="290"/>
      <c r="F45" s="290"/>
      <c r="G45" s="290"/>
      <c r="H45" s="290"/>
      <c r="I45" s="290"/>
      <c r="J45" s="290"/>
      <c r="K45" s="320"/>
    </row>
    <row r="46" ht="18" customHeight="1" spans="1:11">
      <c r="A46" s="289"/>
      <c r="B46" s="290"/>
      <c r="C46" s="290"/>
      <c r="D46" s="290"/>
      <c r="E46" s="290"/>
      <c r="F46" s="290"/>
      <c r="G46" s="290"/>
      <c r="H46" s="290"/>
      <c r="I46" s="290"/>
      <c r="J46" s="290"/>
      <c r="K46" s="320"/>
    </row>
    <row r="47" ht="18" customHeight="1" spans="1:11">
      <c r="A47" s="280"/>
      <c r="B47" s="281"/>
      <c r="C47" s="281"/>
      <c r="D47" s="281"/>
      <c r="E47" s="281"/>
      <c r="F47" s="281"/>
      <c r="G47" s="281"/>
      <c r="H47" s="281"/>
      <c r="I47" s="281"/>
      <c r="J47" s="281"/>
      <c r="K47" s="316"/>
    </row>
    <row r="48" ht="21" customHeight="1" spans="1:11">
      <c r="A48" s="291" t="s">
        <v>119</v>
      </c>
      <c r="B48" s="292" t="s">
        <v>199</v>
      </c>
      <c r="C48" s="292"/>
      <c r="D48" s="293" t="s">
        <v>121</v>
      </c>
      <c r="E48" s="294"/>
      <c r="F48" s="293" t="s">
        <v>122</v>
      </c>
      <c r="G48" s="295"/>
      <c r="H48" s="296" t="s">
        <v>123</v>
      </c>
      <c r="I48" s="296"/>
      <c r="J48" s="292"/>
      <c r="K48" s="321"/>
    </row>
    <row r="49" customHeight="1" spans="1:11">
      <c r="A49" s="297" t="s">
        <v>125</v>
      </c>
      <c r="B49" s="298"/>
      <c r="C49" s="298"/>
      <c r="D49" s="298"/>
      <c r="E49" s="298"/>
      <c r="F49" s="298"/>
      <c r="G49" s="298"/>
      <c r="H49" s="298"/>
      <c r="I49" s="298"/>
      <c r="J49" s="298"/>
      <c r="K49" s="322"/>
    </row>
    <row r="50" customHeight="1" spans="1:11">
      <c r="A50" s="299"/>
      <c r="B50" s="300"/>
      <c r="C50" s="300"/>
      <c r="D50" s="300"/>
      <c r="E50" s="300"/>
      <c r="F50" s="300"/>
      <c r="G50" s="300"/>
      <c r="H50" s="300"/>
      <c r="I50" s="300"/>
      <c r="J50" s="300"/>
      <c r="K50" s="323"/>
    </row>
    <row r="51" customHeight="1" spans="1:11">
      <c r="A51" s="301"/>
      <c r="B51" s="302"/>
      <c r="C51" s="302"/>
      <c r="D51" s="302"/>
      <c r="E51" s="302"/>
      <c r="F51" s="302"/>
      <c r="G51" s="302"/>
      <c r="H51" s="302"/>
      <c r="I51" s="302"/>
      <c r="J51" s="302"/>
      <c r="K51" s="324"/>
    </row>
    <row r="52" ht="21" customHeight="1" spans="1:11">
      <c r="A52" s="291" t="s">
        <v>119</v>
      </c>
      <c r="B52" s="292" t="s">
        <v>199</v>
      </c>
      <c r="C52" s="292"/>
      <c r="D52" s="293" t="s">
        <v>121</v>
      </c>
      <c r="E52" s="293" t="s">
        <v>200</v>
      </c>
      <c r="F52" s="293" t="s">
        <v>122</v>
      </c>
      <c r="G52" s="303">
        <v>45242</v>
      </c>
      <c r="H52" s="296" t="s">
        <v>123</v>
      </c>
      <c r="I52" s="296"/>
      <c r="J52" s="325" t="s">
        <v>124</v>
      </c>
      <c r="K52" s="32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view="pageBreakPreview" zoomScale="80" zoomScaleNormal="90" workbookViewId="0">
      <selection activeCell="R11" sqref="R11"/>
    </sheetView>
  </sheetViews>
  <sheetFormatPr defaultColWidth="9" defaultRowHeight="26" customHeight="1"/>
  <cols>
    <col min="1" max="1" width="17.1666666666667" style="62" customWidth="1"/>
    <col min="2" max="2" width="7.8" style="62" customWidth="1"/>
    <col min="3" max="8" width="9.33333333333333" style="62" customWidth="1"/>
    <col min="9" max="9" width="1.33333333333333" style="62" customWidth="1"/>
    <col min="10" max="10" width="11.5" style="62" customWidth="1"/>
    <col min="11" max="11" width="11.125" style="62" customWidth="1"/>
    <col min="12" max="12" width="12.75" style="62" customWidth="1"/>
    <col min="13" max="13" width="13.125" style="62" customWidth="1"/>
    <col min="14" max="15" width="10.875" style="62" customWidth="1"/>
    <col min="16" max="16" width="9.375" style="62" customWidth="1"/>
    <col min="17" max="16384" width="9" style="62"/>
  </cols>
  <sheetData>
    <row r="1" s="62" customFormat="1" ht="30" customHeight="1" spans="1:16">
      <c r="A1" s="64" t="s">
        <v>127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="4" customFormat="1" ht="25" customHeight="1" spans="1:16">
      <c r="A2" s="66" t="s">
        <v>46</v>
      </c>
      <c r="B2" s="68"/>
      <c r="C2" s="69"/>
      <c r="D2" s="70" t="s">
        <v>128</v>
      </c>
      <c r="E2" s="71"/>
      <c r="F2" s="71"/>
      <c r="G2" s="71"/>
      <c r="H2" s="71"/>
      <c r="I2" s="225"/>
      <c r="J2" s="115" t="s">
        <v>41</v>
      </c>
      <c r="K2" s="116"/>
      <c r="L2" s="117"/>
      <c r="M2" s="117"/>
      <c r="N2" s="117"/>
      <c r="O2" s="117"/>
      <c r="P2" s="126"/>
    </row>
    <row r="3" s="4" customFormat="1" ht="23" customHeight="1" spans="1:16">
      <c r="A3" s="72" t="s">
        <v>129</v>
      </c>
      <c r="B3" s="73" t="s">
        <v>130</v>
      </c>
      <c r="C3" s="74"/>
      <c r="D3" s="74"/>
      <c r="E3" s="74"/>
      <c r="F3" s="74"/>
      <c r="G3" s="74"/>
      <c r="H3" s="74"/>
      <c r="I3" s="66"/>
      <c r="J3" s="73" t="s">
        <v>131</v>
      </c>
      <c r="K3" s="74"/>
      <c r="L3" s="74"/>
      <c r="M3" s="74"/>
      <c r="N3" s="74"/>
      <c r="O3" s="74"/>
      <c r="P3" s="74"/>
    </row>
    <row r="4" s="4" customFormat="1" ht="23" customHeight="1" spans="1:16">
      <c r="A4" s="74"/>
      <c r="B4" s="76" t="s">
        <v>95</v>
      </c>
      <c r="C4" s="76" t="s">
        <v>96</v>
      </c>
      <c r="D4" s="77" t="s">
        <v>97</v>
      </c>
      <c r="E4" s="76" t="s">
        <v>98</v>
      </c>
      <c r="F4" s="76" t="s">
        <v>99</v>
      </c>
      <c r="G4" s="78" t="s">
        <v>100</v>
      </c>
      <c r="H4" s="127" t="s">
        <v>132</v>
      </c>
      <c r="I4" s="66"/>
      <c r="J4" s="76" t="s">
        <v>95</v>
      </c>
      <c r="K4" s="76" t="s">
        <v>96</v>
      </c>
      <c r="L4" s="77" t="s">
        <v>97</v>
      </c>
      <c r="M4" s="76" t="s">
        <v>98</v>
      </c>
      <c r="N4" s="76" t="s">
        <v>99</v>
      </c>
      <c r="O4" s="78" t="s">
        <v>100</v>
      </c>
      <c r="P4" s="127" t="s">
        <v>132</v>
      </c>
    </row>
    <row r="5" s="4" customFormat="1" ht="23" customHeight="1" spans="1:16">
      <c r="A5" s="72"/>
      <c r="B5" s="79" t="s">
        <v>133</v>
      </c>
      <c r="C5" s="79" t="s">
        <v>134</v>
      </c>
      <c r="D5" s="80" t="s">
        <v>135</v>
      </c>
      <c r="E5" s="79" t="s">
        <v>136</v>
      </c>
      <c r="F5" s="79" t="s">
        <v>137</v>
      </c>
      <c r="G5" s="81" t="s">
        <v>138</v>
      </c>
      <c r="H5" s="128" t="s">
        <v>139</v>
      </c>
      <c r="I5" s="66"/>
      <c r="J5" s="79" t="s">
        <v>133</v>
      </c>
      <c r="K5" s="79" t="s">
        <v>134</v>
      </c>
      <c r="L5" s="80" t="s">
        <v>135</v>
      </c>
      <c r="M5" s="79" t="s">
        <v>136</v>
      </c>
      <c r="N5" s="79" t="s">
        <v>137</v>
      </c>
      <c r="O5" s="81" t="s">
        <v>138</v>
      </c>
      <c r="P5" s="128" t="s">
        <v>139</v>
      </c>
    </row>
    <row r="6" s="4" customFormat="1" ht="21" customHeight="1" spans="1:16">
      <c r="A6" s="207" t="s">
        <v>140</v>
      </c>
      <c r="B6" s="208">
        <f t="shared" ref="B6:B8" si="0">C6-1</f>
        <v>72</v>
      </c>
      <c r="C6" s="209">
        <f t="shared" ref="C6:C8" si="1">D6-1</f>
        <v>73</v>
      </c>
      <c r="D6" s="209">
        <f t="shared" ref="D6:D8" si="2">E6-2</f>
        <v>74</v>
      </c>
      <c r="E6" s="210">
        <v>76</v>
      </c>
      <c r="F6" s="209">
        <f t="shared" ref="F6:F8" si="3">E6+2</f>
        <v>78</v>
      </c>
      <c r="G6" s="209">
        <f t="shared" ref="G6:G8" si="4">F6+2</f>
        <v>80</v>
      </c>
      <c r="H6" s="209"/>
      <c r="I6" s="66"/>
      <c r="J6" s="66" t="s">
        <v>141</v>
      </c>
      <c r="K6" s="66" t="s">
        <v>142</v>
      </c>
      <c r="L6" s="66" t="s">
        <v>143</v>
      </c>
      <c r="M6" s="66" t="s">
        <v>142</v>
      </c>
      <c r="N6" s="66" t="s">
        <v>141</v>
      </c>
      <c r="O6" s="66" t="s">
        <v>144</v>
      </c>
      <c r="P6" s="66"/>
    </row>
    <row r="7" s="4" customFormat="1" ht="21" customHeight="1" spans="1:16">
      <c r="A7" s="211" t="s">
        <v>145</v>
      </c>
      <c r="B7" s="208">
        <f t="shared" si="0"/>
        <v>70</v>
      </c>
      <c r="C7" s="209">
        <f t="shared" si="1"/>
        <v>71</v>
      </c>
      <c r="D7" s="209">
        <f t="shared" si="2"/>
        <v>72</v>
      </c>
      <c r="E7" s="210">
        <v>74</v>
      </c>
      <c r="F7" s="209">
        <f t="shared" si="3"/>
        <v>76</v>
      </c>
      <c r="G7" s="209">
        <f t="shared" si="4"/>
        <v>78</v>
      </c>
      <c r="H7" s="209"/>
      <c r="I7" s="66"/>
      <c r="J7" s="66" t="s">
        <v>146</v>
      </c>
      <c r="K7" s="66" t="s">
        <v>142</v>
      </c>
      <c r="L7" s="66">
        <f>0.3/0.3</f>
        <v>1</v>
      </c>
      <c r="M7" s="66" t="s">
        <v>143</v>
      </c>
      <c r="N7" s="66" t="s">
        <v>147</v>
      </c>
      <c r="O7" s="66" t="s">
        <v>148</v>
      </c>
      <c r="P7" s="66"/>
    </row>
    <row r="8" s="4" customFormat="1" ht="21" customHeight="1" spans="1:16">
      <c r="A8" s="211" t="s">
        <v>149</v>
      </c>
      <c r="B8" s="208">
        <f t="shared" si="0"/>
        <v>64.5</v>
      </c>
      <c r="C8" s="212">
        <f t="shared" si="1"/>
        <v>65.5</v>
      </c>
      <c r="D8" s="212">
        <f t="shared" si="2"/>
        <v>66.5</v>
      </c>
      <c r="E8" s="210">
        <v>68.5</v>
      </c>
      <c r="F8" s="212">
        <f t="shared" si="3"/>
        <v>70.5</v>
      </c>
      <c r="G8" s="212">
        <f t="shared" si="4"/>
        <v>72.5</v>
      </c>
      <c r="H8" s="212"/>
      <c r="I8" s="66"/>
      <c r="J8" s="66" t="s">
        <v>150</v>
      </c>
      <c r="K8" s="66" t="s">
        <v>142</v>
      </c>
      <c r="L8" s="66" t="s">
        <v>142</v>
      </c>
      <c r="M8" s="66" t="s">
        <v>142</v>
      </c>
      <c r="N8" s="66" t="s">
        <v>142</v>
      </c>
      <c r="O8" s="66" t="s">
        <v>142</v>
      </c>
      <c r="P8" s="66"/>
    </row>
    <row r="9" s="4" customFormat="1" ht="21" customHeight="1" spans="1:16">
      <c r="A9" s="211" t="s">
        <v>151</v>
      </c>
      <c r="B9" s="208">
        <f t="shared" ref="B9:B11" si="5">C9-4</f>
        <v>112</v>
      </c>
      <c r="C9" s="209">
        <f t="shared" ref="C9:C11" si="6">D9-4</f>
        <v>116</v>
      </c>
      <c r="D9" s="209">
        <f t="shared" ref="D9:D11" si="7">E9-4</f>
        <v>120</v>
      </c>
      <c r="E9" s="210">
        <v>124</v>
      </c>
      <c r="F9" s="209">
        <f t="shared" ref="F9:F11" si="8">E9+4</f>
        <v>128</v>
      </c>
      <c r="G9" s="209">
        <f>F9+4</f>
        <v>132</v>
      </c>
      <c r="H9" s="209"/>
      <c r="I9" s="66"/>
      <c r="J9" s="66" t="s">
        <v>142</v>
      </c>
      <c r="K9" s="66" t="s">
        <v>142</v>
      </c>
      <c r="L9" s="66" t="s">
        <v>142</v>
      </c>
      <c r="M9" s="66" t="s">
        <v>152</v>
      </c>
      <c r="N9" s="66" t="s">
        <v>142</v>
      </c>
      <c r="O9" s="66" t="s">
        <v>142</v>
      </c>
      <c r="P9" s="66"/>
    </row>
    <row r="10" s="4" customFormat="1" ht="21" customHeight="1" spans="1:16">
      <c r="A10" s="211" t="s">
        <v>153</v>
      </c>
      <c r="B10" s="208">
        <f t="shared" si="5"/>
        <v>106</v>
      </c>
      <c r="C10" s="209">
        <f t="shared" si="6"/>
        <v>110</v>
      </c>
      <c r="D10" s="209">
        <f t="shared" si="7"/>
        <v>114</v>
      </c>
      <c r="E10" s="210">
        <v>118</v>
      </c>
      <c r="F10" s="209">
        <f t="shared" si="8"/>
        <v>122</v>
      </c>
      <c r="G10" s="209">
        <f>F10+5</f>
        <v>127</v>
      </c>
      <c r="H10" s="209"/>
      <c r="I10" s="66"/>
      <c r="J10" s="66" t="s">
        <v>142</v>
      </c>
      <c r="K10" s="66" t="s">
        <v>142</v>
      </c>
      <c r="L10" s="66" t="s">
        <v>142</v>
      </c>
      <c r="M10" s="66" t="s">
        <v>142</v>
      </c>
      <c r="N10" s="66" t="s">
        <v>142</v>
      </c>
      <c r="O10" s="66" t="s">
        <v>142</v>
      </c>
      <c r="P10" s="66"/>
    </row>
    <row r="11" s="4" customFormat="1" ht="21" customHeight="1" spans="1:16">
      <c r="A11" s="211" t="s">
        <v>154</v>
      </c>
      <c r="B11" s="208">
        <f t="shared" si="5"/>
        <v>106</v>
      </c>
      <c r="C11" s="209">
        <f t="shared" si="6"/>
        <v>110</v>
      </c>
      <c r="D11" s="209">
        <f t="shared" si="7"/>
        <v>114</v>
      </c>
      <c r="E11" s="213">
        <v>118</v>
      </c>
      <c r="F11" s="209">
        <f t="shared" si="8"/>
        <v>122</v>
      </c>
      <c r="G11" s="209">
        <f>F11+5</f>
        <v>127</v>
      </c>
      <c r="H11" s="209"/>
      <c r="I11" s="66"/>
      <c r="J11" s="66" t="s">
        <v>155</v>
      </c>
      <c r="K11" s="66" t="s">
        <v>156</v>
      </c>
      <c r="L11" s="66" t="s">
        <v>157</v>
      </c>
      <c r="M11" s="66" t="s">
        <v>158</v>
      </c>
      <c r="N11" s="66" t="s">
        <v>156</v>
      </c>
      <c r="O11" s="66" t="s">
        <v>159</v>
      </c>
      <c r="P11" s="66"/>
    </row>
    <row r="12" s="4" customFormat="1" ht="21" customHeight="1" spans="1:16">
      <c r="A12" s="214" t="s">
        <v>160</v>
      </c>
      <c r="B12" s="208">
        <f>C12-1.2</f>
        <v>45.9</v>
      </c>
      <c r="C12" s="209">
        <f>D12-1.2</f>
        <v>47.1</v>
      </c>
      <c r="D12" s="209">
        <f>E12-1.2</f>
        <v>48.3</v>
      </c>
      <c r="E12" s="213">
        <v>49.5</v>
      </c>
      <c r="F12" s="209">
        <f>E12+1.2</f>
        <v>50.7</v>
      </c>
      <c r="G12" s="209">
        <f>F12+1.2</f>
        <v>51.9</v>
      </c>
      <c r="H12" s="209"/>
      <c r="I12" s="66"/>
      <c r="J12" s="66" t="s">
        <v>161</v>
      </c>
      <c r="K12" s="66" t="s">
        <v>162</v>
      </c>
      <c r="L12" s="66" t="s">
        <v>142</v>
      </c>
      <c r="M12" s="66" t="s">
        <v>152</v>
      </c>
      <c r="N12" s="66" t="s">
        <v>142</v>
      </c>
      <c r="O12" s="66" t="s">
        <v>163</v>
      </c>
      <c r="P12" s="66"/>
    </row>
    <row r="13" s="4" customFormat="1" ht="21" customHeight="1" spans="1:16">
      <c r="A13" s="214" t="s">
        <v>164</v>
      </c>
      <c r="B13" s="208">
        <f>C13-0.6</f>
        <v>63.1</v>
      </c>
      <c r="C13" s="209">
        <f>D13-0.6</f>
        <v>63.7</v>
      </c>
      <c r="D13" s="209">
        <f>E13-1.2</f>
        <v>64.3</v>
      </c>
      <c r="E13" s="213">
        <v>65.5</v>
      </c>
      <c r="F13" s="209">
        <f>E13+1.2</f>
        <v>66.7</v>
      </c>
      <c r="G13" s="209">
        <f>F13+1.2</f>
        <v>67.9</v>
      </c>
      <c r="H13" s="209"/>
      <c r="I13" s="66"/>
      <c r="J13" s="66" t="s">
        <v>165</v>
      </c>
      <c r="K13" s="66" t="s">
        <v>166</v>
      </c>
      <c r="L13" s="66" t="s">
        <v>166</v>
      </c>
      <c r="M13" s="66" t="s">
        <v>166</v>
      </c>
      <c r="N13" s="66" t="s">
        <v>166</v>
      </c>
      <c r="O13" s="66" t="s">
        <v>166</v>
      </c>
      <c r="P13" s="66"/>
    </row>
    <row r="14" s="4" customFormat="1" ht="21" customHeight="1" spans="1:16">
      <c r="A14" s="211" t="s">
        <v>167</v>
      </c>
      <c r="B14" s="208">
        <f>C14-0.8</f>
        <v>22.6</v>
      </c>
      <c r="C14" s="209">
        <f>D14-0.8</f>
        <v>23.4</v>
      </c>
      <c r="D14" s="209">
        <f>E14-0.8</f>
        <v>24.2</v>
      </c>
      <c r="E14" s="213">
        <v>25</v>
      </c>
      <c r="F14" s="209">
        <f>E14+0.8</f>
        <v>25.8</v>
      </c>
      <c r="G14" s="209">
        <f>F14+0.8</f>
        <v>26.6</v>
      </c>
      <c r="H14" s="209"/>
      <c r="I14" s="66"/>
      <c r="J14" s="66" t="s">
        <v>143</v>
      </c>
      <c r="K14" s="66" t="s">
        <v>142</v>
      </c>
      <c r="L14" s="66" t="s">
        <v>165</v>
      </c>
      <c r="M14" s="66" t="s">
        <v>165</v>
      </c>
      <c r="N14" s="66" t="s">
        <v>166</v>
      </c>
      <c r="O14" s="66" t="s">
        <v>166</v>
      </c>
      <c r="P14" s="66"/>
    </row>
    <row r="15" s="4" customFormat="1" ht="21" customHeight="1" spans="1:16">
      <c r="A15" s="211" t="s">
        <v>168</v>
      </c>
      <c r="B15" s="208">
        <f>C15-0.7</f>
        <v>19.4</v>
      </c>
      <c r="C15" s="209">
        <f>D15-0.7</f>
        <v>20.1</v>
      </c>
      <c r="D15" s="209">
        <f>E15-0.7</f>
        <v>20.8</v>
      </c>
      <c r="E15" s="213">
        <v>21.5</v>
      </c>
      <c r="F15" s="209">
        <f>E15+0.7</f>
        <v>22.2</v>
      </c>
      <c r="G15" s="209">
        <f>F15+0.7</f>
        <v>22.9</v>
      </c>
      <c r="H15" s="209"/>
      <c r="I15" s="66"/>
      <c r="J15" s="66" t="s">
        <v>142</v>
      </c>
      <c r="K15" s="66" t="s">
        <v>142</v>
      </c>
      <c r="L15" s="66" t="s">
        <v>142</v>
      </c>
      <c r="M15" s="66" t="s">
        <v>142</v>
      </c>
      <c r="N15" s="66" t="s">
        <v>142</v>
      </c>
      <c r="O15" s="66" t="s">
        <v>142</v>
      </c>
      <c r="P15" s="66"/>
    </row>
    <row r="16" s="4" customFormat="1" ht="21" customHeight="1" spans="1:16">
      <c r="A16" s="211" t="s">
        <v>169</v>
      </c>
      <c r="B16" s="208">
        <f t="shared" ref="B16:B21" si="9">C16-0.5</f>
        <v>13.5</v>
      </c>
      <c r="C16" s="209">
        <f t="shared" ref="C16:C21" si="10">D16-0.5</f>
        <v>14</v>
      </c>
      <c r="D16" s="209">
        <f t="shared" ref="D16:D21" si="11">E16-0.5</f>
        <v>14.5</v>
      </c>
      <c r="E16" s="215">
        <v>15</v>
      </c>
      <c r="F16" s="209">
        <f>E16+0.5</f>
        <v>15.5</v>
      </c>
      <c r="G16" s="209">
        <f>F16+0.5</f>
        <v>16</v>
      </c>
      <c r="H16" s="209"/>
      <c r="I16" s="66"/>
      <c r="J16" s="66" t="s">
        <v>142</v>
      </c>
      <c r="K16" s="66" t="s">
        <v>142</v>
      </c>
      <c r="L16" s="66" t="s">
        <v>142</v>
      </c>
      <c r="M16" s="66" t="s">
        <v>142</v>
      </c>
      <c r="N16" s="66" t="s">
        <v>142</v>
      </c>
      <c r="O16" s="66" t="s">
        <v>142</v>
      </c>
      <c r="P16" s="66"/>
    </row>
    <row r="17" s="4" customFormat="1" ht="21" customHeight="1" spans="1:16">
      <c r="A17" s="211" t="s">
        <v>170</v>
      </c>
      <c r="B17" s="208">
        <f>C17</f>
        <v>10.5</v>
      </c>
      <c r="C17" s="209">
        <f>D17</f>
        <v>10.5</v>
      </c>
      <c r="D17" s="209">
        <f>E17</f>
        <v>10.5</v>
      </c>
      <c r="E17" s="216">
        <v>10.5</v>
      </c>
      <c r="F17" s="209">
        <f t="shared" ref="F17:H17" si="12">E17</f>
        <v>10.5</v>
      </c>
      <c r="G17" s="209">
        <f t="shared" si="12"/>
        <v>10.5</v>
      </c>
      <c r="H17" s="209"/>
      <c r="I17" s="66"/>
      <c r="J17" s="66"/>
      <c r="K17" s="66" t="s">
        <v>142</v>
      </c>
      <c r="L17" s="66" t="s">
        <v>142</v>
      </c>
      <c r="M17" s="66" t="s">
        <v>142</v>
      </c>
      <c r="N17" s="66" t="s">
        <v>142</v>
      </c>
      <c r="O17" s="66" t="s">
        <v>142</v>
      </c>
      <c r="P17" s="66"/>
    </row>
    <row r="18" s="4" customFormat="1" ht="21" customHeight="1" spans="1:16">
      <c r="A18" s="211" t="s">
        <v>171</v>
      </c>
      <c r="B18" s="217">
        <f t="shared" ref="B18:B22" si="13">C18-1</f>
        <v>56</v>
      </c>
      <c r="C18" s="218">
        <f>D18-1</f>
        <v>57</v>
      </c>
      <c r="D18" s="218">
        <f t="shared" ref="D18:D22" si="14">E18-1</f>
        <v>58</v>
      </c>
      <c r="E18" s="219">
        <v>59</v>
      </c>
      <c r="F18" s="218">
        <f>E18+1</f>
        <v>60</v>
      </c>
      <c r="G18" s="218">
        <f t="shared" ref="G18:G23" si="15">F18+1</f>
        <v>61</v>
      </c>
      <c r="H18" s="218"/>
      <c r="I18" s="66"/>
      <c r="J18" s="66" t="s">
        <v>172</v>
      </c>
      <c r="K18" s="66" t="s">
        <v>166</v>
      </c>
      <c r="L18" s="66" t="s">
        <v>166</v>
      </c>
      <c r="M18" s="66" t="s">
        <v>173</v>
      </c>
      <c r="N18" s="66" t="s">
        <v>166</v>
      </c>
      <c r="O18" s="66" t="s">
        <v>141</v>
      </c>
      <c r="P18" s="66"/>
    </row>
    <row r="19" s="4" customFormat="1" ht="21" customHeight="1" spans="1:16">
      <c r="A19" s="211" t="s">
        <v>174</v>
      </c>
      <c r="B19" s="217">
        <f t="shared" si="13"/>
        <v>54</v>
      </c>
      <c r="C19" s="218">
        <f>D19-1</f>
        <v>55</v>
      </c>
      <c r="D19" s="218">
        <f t="shared" si="14"/>
        <v>56</v>
      </c>
      <c r="E19" s="219">
        <v>57</v>
      </c>
      <c r="F19" s="218">
        <f>E19+1</f>
        <v>58</v>
      </c>
      <c r="G19" s="218">
        <f t="shared" si="15"/>
        <v>59</v>
      </c>
      <c r="H19" s="218"/>
      <c r="I19" s="66"/>
      <c r="J19" s="66" t="s">
        <v>143</v>
      </c>
      <c r="K19" s="66" t="s">
        <v>142</v>
      </c>
      <c r="L19" s="66" t="s">
        <v>165</v>
      </c>
      <c r="M19" s="66" t="s">
        <v>165</v>
      </c>
      <c r="N19" s="66" t="s">
        <v>166</v>
      </c>
      <c r="O19" s="66" t="s">
        <v>166</v>
      </c>
      <c r="P19" s="66"/>
    </row>
    <row r="20" s="4" customFormat="1" ht="21" customHeight="1" spans="1:16">
      <c r="A20" s="211" t="s">
        <v>175</v>
      </c>
      <c r="B20" s="217">
        <f t="shared" si="9"/>
        <v>35.5</v>
      </c>
      <c r="C20" s="218">
        <f t="shared" si="10"/>
        <v>36</v>
      </c>
      <c r="D20" s="218">
        <f t="shared" si="11"/>
        <v>36.5</v>
      </c>
      <c r="E20" s="220">
        <v>37</v>
      </c>
      <c r="F20" s="218">
        <f t="shared" ref="F20:H20" si="16">E20+0.5</f>
        <v>37.5</v>
      </c>
      <c r="G20" s="218">
        <f t="shared" si="16"/>
        <v>38</v>
      </c>
      <c r="H20" s="218"/>
      <c r="I20" s="66"/>
      <c r="J20" s="66" t="s">
        <v>161</v>
      </c>
      <c r="K20" s="66" t="s">
        <v>162</v>
      </c>
      <c r="L20" s="66" t="s">
        <v>142</v>
      </c>
      <c r="M20" s="66" t="s">
        <v>152</v>
      </c>
      <c r="N20" s="66" t="s">
        <v>142</v>
      </c>
      <c r="O20" s="66" t="s">
        <v>163</v>
      </c>
      <c r="P20" s="66"/>
    </row>
    <row r="21" s="4" customFormat="1" ht="29" customHeight="1" spans="1:16">
      <c r="A21" s="211" t="s">
        <v>176</v>
      </c>
      <c r="B21" s="217">
        <f t="shared" si="9"/>
        <v>24.5</v>
      </c>
      <c r="C21" s="218">
        <f t="shared" si="10"/>
        <v>25</v>
      </c>
      <c r="D21" s="218">
        <f t="shared" si="11"/>
        <v>25.5</v>
      </c>
      <c r="E21" s="219">
        <v>26</v>
      </c>
      <c r="F21" s="218">
        <f>E21+0.5</f>
        <v>26.5</v>
      </c>
      <c r="G21" s="218">
        <f>F21+0.5</f>
        <v>27</v>
      </c>
      <c r="H21" s="221"/>
      <c r="I21" s="226"/>
      <c r="J21" s="66" t="s">
        <v>165</v>
      </c>
      <c r="K21" s="66" t="s">
        <v>166</v>
      </c>
      <c r="L21" s="66" t="s">
        <v>166</v>
      </c>
      <c r="M21" s="66" t="s">
        <v>166</v>
      </c>
      <c r="N21" s="66" t="s">
        <v>166</v>
      </c>
      <c r="O21" s="66" t="s">
        <v>166</v>
      </c>
      <c r="P21" s="129"/>
    </row>
    <row r="22" s="62" customFormat="1" ht="16.35" spans="1:16">
      <c r="A22" s="211" t="s">
        <v>177</v>
      </c>
      <c r="B22" s="208">
        <f t="shared" si="13"/>
        <v>16</v>
      </c>
      <c r="C22" s="209">
        <f>D22</f>
        <v>17</v>
      </c>
      <c r="D22" s="209">
        <f t="shared" si="14"/>
        <v>17</v>
      </c>
      <c r="E22" s="216">
        <v>18</v>
      </c>
      <c r="F22" s="209">
        <f>E22</f>
        <v>18</v>
      </c>
      <c r="G22" s="209">
        <f>F22+1.5</f>
        <v>19.5</v>
      </c>
      <c r="H22" s="209"/>
      <c r="I22" s="111"/>
      <c r="J22" s="66" t="s">
        <v>142</v>
      </c>
      <c r="K22" s="66" t="s">
        <v>142</v>
      </c>
      <c r="L22" s="66" t="s">
        <v>142</v>
      </c>
      <c r="M22" s="66" t="s">
        <v>142</v>
      </c>
      <c r="N22" s="66" t="s">
        <v>142</v>
      </c>
      <c r="O22" s="66" t="s">
        <v>142</v>
      </c>
      <c r="P22" s="66"/>
    </row>
    <row r="23" s="62" customFormat="1" ht="15.6" spans="1:16">
      <c r="A23" s="211" t="s">
        <v>178</v>
      </c>
      <c r="B23" s="222">
        <f>C23-0.5</f>
        <v>15.5</v>
      </c>
      <c r="C23" s="223">
        <f>D23</f>
        <v>16</v>
      </c>
      <c r="D23" s="223">
        <f>E23-0.5</f>
        <v>16</v>
      </c>
      <c r="E23" s="224">
        <v>16.5</v>
      </c>
      <c r="F23" s="223">
        <f>E23</f>
        <v>16.5</v>
      </c>
      <c r="G23" s="223">
        <f t="shared" si="15"/>
        <v>17.5</v>
      </c>
      <c r="H23" s="223"/>
      <c r="I23" s="111"/>
      <c r="J23" s="66"/>
      <c r="K23" s="66" t="s">
        <v>142</v>
      </c>
      <c r="L23" s="66" t="s">
        <v>142</v>
      </c>
      <c r="M23" s="66" t="s">
        <v>142</v>
      </c>
      <c r="N23" s="66" t="s">
        <v>142</v>
      </c>
      <c r="O23" s="66" t="s">
        <v>142</v>
      </c>
      <c r="P23" s="66"/>
    </row>
    <row r="24" s="62" customFormat="1" ht="15.6" spans="1:15">
      <c r="A24" s="111"/>
      <c r="B24" s="111"/>
      <c r="C24" s="111"/>
      <c r="D24" s="111"/>
      <c r="E24" s="111"/>
      <c r="F24" s="111"/>
      <c r="G24" s="111"/>
      <c r="H24" s="111"/>
      <c r="I24" s="111"/>
      <c r="J24" s="109" t="s">
        <v>179</v>
      </c>
      <c r="K24" s="125"/>
      <c r="L24" s="109" t="s">
        <v>180</v>
      </c>
      <c r="M24" s="109"/>
      <c r="N24" s="109" t="s">
        <v>181</v>
      </c>
      <c r="O24" s="109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5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33" workbookViewId="0">
      <selection activeCell="E47" sqref="E47"/>
    </sheetView>
  </sheetViews>
  <sheetFormatPr defaultColWidth="10.1666666666667" defaultRowHeight="15.6"/>
  <cols>
    <col min="1" max="1" width="9.66666666666667" style="133" customWidth="1"/>
    <col min="2" max="2" width="11.1666666666667" style="133" customWidth="1"/>
    <col min="3" max="3" width="9.16666666666667" style="133" customWidth="1"/>
    <col min="4" max="4" width="9.5" style="133" customWidth="1"/>
    <col min="5" max="5" width="10.6833333333333" style="133" customWidth="1"/>
    <col min="6" max="6" width="10.3333333333333" style="133" customWidth="1"/>
    <col min="7" max="7" width="9.5" style="133" customWidth="1"/>
    <col min="8" max="8" width="9.16666666666667" style="133" customWidth="1"/>
    <col min="9" max="9" width="8.16666666666667" style="133" customWidth="1"/>
    <col min="10" max="10" width="10.5" style="133" customWidth="1"/>
    <col min="11" max="11" width="12.1666666666667" style="133" customWidth="1"/>
    <col min="12" max="16384" width="10.1666666666667" style="133"/>
  </cols>
  <sheetData>
    <row r="1" ht="26.55" spans="1:11">
      <c r="A1" s="134" t="s">
        <v>201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>
      <c r="A2" s="135" t="s">
        <v>37</v>
      </c>
      <c r="B2" s="136" t="s">
        <v>38</v>
      </c>
      <c r="C2" s="136"/>
      <c r="D2" s="137" t="s">
        <v>46</v>
      </c>
      <c r="E2" s="138" t="s">
        <v>47</v>
      </c>
      <c r="F2" s="139" t="s">
        <v>202</v>
      </c>
      <c r="G2" s="140" t="s">
        <v>53</v>
      </c>
      <c r="H2" s="140"/>
      <c r="I2" s="169" t="s">
        <v>41</v>
      </c>
      <c r="J2" s="140" t="s">
        <v>42</v>
      </c>
      <c r="K2" s="191"/>
    </row>
    <row r="3" spans="1:11">
      <c r="A3" s="141" t="s">
        <v>60</v>
      </c>
      <c r="B3" s="142">
        <v>30154</v>
      </c>
      <c r="C3" s="142"/>
      <c r="D3" s="143" t="s">
        <v>203</v>
      </c>
      <c r="E3" s="144">
        <v>44925</v>
      </c>
      <c r="F3" s="144"/>
      <c r="G3" s="144"/>
      <c r="H3" s="145" t="s">
        <v>204</v>
      </c>
      <c r="I3" s="145"/>
      <c r="J3" s="145"/>
      <c r="K3" s="192"/>
    </row>
    <row r="4" spans="1:11">
      <c r="A4" s="146" t="s">
        <v>57</v>
      </c>
      <c r="B4" s="147">
        <v>1</v>
      </c>
      <c r="C4" s="147">
        <v>6</v>
      </c>
      <c r="D4" s="148" t="s">
        <v>205</v>
      </c>
      <c r="E4" s="149" t="s">
        <v>206</v>
      </c>
      <c r="F4" s="149"/>
      <c r="G4" s="149"/>
      <c r="H4" s="148" t="s">
        <v>207</v>
      </c>
      <c r="I4" s="148"/>
      <c r="J4" s="162" t="s">
        <v>50</v>
      </c>
      <c r="K4" s="193" t="s">
        <v>51</v>
      </c>
    </row>
    <row r="5" spans="1:11">
      <c r="A5" s="146" t="s">
        <v>208</v>
      </c>
      <c r="B5" s="142">
        <v>1</v>
      </c>
      <c r="C5" s="142"/>
      <c r="D5" s="143" t="s">
        <v>209</v>
      </c>
      <c r="E5" s="143" t="s">
        <v>210</v>
      </c>
      <c r="F5" s="143" t="s">
        <v>211</v>
      </c>
      <c r="G5" s="143" t="s">
        <v>212</v>
      </c>
      <c r="H5" s="148" t="s">
        <v>213</v>
      </c>
      <c r="I5" s="148"/>
      <c r="J5" s="162" t="s">
        <v>50</v>
      </c>
      <c r="K5" s="193" t="s">
        <v>51</v>
      </c>
    </row>
    <row r="6" ht="16.35" spans="1:11">
      <c r="A6" s="150" t="s">
        <v>214</v>
      </c>
      <c r="B6" s="151">
        <v>80</v>
      </c>
      <c r="C6" s="151"/>
      <c r="D6" s="152" t="s">
        <v>215</v>
      </c>
      <c r="E6" s="153"/>
      <c r="F6" s="154">
        <v>512</v>
      </c>
      <c r="G6" s="152"/>
      <c r="H6" s="155" t="s">
        <v>216</v>
      </c>
      <c r="I6" s="155"/>
      <c r="J6" s="154" t="s">
        <v>50</v>
      </c>
      <c r="K6" s="194" t="s">
        <v>51</v>
      </c>
    </row>
    <row r="7" ht="16.35" spans="1:11">
      <c r="A7" s="156"/>
      <c r="B7" s="157"/>
      <c r="C7" s="157"/>
      <c r="D7" s="156"/>
      <c r="E7" s="157"/>
      <c r="F7" s="158"/>
      <c r="G7" s="156"/>
      <c r="H7" s="158"/>
      <c r="I7" s="157"/>
      <c r="J7" s="157"/>
      <c r="K7" s="157"/>
    </row>
    <row r="8" spans="1:11">
      <c r="A8" s="159" t="s">
        <v>217</v>
      </c>
      <c r="B8" s="139" t="s">
        <v>218</v>
      </c>
      <c r="C8" s="139" t="s">
        <v>219</v>
      </c>
      <c r="D8" s="139" t="s">
        <v>220</v>
      </c>
      <c r="E8" s="139" t="s">
        <v>221</v>
      </c>
      <c r="F8" s="139" t="s">
        <v>222</v>
      </c>
      <c r="G8" s="160" t="s">
        <v>223</v>
      </c>
      <c r="H8" s="161"/>
      <c r="I8" s="161"/>
      <c r="J8" s="161"/>
      <c r="K8" s="195"/>
    </row>
    <row r="9" spans="1:11">
      <c r="A9" s="146" t="s">
        <v>224</v>
      </c>
      <c r="B9" s="148"/>
      <c r="C9" s="162" t="s">
        <v>50</v>
      </c>
      <c r="D9" s="162" t="s">
        <v>51</v>
      </c>
      <c r="E9" s="143" t="s">
        <v>225</v>
      </c>
      <c r="F9" s="163" t="s">
        <v>226</v>
      </c>
      <c r="G9" s="164"/>
      <c r="H9" s="165"/>
      <c r="I9" s="165"/>
      <c r="J9" s="165"/>
      <c r="K9" s="196"/>
    </row>
    <row r="10" spans="1:11">
      <c r="A10" s="146" t="s">
        <v>227</v>
      </c>
      <c r="B10" s="148"/>
      <c r="C10" s="162" t="s">
        <v>50</v>
      </c>
      <c r="D10" s="162" t="s">
        <v>51</v>
      </c>
      <c r="E10" s="143" t="s">
        <v>228</v>
      </c>
      <c r="F10" s="163" t="s">
        <v>191</v>
      </c>
      <c r="G10" s="164" t="s">
        <v>229</v>
      </c>
      <c r="H10" s="165"/>
      <c r="I10" s="165"/>
      <c r="J10" s="165"/>
      <c r="K10" s="196"/>
    </row>
    <row r="11" spans="1:11">
      <c r="A11" s="166" t="s">
        <v>192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97"/>
    </row>
    <row r="12" spans="1:11">
      <c r="A12" s="141" t="s">
        <v>74</v>
      </c>
      <c r="B12" s="162" t="s">
        <v>70</v>
      </c>
      <c r="C12" s="162" t="s">
        <v>71</v>
      </c>
      <c r="D12" s="163"/>
      <c r="E12" s="143" t="s">
        <v>72</v>
      </c>
      <c r="F12" s="162" t="s">
        <v>70</v>
      </c>
      <c r="G12" s="162" t="s">
        <v>71</v>
      </c>
      <c r="H12" s="162"/>
      <c r="I12" s="143" t="s">
        <v>230</v>
      </c>
      <c r="J12" s="162" t="s">
        <v>70</v>
      </c>
      <c r="K12" s="193" t="s">
        <v>71</v>
      </c>
    </row>
    <row r="13" spans="1:11">
      <c r="A13" s="141" t="s">
        <v>77</v>
      </c>
      <c r="B13" s="162" t="s">
        <v>70</v>
      </c>
      <c r="C13" s="162" t="s">
        <v>71</v>
      </c>
      <c r="D13" s="163"/>
      <c r="E13" s="143" t="s">
        <v>82</v>
      </c>
      <c r="F13" s="162" t="s">
        <v>70</v>
      </c>
      <c r="G13" s="162" t="s">
        <v>71</v>
      </c>
      <c r="H13" s="162"/>
      <c r="I13" s="143" t="s">
        <v>231</v>
      </c>
      <c r="J13" s="162" t="s">
        <v>70</v>
      </c>
      <c r="K13" s="193" t="s">
        <v>71</v>
      </c>
    </row>
    <row r="14" ht="16.35" spans="1:11">
      <c r="A14" s="150" t="s">
        <v>232</v>
      </c>
      <c r="B14" s="154" t="s">
        <v>70</v>
      </c>
      <c r="C14" s="154" t="s">
        <v>71</v>
      </c>
      <c r="D14" s="153"/>
      <c r="E14" s="152" t="s">
        <v>233</v>
      </c>
      <c r="F14" s="154" t="s">
        <v>70</v>
      </c>
      <c r="G14" s="154" t="s">
        <v>71</v>
      </c>
      <c r="H14" s="154"/>
      <c r="I14" s="152" t="s">
        <v>234</v>
      </c>
      <c r="J14" s="154" t="s">
        <v>70</v>
      </c>
      <c r="K14" s="194" t="s">
        <v>71</v>
      </c>
    </row>
    <row r="15" ht="16.35" spans="1:11">
      <c r="A15" s="156"/>
      <c r="B15" s="168"/>
      <c r="C15" s="168"/>
      <c r="D15" s="157"/>
      <c r="E15" s="156"/>
      <c r="F15" s="168"/>
      <c r="G15" s="168"/>
      <c r="H15" s="168"/>
      <c r="I15" s="156"/>
      <c r="J15" s="168"/>
      <c r="K15" s="168"/>
    </row>
    <row r="16" s="131" customFormat="1" spans="1:11">
      <c r="A16" s="135" t="s">
        <v>235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98"/>
    </row>
    <row r="17" spans="1:11">
      <c r="A17" s="146" t="s">
        <v>236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99"/>
    </row>
    <row r="18" spans="1:11">
      <c r="A18" s="146" t="s">
        <v>237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99"/>
    </row>
    <row r="19" spans="1:11">
      <c r="A19" s="170" t="s">
        <v>238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93"/>
    </row>
    <row r="20" spans="1:11">
      <c r="A20" s="171"/>
      <c r="B20" s="172"/>
      <c r="C20" s="172"/>
      <c r="D20" s="172"/>
      <c r="E20" s="172"/>
      <c r="F20" s="172"/>
      <c r="G20" s="172"/>
      <c r="H20" s="172"/>
      <c r="I20" s="172"/>
      <c r="J20" s="172"/>
      <c r="K20" s="200"/>
    </row>
    <row r="21" spans="1:11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200"/>
    </row>
    <row r="22" spans="1:11">
      <c r="A22" s="171"/>
      <c r="B22" s="172"/>
      <c r="C22" s="172"/>
      <c r="D22" s="172"/>
      <c r="E22" s="172"/>
      <c r="F22" s="172"/>
      <c r="G22" s="172"/>
      <c r="H22" s="172"/>
      <c r="I22" s="172"/>
      <c r="J22" s="172"/>
      <c r="K22" s="200"/>
    </row>
    <row r="23" spans="1:11">
      <c r="A23" s="173"/>
      <c r="B23" s="174"/>
      <c r="C23" s="174"/>
      <c r="D23" s="174"/>
      <c r="E23" s="174"/>
      <c r="F23" s="174"/>
      <c r="G23" s="174"/>
      <c r="H23" s="174"/>
      <c r="I23" s="174"/>
      <c r="J23" s="174"/>
      <c r="K23" s="201"/>
    </row>
    <row r="24" spans="1:11">
      <c r="A24" s="146" t="s">
        <v>108</v>
      </c>
      <c r="B24" s="148"/>
      <c r="C24" s="162" t="s">
        <v>50</v>
      </c>
      <c r="D24" s="162" t="s">
        <v>51</v>
      </c>
      <c r="E24" s="145"/>
      <c r="F24" s="145"/>
      <c r="G24" s="145"/>
      <c r="H24" s="145"/>
      <c r="I24" s="145"/>
      <c r="J24" s="145"/>
      <c r="K24" s="192"/>
    </row>
    <row r="25" ht="16.35" spans="1:11">
      <c r="A25" s="175" t="s">
        <v>239</v>
      </c>
      <c r="B25" s="176"/>
      <c r="C25" s="176"/>
      <c r="D25" s="176"/>
      <c r="E25" s="176"/>
      <c r="F25" s="176"/>
      <c r="G25" s="176"/>
      <c r="H25" s="176"/>
      <c r="I25" s="176"/>
      <c r="J25" s="176"/>
      <c r="K25" s="202"/>
    </row>
    <row r="26" ht="16.35" spans="1:11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</row>
    <row r="27" spans="1:11">
      <c r="A27" s="178" t="s">
        <v>240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95"/>
    </row>
    <row r="28" spans="1:11">
      <c r="A28" s="170" t="s">
        <v>241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93"/>
    </row>
    <row r="29" spans="1:11">
      <c r="A29" s="171"/>
      <c r="B29" s="172"/>
      <c r="C29" s="172"/>
      <c r="D29" s="172"/>
      <c r="E29" s="172"/>
      <c r="F29" s="172"/>
      <c r="G29" s="172"/>
      <c r="H29" s="172"/>
      <c r="I29" s="172"/>
      <c r="J29" s="172"/>
      <c r="K29" s="200"/>
    </row>
    <row r="30" spans="1:11">
      <c r="A30" s="179"/>
      <c r="B30" s="180"/>
      <c r="C30" s="180"/>
      <c r="D30" s="180"/>
      <c r="E30" s="180"/>
      <c r="F30" s="180"/>
      <c r="G30" s="180"/>
      <c r="H30" s="180"/>
      <c r="I30" s="180"/>
      <c r="J30" s="180"/>
      <c r="K30" s="203"/>
    </row>
    <row r="31" spans="1:11">
      <c r="A31" s="179"/>
      <c r="B31" s="180"/>
      <c r="C31" s="180"/>
      <c r="D31" s="180"/>
      <c r="E31" s="180"/>
      <c r="F31" s="180"/>
      <c r="G31" s="180"/>
      <c r="H31" s="180"/>
      <c r="I31" s="180"/>
      <c r="J31" s="180"/>
      <c r="K31" s="203"/>
    </row>
    <row r="32" spans="1:11">
      <c r="A32" s="179"/>
      <c r="B32" s="180"/>
      <c r="C32" s="180"/>
      <c r="D32" s="180"/>
      <c r="E32" s="180"/>
      <c r="F32" s="180"/>
      <c r="G32" s="180"/>
      <c r="H32" s="180"/>
      <c r="I32" s="180"/>
      <c r="J32" s="180"/>
      <c r="K32" s="203"/>
    </row>
    <row r="33" ht="23" customHeight="1" spans="1:11">
      <c r="A33" s="179"/>
      <c r="B33" s="180"/>
      <c r="C33" s="180"/>
      <c r="D33" s="180"/>
      <c r="E33" s="180"/>
      <c r="F33" s="180"/>
      <c r="G33" s="180"/>
      <c r="H33" s="180"/>
      <c r="I33" s="180"/>
      <c r="J33" s="180"/>
      <c r="K33" s="203"/>
    </row>
    <row r="34" ht="23" customHeight="1" spans="1:11">
      <c r="A34" s="171"/>
      <c r="B34" s="172"/>
      <c r="C34" s="172"/>
      <c r="D34" s="172"/>
      <c r="E34" s="172"/>
      <c r="F34" s="172"/>
      <c r="G34" s="172"/>
      <c r="H34" s="172"/>
      <c r="I34" s="172"/>
      <c r="J34" s="172"/>
      <c r="K34" s="200"/>
    </row>
    <row r="35" ht="23" customHeight="1" spans="1:11">
      <c r="A35" s="181"/>
      <c r="B35" s="172"/>
      <c r="C35" s="172"/>
      <c r="D35" s="172"/>
      <c r="E35" s="172"/>
      <c r="F35" s="172"/>
      <c r="G35" s="172"/>
      <c r="H35" s="172"/>
      <c r="I35" s="172"/>
      <c r="J35" s="172"/>
      <c r="K35" s="200"/>
    </row>
    <row r="36" ht="23" customHeight="1" spans="1:11">
      <c r="A36" s="182"/>
      <c r="B36" s="183"/>
      <c r="C36" s="183"/>
      <c r="D36" s="183"/>
      <c r="E36" s="183"/>
      <c r="F36" s="183"/>
      <c r="G36" s="183"/>
      <c r="H36" s="183"/>
      <c r="I36" s="183"/>
      <c r="J36" s="183"/>
      <c r="K36" s="204"/>
    </row>
    <row r="37" ht="18.75" customHeight="1" spans="1:11">
      <c r="A37" s="184" t="s">
        <v>242</v>
      </c>
      <c r="B37" s="185"/>
      <c r="C37" s="185"/>
      <c r="D37" s="185"/>
      <c r="E37" s="185"/>
      <c r="F37" s="185"/>
      <c r="G37" s="185"/>
      <c r="H37" s="185"/>
      <c r="I37" s="185"/>
      <c r="J37" s="185"/>
      <c r="K37" s="205"/>
    </row>
    <row r="38" s="132" customFormat="1" ht="18.75" customHeight="1" spans="1:11">
      <c r="A38" s="146" t="s">
        <v>243</v>
      </c>
      <c r="B38" s="148"/>
      <c r="C38" s="148"/>
      <c r="D38" s="145" t="s">
        <v>244</v>
      </c>
      <c r="E38" s="145"/>
      <c r="F38" s="186" t="s">
        <v>245</v>
      </c>
      <c r="G38" s="187"/>
      <c r="H38" s="148" t="s">
        <v>246</v>
      </c>
      <c r="I38" s="148"/>
      <c r="J38" s="148" t="s">
        <v>247</v>
      </c>
      <c r="K38" s="199"/>
    </row>
    <row r="39" ht="18.75" customHeight="1" spans="1:13">
      <c r="A39" s="146" t="s">
        <v>109</v>
      </c>
      <c r="B39" s="148" t="s">
        <v>248</v>
      </c>
      <c r="C39" s="148"/>
      <c r="D39" s="148"/>
      <c r="E39" s="148"/>
      <c r="F39" s="148"/>
      <c r="G39" s="148"/>
      <c r="H39" s="148"/>
      <c r="I39" s="148"/>
      <c r="J39" s="148"/>
      <c r="K39" s="199"/>
      <c r="M39" s="132"/>
    </row>
    <row r="40" ht="31" customHeight="1" spans="1:11">
      <c r="A40" s="146" t="s">
        <v>249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99"/>
    </row>
    <row r="41" ht="18.75" customHeight="1" spans="1:11">
      <c r="A41" s="146"/>
      <c r="B41" s="148"/>
      <c r="C41" s="148"/>
      <c r="D41" s="148"/>
      <c r="E41" s="148"/>
      <c r="F41" s="148"/>
      <c r="G41" s="148"/>
      <c r="H41" s="148"/>
      <c r="I41" s="148"/>
      <c r="J41" s="148"/>
      <c r="K41" s="199"/>
    </row>
    <row r="42" ht="32" customHeight="1" spans="1:11">
      <c r="A42" s="150" t="s">
        <v>119</v>
      </c>
      <c r="B42" s="188" t="s">
        <v>199</v>
      </c>
      <c r="C42" s="188"/>
      <c r="D42" s="152" t="s">
        <v>250</v>
      </c>
      <c r="E42" s="153" t="s">
        <v>200</v>
      </c>
      <c r="F42" s="152" t="s">
        <v>122</v>
      </c>
      <c r="G42" s="189">
        <v>45291</v>
      </c>
      <c r="H42" s="190" t="s">
        <v>123</v>
      </c>
      <c r="I42" s="190"/>
      <c r="J42" s="188" t="s">
        <v>124</v>
      </c>
      <c r="K42" s="20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zoomScale="80" zoomScaleNormal="80" workbookViewId="0">
      <selection activeCell="M23" sqref="M23"/>
    </sheetView>
  </sheetViews>
  <sheetFormatPr defaultColWidth="9" defaultRowHeight="26" customHeight="1"/>
  <cols>
    <col min="1" max="1" width="17.1666666666667" style="62" customWidth="1"/>
    <col min="2" max="2" width="11.125" style="63" customWidth="1"/>
    <col min="3" max="3" width="7.8" style="62" customWidth="1"/>
    <col min="4" max="9" width="9.33333333333333" style="62" customWidth="1"/>
    <col min="10" max="10" width="1.33333333333333" style="62" customWidth="1"/>
    <col min="11" max="11" width="11.375" style="62" customWidth="1"/>
    <col min="12" max="12" width="11.5" style="62" customWidth="1"/>
    <col min="13" max="13" width="11.25" style="62" customWidth="1"/>
    <col min="14" max="14" width="10.5" style="62" customWidth="1"/>
    <col min="15" max="15" width="8.375" style="62" customWidth="1"/>
    <col min="16" max="16" width="13.25" style="62" customWidth="1"/>
    <col min="17" max="17" width="10.875" style="62" customWidth="1"/>
    <col min="18" max="18" width="9.375" style="62" customWidth="1"/>
    <col min="19" max="16384" width="9" style="62"/>
  </cols>
  <sheetData>
    <row r="1" s="62" customFormat="1" ht="30" customHeight="1" spans="1:18">
      <c r="A1" s="64" t="s">
        <v>127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="4" customFormat="1" ht="25" customHeight="1" spans="1:18">
      <c r="A2" s="66" t="s">
        <v>46</v>
      </c>
      <c r="B2" s="67"/>
      <c r="C2" s="68" t="s">
        <v>47</v>
      </c>
      <c r="D2" s="69"/>
      <c r="E2" s="70" t="s">
        <v>128</v>
      </c>
      <c r="F2" s="71" t="s">
        <v>53</v>
      </c>
      <c r="G2" s="71"/>
      <c r="H2" s="71"/>
      <c r="I2" s="113"/>
      <c r="J2" s="114"/>
      <c r="K2" s="114"/>
      <c r="L2" s="115" t="s">
        <v>41</v>
      </c>
      <c r="M2" s="116" t="s">
        <v>251</v>
      </c>
      <c r="N2" s="117"/>
      <c r="O2" s="117"/>
      <c r="P2" s="117"/>
      <c r="Q2" s="117"/>
      <c r="R2" s="126"/>
    </row>
    <row r="3" s="4" customFormat="1" ht="23" customHeight="1" spans="1:18">
      <c r="A3" s="72" t="s">
        <v>129</v>
      </c>
      <c r="B3" s="73"/>
      <c r="C3" s="73" t="s">
        <v>130</v>
      </c>
      <c r="D3" s="74"/>
      <c r="E3" s="74"/>
      <c r="F3" s="74"/>
      <c r="G3" s="74"/>
      <c r="H3" s="74"/>
      <c r="I3" s="118"/>
      <c r="J3" s="66"/>
      <c r="K3" s="66"/>
      <c r="L3" s="73" t="s">
        <v>131</v>
      </c>
      <c r="M3" s="74"/>
      <c r="N3" s="74"/>
      <c r="O3" s="74"/>
      <c r="P3" s="74"/>
      <c r="Q3" s="74"/>
      <c r="R3" s="74"/>
    </row>
    <row r="4" s="4" customFormat="1" ht="23" customHeight="1" spans="1:18">
      <c r="A4" s="74"/>
      <c r="B4" s="75" t="s">
        <v>252</v>
      </c>
      <c r="C4" s="76" t="s">
        <v>95</v>
      </c>
      <c r="D4" s="76" t="s">
        <v>96</v>
      </c>
      <c r="E4" s="77" t="s">
        <v>97</v>
      </c>
      <c r="F4" s="76" t="s">
        <v>98</v>
      </c>
      <c r="G4" s="76" t="s">
        <v>99</v>
      </c>
      <c r="H4" s="78" t="s">
        <v>100</v>
      </c>
      <c r="I4" s="78" t="s">
        <v>132</v>
      </c>
      <c r="J4" s="66"/>
      <c r="K4" s="75" t="s">
        <v>252</v>
      </c>
      <c r="L4" s="76" t="s">
        <v>95</v>
      </c>
      <c r="M4" s="76" t="s">
        <v>96</v>
      </c>
      <c r="N4" s="77" t="s">
        <v>97</v>
      </c>
      <c r="O4" s="76" t="s">
        <v>98</v>
      </c>
      <c r="P4" s="76" t="s">
        <v>99</v>
      </c>
      <c r="Q4" s="78" t="s">
        <v>100</v>
      </c>
      <c r="R4" s="127" t="s">
        <v>132</v>
      </c>
    </row>
    <row r="5" s="4" customFormat="1" ht="23" customHeight="1" spans="1:18">
      <c r="A5" s="72"/>
      <c r="B5" s="75" t="s">
        <v>253</v>
      </c>
      <c r="C5" s="79" t="s">
        <v>133</v>
      </c>
      <c r="D5" s="79" t="s">
        <v>134</v>
      </c>
      <c r="E5" s="80" t="s">
        <v>135</v>
      </c>
      <c r="F5" s="79" t="s">
        <v>136</v>
      </c>
      <c r="G5" s="79" t="s">
        <v>137</v>
      </c>
      <c r="H5" s="81" t="s">
        <v>138</v>
      </c>
      <c r="I5" s="81" t="s">
        <v>139</v>
      </c>
      <c r="J5" s="66"/>
      <c r="K5" s="75" t="s">
        <v>253</v>
      </c>
      <c r="L5" s="79" t="s">
        <v>133</v>
      </c>
      <c r="M5" s="79" t="s">
        <v>134</v>
      </c>
      <c r="N5" s="80" t="s">
        <v>135</v>
      </c>
      <c r="O5" s="79" t="s">
        <v>136</v>
      </c>
      <c r="P5" s="79" t="s">
        <v>137</v>
      </c>
      <c r="Q5" s="81" t="s">
        <v>138</v>
      </c>
      <c r="R5" s="128" t="s">
        <v>139</v>
      </c>
    </row>
    <row r="6" s="4" customFormat="1" ht="21" customHeight="1" spans="1:18">
      <c r="A6" s="82" t="s">
        <v>254</v>
      </c>
      <c r="B6" s="83">
        <v>72</v>
      </c>
      <c r="C6" s="84">
        <f>D6-1</f>
        <v>73</v>
      </c>
      <c r="D6" s="85">
        <f>E6-2</f>
        <v>74</v>
      </c>
      <c r="E6" s="86">
        <v>76</v>
      </c>
      <c r="F6" s="85">
        <f>E6+2</f>
        <v>78</v>
      </c>
      <c r="G6" s="85">
        <f>F6+2</f>
        <v>80</v>
      </c>
      <c r="H6" s="87">
        <f>G6+1</f>
        <v>81</v>
      </c>
      <c r="I6" s="119">
        <f>H6+1</f>
        <v>82</v>
      </c>
      <c r="J6" s="66"/>
      <c r="K6" s="120" t="s">
        <v>142</v>
      </c>
      <c r="L6" s="120" t="s">
        <v>255</v>
      </c>
      <c r="M6" s="120" t="s">
        <v>256</v>
      </c>
      <c r="N6" s="120" t="s">
        <v>143</v>
      </c>
      <c r="O6" s="120" t="s">
        <v>142</v>
      </c>
      <c r="P6" s="120" t="s">
        <v>257</v>
      </c>
      <c r="Q6" s="120" t="s">
        <v>144</v>
      </c>
      <c r="R6" s="66"/>
    </row>
    <row r="7" s="4" customFormat="1" ht="21" customHeight="1" spans="1:18">
      <c r="A7" s="88" t="s">
        <v>145</v>
      </c>
      <c r="B7" s="89">
        <v>69.5</v>
      </c>
      <c r="C7" s="90">
        <f>D7-1</f>
        <v>70.5</v>
      </c>
      <c r="D7" s="91">
        <f>E7-2</f>
        <v>71.5</v>
      </c>
      <c r="E7" s="92">
        <v>73.5</v>
      </c>
      <c r="F7" s="91">
        <f>E7+2</f>
        <v>75.5</v>
      </c>
      <c r="G7" s="91">
        <f>F7+2</f>
        <v>77.5</v>
      </c>
      <c r="H7" s="93">
        <f>G7+1</f>
        <v>78.5</v>
      </c>
      <c r="I7" s="121">
        <f>H7+1</f>
        <v>79.5</v>
      </c>
      <c r="J7" s="66"/>
      <c r="K7" s="120" t="s">
        <v>142</v>
      </c>
      <c r="L7" s="120" t="s">
        <v>258</v>
      </c>
      <c r="M7" s="120" t="s">
        <v>259</v>
      </c>
      <c r="N7" s="120" t="s">
        <v>146</v>
      </c>
      <c r="O7" s="120" t="s">
        <v>143</v>
      </c>
      <c r="P7" s="120" t="s">
        <v>147</v>
      </c>
      <c r="Q7" s="120" t="s">
        <v>148</v>
      </c>
      <c r="R7" s="66"/>
    </row>
    <row r="8" s="4" customFormat="1" ht="21" customHeight="1" spans="1:18">
      <c r="A8" s="88" t="s">
        <v>149</v>
      </c>
      <c r="B8" s="89">
        <v>64.5</v>
      </c>
      <c r="C8" s="94">
        <f>D8-1</f>
        <v>65.5</v>
      </c>
      <c r="D8" s="95">
        <f>E8-2</f>
        <v>66.5</v>
      </c>
      <c r="E8" s="92">
        <v>68.5</v>
      </c>
      <c r="F8" s="95">
        <f>E8+2</f>
        <v>70.5</v>
      </c>
      <c r="G8" s="95">
        <f>F8+2</f>
        <v>72.5</v>
      </c>
      <c r="H8" s="95">
        <f>G8+1</f>
        <v>73.5</v>
      </c>
      <c r="I8" s="122">
        <f>H8+1</f>
        <v>74.5</v>
      </c>
      <c r="J8" s="66"/>
      <c r="K8" s="120" t="s">
        <v>260</v>
      </c>
      <c r="L8" s="120" t="s">
        <v>255</v>
      </c>
      <c r="M8" s="120" t="s">
        <v>261</v>
      </c>
      <c r="N8" s="120" t="s">
        <v>262</v>
      </c>
      <c r="O8" s="120" t="s">
        <v>263</v>
      </c>
      <c r="P8" s="120" t="s">
        <v>264</v>
      </c>
      <c r="Q8" s="120" t="s">
        <v>265</v>
      </c>
      <c r="R8" s="66"/>
    </row>
    <row r="9" s="4" customFormat="1" ht="21" customHeight="1" spans="1:18">
      <c r="A9" s="96" t="s">
        <v>266</v>
      </c>
      <c r="B9" s="83">
        <v>112</v>
      </c>
      <c r="C9" s="97">
        <f t="shared" ref="C9:C12" si="0">D9-4</f>
        <v>116</v>
      </c>
      <c r="D9" s="93">
        <f t="shared" ref="D9:D12" si="1">E9-4</f>
        <v>120</v>
      </c>
      <c r="E9" s="92">
        <v>124</v>
      </c>
      <c r="F9" s="93">
        <f t="shared" ref="F9:F12" si="2">E9+4</f>
        <v>128</v>
      </c>
      <c r="G9" s="93">
        <f>F9+4</f>
        <v>132</v>
      </c>
      <c r="H9" s="93">
        <f t="shared" ref="H9:H12" si="3">G9+6</f>
        <v>138</v>
      </c>
      <c r="I9" s="121">
        <f>H9+6</f>
        <v>144</v>
      </c>
      <c r="J9" s="66"/>
      <c r="K9" s="120" t="s">
        <v>267</v>
      </c>
      <c r="L9" s="120" t="s">
        <v>255</v>
      </c>
      <c r="M9" s="120" t="s">
        <v>261</v>
      </c>
      <c r="N9" s="120" t="s">
        <v>262</v>
      </c>
      <c r="O9" s="120" t="s">
        <v>268</v>
      </c>
      <c r="P9" s="120" t="s">
        <v>264</v>
      </c>
      <c r="Q9" s="120" t="s">
        <v>265</v>
      </c>
      <c r="R9" s="66"/>
    </row>
    <row r="10" s="4" customFormat="1" ht="21" customHeight="1" spans="1:18">
      <c r="A10" s="96" t="s">
        <v>269</v>
      </c>
      <c r="B10" s="83">
        <v>108</v>
      </c>
      <c r="C10" s="97">
        <f t="shared" si="0"/>
        <v>112</v>
      </c>
      <c r="D10" s="93">
        <f t="shared" si="1"/>
        <v>116</v>
      </c>
      <c r="E10" s="92">
        <v>120</v>
      </c>
      <c r="F10" s="93">
        <f t="shared" si="2"/>
        <v>124</v>
      </c>
      <c r="G10" s="93">
        <f>F10+5</f>
        <v>129</v>
      </c>
      <c r="H10" s="93">
        <f t="shared" si="3"/>
        <v>135</v>
      </c>
      <c r="I10" s="121">
        <f>H10+7</f>
        <v>142</v>
      </c>
      <c r="J10" s="66"/>
      <c r="K10" s="120" t="s">
        <v>156</v>
      </c>
      <c r="L10" s="120" t="s">
        <v>155</v>
      </c>
      <c r="M10" s="120" t="s">
        <v>270</v>
      </c>
      <c r="N10" s="120" t="s">
        <v>157</v>
      </c>
      <c r="O10" s="120" t="s">
        <v>158</v>
      </c>
      <c r="P10" s="120" t="s">
        <v>156</v>
      </c>
      <c r="Q10" s="120" t="s">
        <v>159</v>
      </c>
      <c r="R10" s="66"/>
    </row>
    <row r="11" s="4" customFormat="1" ht="21" customHeight="1" spans="1:18">
      <c r="A11" s="96" t="s">
        <v>271</v>
      </c>
      <c r="B11" s="83">
        <v>43.6</v>
      </c>
      <c r="C11" s="97">
        <f>D11-0.6</f>
        <v>44.2</v>
      </c>
      <c r="D11" s="93">
        <f t="shared" ref="D11:D14" si="4">E11-1.2</f>
        <v>44.8</v>
      </c>
      <c r="E11" s="92">
        <v>46</v>
      </c>
      <c r="F11" s="93">
        <f t="shared" ref="F11:I11" si="5">E11+1.2</f>
        <v>47.2</v>
      </c>
      <c r="G11" s="93">
        <f t="shared" si="5"/>
        <v>48.4</v>
      </c>
      <c r="H11" s="93">
        <f t="shared" si="5"/>
        <v>49.6</v>
      </c>
      <c r="I11" s="121">
        <f t="shared" si="5"/>
        <v>50.8</v>
      </c>
      <c r="J11" s="66"/>
      <c r="K11" s="120" t="s">
        <v>162</v>
      </c>
      <c r="L11" s="120" t="s">
        <v>272</v>
      </c>
      <c r="M11" s="120" t="s">
        <v>273</v>
      </c>
      <c r="N11" s="120" t="s">
        <v>142</v>
      </c>
      <c r="O11" s="120" t="s">
        <v>152</v>
      </c>
      <c r="P11" s="120" t="s">
        <v>142</v>
      </c>
      <c r="Q11" s="120" t="s">
        <v>163</v>
      </c>
      <c r="R11" s="66"/>
    </row>
    <row r="12" s="4" customFormat="1" ht="21" customHeight="1" spans="1:25">
      <c r="A12" s="96" t="s">
        <v>274</v>
      </c>
      <c r="B12" s="83">
        <v>108</v>
      </c>
      <c r="C12" s="97">
        <f t="shared" si="0"/>
        <v>112</v>
      </c>
      <c r="D12" s="93">
        <f t="shared" si="1"/>
        <v>116</v>
      </c>
      <c r="E12" s="92">
        <v>120</v>
      </c>
      <c r="F12" s="93">
        <f t="shared" si="2"/>
        <v>124</v>
      </c>
      <c r="G12" s="93">
        <f>F12+5</f>
        <v>129</v>
      </c>
      <c r="H12" s="93">
        <f t="shared" si="3"/>
        <v>135</v>
      </c>
      <c r="I12" s="121">
        <f>H12+7</f>
        <v>142</v>
      </c>
      <c r="J12" s="66"/>
      <c r="K12" s="120" t="s">
        <v>166</v>
      </c>
      <c r="L12" s="120" t="s">
        <v>165</v>
      </c>
      <c r="M12" s="120" t="s">
        <v>275</v>
      </c>
      <c r="N12" s="120" t="s">
        <v>276</v>
      </c>
      <c r="O12" s="120" t="s">
        <v>276</v>
      </c>
      <c r="P12" s="120" t="s">
        <v>264</v>
      </c>
      <c r="Q12" s="120" t="s">
        <v>166</v>
      </c>
      <c r="R12" s="66"/>
      <c r="Y12" s="130"/>
    </row>
    <row r="13" s="4" customFormat="1" ht="21" customHeight="1" spans="1:18">
      <c r="A13" s="98" t="s">
        <v>277</v>
      </c>
      <c r="B13" s="99">
        <v>46.4</v>
      </c>
      <c r="C13" s="97">
        <f>D13-1.2</f>
        <v>47.6</v>
      </c>
      <c r="D13" s="93">
        <f t="shared" si="4"/>
        <v>48.8</v>
      </c>
      <c r="E13" s="92">
        <v>50</v>
      </c>
      <c r="F13" s="93">
        <f>E13+1.2</f>
        <v>51.2</v>
      </c>
      <c r="G13" s="93">
        <f>F13+1.2</f>
        <v>52.4</v>
      </c>
      <c r="H13" s="93">
        <f>G13+1.4</f>
        <v>53.8</v>
      </c>
      <c r="I13" s="121">
        <f>H13+1.4</f>
        <v>55.2</v>
      </c>
      <c r="J13" s="66"/>
      <c r="K13" s="120" t="s">
        <v>142</v>
      </c>
      <c r="L13" s="120" t="s">
        <v>143</v>
      </c>
      <c r="M13" s="120" t="s">
        <v>278</v>
      </c>
      <c r="N13" s="120" t="s">
        <v>279</v>
      </c>
      <c r="O13" s="120" t="s">
        <v>279</v>
      </c>
      <c r="P13" s="120" t="s">
        <v>264</v>
      </c>
      <c r="Q13" s="120" t="s">
        <v>166</v>
      </c>
      <c r="R13" s="66"/>
    </row>
    <row r="14" s="4" customFormat="1" ht="21" customHeight="1" spans="1:18">
      <c r="A14" s="100" t="s">
        <v>164</v>
      </c>
      <c r="B14" s="101">
        <v>62.6</v>
      </c>
      <c r="C14" s="97">
        <f>D14-0.6</f>
        <v>63.2</v>
      </c>
      <c r="D14" s="93">
        <f t="shared" si="4"/>
        <v>63.8</v>
      </c>
      <c r="E14" s="92">
        <v>65</v>
      </c>
      <c r="F14" s="93">
        <f>E14+1.2</f>
        <v>66.2</v>
      </c>
      <c r="G14" s="93">
        <f>F14+1.2</f>
        <v>67.4</v>
      </c>
      <c r="H14" s="93">
        <f>G14+0.6</f>
        <v>68</v>
      </c>
      <c r="I14" s="121">
        <f>H14+0.6</f>
        <v>68.6</v>
      </c>
      <c r="J14" s="66"/>
      <c r="K14" s="120" t="s">
        <v>142</v>
      </c>
      <c r="L14" s="120" t="s">
        <v>275</v>
      </c>
      <c r="M14" s="120" t="s">
        <v>273</v>
      </c>
      <c r="N14" s="120" t="s">
        <v>142</v>
      </c>
      <c r="O14" s="120" t="s">
        <v>142</v>
      </c>
      <c r="P14" s="120" t="s">
        <v>142</v>
      </c>
      <c r="Q14" s="120" t="s">
        <v>142</v>
      </c>
      <c r="R14" s="66"/>
    </row>
    <row r="15" s="4" customFormat="1" ht="21" customHeight="1" spans="1:18">
      <c r="A15" s="96" t="s">
        <v>280</v>
      </c>
      <c r="B15" s="83">
        <v>22.6</v>
      </c>
      <c r="C15" s="97">
        <f>D15-0.8</f>
        <v>23.4</v>
      </c>
      <c r="D15" s="93">
        <f>E15-0.8</f>
        <v>24.2</v>
      </c>
      <c r="E15" s="92">
        <v>25</v>
      </c>
      <c r="F15" s="93">
        <f>E15+0.8</f>
        <v>25.8</v>
      </c>
      <c r="G15" s="93">
        <f>F15+0.8</f>
        <v>26.6</v>
      </c>
      <c r="H15" s="93">
        <f>G15+1.3</f>
        <v>27.9</v>
      </c>
      <c r="I15" s="121">
        <f>H15+1.3</f>
        <v>29.2</v>
      </c>
      <c r="J15" s="66"/>
      <c r="K15" s="120" t="s">
        <v>142</v>
      </c>
      <c r="L15" s="120" t="s">
        <v>276</v>
      </c>
      <c r="M15" s="120" t="s">
        <v>273</v>
      </c>
      <c r="N15" s="120" t="s">
        <v>142</v>
      </c>
      <c r="O15" s="120" t="s">
        <v>142</v>
      </c>
      <c r="P15" s="120" t="s">
        <v>142</v>
      </c>
      <c r="Q15" s="120" t="s">
        <v>142</v>
      </c>
      <c r="R15" s="66"/>
    </row>
    <row r="16" s="4" customFormat="1" ht="21" customHeight="1" spans="1:18">
      <c r="A16" s="96" t="s">
        <v>281</v>
      </c>
      <c r="B16" s="83">
        <v>19.4</v>
      </c>
      <c r="C16" s="97">
        <f>D16-0.7</f>
        <v>20.1</v>
      </c>
      <c r="D16" s="93">
        <f>E16-0.7</f>
        <v>20.8</v>
      </c>
      <c r="E16" s="92">
        <v>21.5</v>
      </c>
      <c r="F16" s="93">
        <f>E16+0.7</f>
        <v>22.2</v>
      </c>
      <c r="G16" s="93">
        <f>F16+0.7</f>
        <v>22.9</v>
      </c>
      <c r="H16" s="93">
        <f>G16+1</f>
        <v>23.9</v>
      </c>
      <c r="I16" s="121">
        <f>H16+1</f>
        <v>24.9</v>
      </c>
      <c r="J16" s="66"/>
      <c r="K16" s="120" t="s">
        <v>142</v>
      </c>
      <c r="L16" s="120" t="s">
        <v>143</v>
      </c>
      <c r="M16" s="120" t="s">
        <v>282</v>
      </c>
      <c r="N16" s="120" t="s">
        <v>166</v>
      </c>
      <c r="O16" s="120" t="s">
        <v>283</v>
      </c>
      <c r="P16" s="120" t="s">
        <v>279</v>
      </c>
      <c r="Q16" s="120" t="s">
        <v>142</v>
      </c>
      <c r="R16" s="66"/>
    </row>
    <row r="17" s="4" customFormat="1" ht="21" customHeight="1" spans="1:18">
      <c r="A17" s="96" t="s">
        <v>284</v>
      </c>
      <c r="B17" s="83">
        <v>13</v>
      </c>
      <c r="C17" s="97">
        <f>D17-0.5</f>
        <v>13.5</v>
      </c>
      <c r="D17" s="93">
        <f>E17-0.5</f>
        <v>14</v>
      </c>
      <c r="E17" s="92">
        <v>14.5</v>
      </c>
      <c r="F17" s="93">
        <f>E17+0.5</f>
        <v>15</v>
      </c>
      <c r="G17" s="93">
        <f>F17+0.5</f>
        <v>15.5</v>
      </c>
      <c r="H17" s="93">
        <f>G17+0.7</f>
        <v>16.2</v>
      </c>
      <c r="I17" s="121">
        <f>H17+0.7</f>
        <v>16.9</v>
      </c>
      <c r="J17" s="66"/>
      <c r="K17" s="120" t="s">
        <v>166</v>
      </c>
      <c r="L17" s="120" t="s">
        <v>285</v>
      </c>
      <c r="M17" s="120" t="s">
        <v>282</v>
      </c>
      <c r="N17" s="120" t="s">
        <v>166</v>
      </c>
      <c r="O17" s="120" t="s">
        <v>173</v>
      </c>
      <c r="P17" s="120">
        <v>1</v>
      </c>
      <c r="Q17" s="120" t="s">
        <v>141</v>
      </c>
      <c r="R17" s="66"/>
    </row>
    <row r="18" s="4" customFormat="1" ht="21" customHeight="1" spans="1:18">
      <c r="A18" s="88" t="s">
        <v>171</v>
      </c>
      <c r="B18" s="89">
        <v>57</v>
      </c>
      <c r="C18" s="97">
        <f>D18-1</f>
        <v>58</v>
      </c>
      <c r="D18" s="93">
        <f>E18-1</f>
        <v>59</v>
      </c>
      <c r="E18" s="92">
        <v>60</v>
      </c>
      <c r="F18" s="93">
        <f>E18+1</f>
        <v>61</v>
      </c>
      <c r="G18" s="93">
        <f>F18+1</f>
        <v>62</v>
      </c>
      <c r="H18" s="93">
        <f>G18+1.5</f>
        <v>63.5</v>
      </c>
      <c r="I18" s="121">
        <f>H18+1.5</f>
        <v>65</v>
      </c>
      <c r="J18" s="66"/>
      <c r="K18" s="120" t="s">
        <v>142</v>
      </c>
      <c r="L18" s="120" t="s">
        <v>143</v>
      </c>
      <c r="M18" s="120" t="s">
        <v>282</v>
      </c>
      <c r="N18" s="120" t="s">
        <v>166</v>
      </c>
      <c r="O18" s="120" t="s">
        <v>165</v>
      </c>
      <c r="P18" s="120">
        <v>1</v>
      </c>
      <c r="Q18" s="120" t="s">
        <v>166</v>
      </c>
      <c r="R18" s="66"/>
    </row>
    <row r="19" s="4" customFormat="1" ht="21" customHeight="1" spans="1:18">
      <c r="A19" s="102"/>
      <c r="B19" s="66"/>
      <c r="C19" s="103"/>
      <c r="D19" s="66"/>
      <c r="E19" s="66"/>
      <c r="F19" s="66"/>
      <c r="G19" s="66"/>
      <c r="H19" s="66"/>
      <c r="I19" s="123"/>
      <c r="J19" s="66"/>
      <c r="K19" s="66"/>
      <c r="L19" s="120"/>
      <c r="M19" s="120"/>
      <c r="N19" s="120"/>
      <c r="O19" s="120"/>
      <c r="P19" s="120"/>
      <c r="Q19" s="120"/>
      <c r="R19" s="66"/>
    </row>
    <row r="20" s="4" customFormat="1" ht="29" customHeight="1" spans="1:18">
      <c r="A20" s="104"/>
      <c r="B20" s="105"/>
      <c r="C20" s="106"/>
      <c r="D20" s="107"/>
      <c r="E20" s="107"/>
      <c r="F20" s="108"/>
      <c r="G20" s="108"/>
      <c r="H20" s="108"/>
      <c r="I20" s="124"/>
      <c r="J20" s="105"/>
      <c r="K20" s="105"/>
      <c r="L20" s="120"/>
      <c r="M20" s="120"/>
      <c r="N20" s="120"/>
      <c r="O20" s="120"/>
      <c r="P20" s="120"/>
      <c r="Q20" s="120"/>
      <c r="R20" s="129"/>
    </row>
    <row r="21" s="62" customFormat="1" ht="16.35" spans="1:18">
      <c r="A21" s="109" t="s">
        <v>109</v>
      </c>
      <c r="B21" s="110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</row>
    <row r="22" s="62" customFormat="1" ht="15.6" spans="1:18">
      <c r="A22" s="62" t="s">
        <v>286</v>
      </c>
      <c r="B22" s="63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</row>
    <row r="23" s="62" customFormat="1" ht="15.6" spans="1:17">
      <c r="A23" s="111"/>
      <c r="B23" s="112"/>
      <c r="C23" s="111"/>
      <c r="D23" s="111"/>
      <c r="E23" s="111"/>
      <c r="F23" s="111"/>
      <c r="G23" s="111"/>
      <c r="H23" s="111"/>
      <c r="I23" s="111"/>
      <c r="J23" s="111"/>
      <c r="K23" s="111"/>
      <c r="L23" s="109" t="s">
        <v>179</v>
      </c>
      <c r="M23" s="125">
        <v>45291</v>
      </c>
      <c r="N23" s="109" t="s">
        <v>180</v>
      </c>
      <c r="O23" s="109" t="s">
        <v>200</v>
      </c>
      <c r="P23" s="109" t="s">
        <v>181</v>
      </c>
      <c r="Q23" s="109" t="s">
        <v>124</v>
      </c>
    </row>
  </sheetData>
  <mergeCells count="8">
    <mergeCell ref="A1:R1"/>
    <mergeCell ref="C2:D2"/>
    <mergeCell ref="F2:I2"/>
    <mergeCell ref="M2:R2"/>
    <mergeCell ref="C3:I3"/>
    <mergeCell ref="L3:R3"/>
    <mergeCell ref="A3:A5"/>
    <mergeCell ref="J2:J20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workbookViewId="0">
      <selection activeCell="A13" sqref="A13:D13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287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288</v>
      </c>
      <c r="B2" s="7" t="s">
        <v>289</v>
      </c>
      <c r="C2" s="7" t="s">
        <v>290</v>
      </c>
      <c r="D2" s="7" t="s">
        <v>291</v>
      </c>
      <c r="E2" s="7" t="s">
        <v>292</v>
      </c>
      <c r="F2" s="7" t="s">
        <v>293</v>
      </c>
      <c r="G2" s="7" t="s">
        <v>294</v>
      </c>
      <c r="H2" s="7" t="s">
        <v>295</v>
      </c>
      <c r="I2" s="6" t="s">
        <v>296</v>
      </c>
      <c r="J2" s="6" t="s">
        <v>297</v>
      </c>
      <c r="K2" s="6" t="s">
        <v>298</v>
      </c>
      <c r="L2" s="6" t="s">
        <v>299</v>
      </c>
      <c r="M2" s="6" t="s">
        <v>300</v>
      </c>
      <c r="N2" s="7" t="s">
        <v>301</v>
      </c>
      <c r="O2" s="7" t="s">
        <v>302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303</v>
      </c>
      <c r="J3" s="6" t="s">
        <v>303</v>
      </c>
      <c r="K3" s="6" t="s">
        <v>303</v>
      </c>
      <c r="L3" s="6" t="s">
        <v>303</v>
      </c>
      <c r="M3" s="6" t="s">
        <v>303</v>
      </c>
      <c r="N3" s="9"/>
      <c r="O3" s="9"/>
    </row>
    <row r="4" s="2" customFormat="1" ht="18" customHeight="1" spans="1:15">
      <c r="A4" s="36">
        <v>1</v>
      </c>
      <c r="B4" s="31" t="s">
        <v>304</v>
      </c>
      <c r="C4" s="32" t="s">
        <v>305</v>
      </c>
      <c r="D4" s="12" t="s">
        <v>102</v>
      </c>
      <c r="E4" s="14" t="s">
        <v>47</v>
      </c>
      <c r="F4" s="11" t="s">
        <v>306</v>
      </c>
      <c r="G4" s="60" t="s">
        <v>80</v>
      </c>
      <c r="H4" s="61"/>
      <c r="I4" s="36">
        <v>1</v>
      </c>
      <c r="J4" s="36"/>
      <c r="K4" s="36">
        <v>1</v>
      </c>
      <c r="L4" s="36"/>
      <c r="M4" s="36">
        <v>1</v>
      </c>
      <c r="N4" s="61">
        <f t="shared" ref="N4:N9" si="0">SUM(I4:M4)</f>
        <v>3</v>
      </c>
      <c r="O4" s="61"/>
    </row>
    <row r="5" s="2" customFormat="1" ht="18" customHeight="1" spans="1:15">
      <c r="A5" s="36">
        <v>2</v>
      </c>
      <c r="B5" s="31" t="s">
        <v>307</v>
      </c>
      <c r="C5" s="32" t="s">
        <v>305</v>
      </c>
      <c r="D5" s="12" t="s">
        <v>308</v>
      </c>
      <c r="E5" s="14" t="s">
        <v>47</v>
      </c>
      <c r="F5" s="11" t="s">
        <v>306</v>
      </c>
      <c r="G5" s="60" t="s">
        <v>80</v>
      </c>
      <c r="H5" s="61"/>
      <c r="I5" s="36"/>
      <c r="J5" s="36">
        <v>1</v>
      </c>
      <c r="K5" s="36"/>
      <c r="L5" s="36">
        <v>1</v>
      </c>
      <c r="M5" s="36">
        <v>1</v>
      </c>
      <c r="N5" s="61">
        <f t="shared" si="0"/>
        <v>3</v>
      </c>
      <c r="O5" s="61"/>
    </row>
    <row r="6" s="2" customFormat="1" ht="18" customHeight="1" spans="1:15">
      <c r="A6" s="36">
        <v>3</v>
      </c>
      <c r="B6" s="31" t="s">
        <v>309</v>
      </c>
      <c r="C6" s="32" t="s">
        <v>305</v>
      </c>
      <c r="D6" s="12" t="s">
        <v>310</v>
      </c>
      <c r="E6" s="14" t="s">
        <v>47</v>
      </c>
      <c r="F6" s="11" t="s">
        <v>306</v>
      </c>
      <c r="G6" s="60" t="s">
        <v>80</v>
      </c>
      <c r="H6" s="61"/>
      <c r="I6" s="36">
        <v>1</v>
      </c>
      <c r="J6" s="36">
        <v>1</v>
      </c>
      <c r="K6" s="36"/>
      <c r="L6" s="36">
        <v>1</v>
      </c>
      <c r="M6" s="36"/>
      <c r="N6" s="61">
        <f t="shared" si="0"/>
        <v>3</v>
      </c>
      <c r="O6" s="61"/>
    </row>
    <row r="7" s="2" customFormat="1" ht="18" customHeight="1" spans="1:15">
      <c r="A7" s="36">
        <v>4</v>
      </c>
      <c r="B7" s="31" t="s">
        <v>311</v>
      </c>
      <c r="C7" s="32" t="s">
        <v>305</v>
      </c>
      <c r="D7" s="12" t="s">
        <v>312</v>
      </c>
      <c r="E7" s="14" t="s">
        <v>47</v>
      </c>
      <c r="F7" s="11" t="s">
        <v>306</v>
      </c>
      <c r="G7" s="60" t="s">
        <v>80</v>
      </c>
      <c r="H7" s="61"/>
      <c r="I7" s="36">
        <v>1</v>
      </c>
      <c r="J7" s="36"/>
      <c r="K7" s="36">
        <v>1</v>
      </c>
      <c r="L7" s="36"/>
      <c r="M7" s="36">
        <v>1</v>
      </c>
      <c r="N7" s="61">
        <f t="shared" si="0"/>
        <v>3</v>
      </c>
      <c r="O7" s="61"/>
    </row>
    <row r="8" s="2" customFormat="1" ht="18" customHeight="1" spans="1:15">
      <c r="A8" s="36">
        <v>5</v>
      </c>
      <c r="B8" s="31" t="s">
        <v>313</v>
      </c>
      <c r="C8" s="32" t="s">
        <v>305</v>
      </c>
      <c r="D8" s="12" t="s">
        <v>314</v>
      </c>
      <c r="E8" s="14" t="s">
        <v>47</v>
      </c>
      <c r="F8" s="11" t="s">
        <v>306</v>
      </c>
      <c r="G8" s="60" t="s">
        <v>80</v>
      </c>
      <c r="H8" s="61"/>
      <c r="I8" s="36"/>
      <c r="J8" s="36">
        <v>1</v>
      </c>
      <c r="K8" s="36"/>
      <c r="L8" s="36">
        <v>1</v>
      </c>
      <c r="M8" s="36">
        <v>1</v>
      </c>
      <c r="N8" s="61">
        <f t="shared" si="0"/>
        <v>3</v>
      </c>
      <c r="O8" s="61"/>
    </row>
    <row r="9" s="2" customFormat="1" ht="18" customHeight="1" spans="1:15">
      <c r="A9" s="36">
        <v>6</v>
      </c>
      <c r="B9" s="31" t="s">
        <v>315</v>
      </c>
      <c r="C9" s="32" t="s">
        <v>305</v>
      </c>
      <c r="D9" s="12" t="s">
        <v>316</v>
      </c>
      <c r="E9" s="14" t="s">
        <v>47</v>
      </c>
      <c r="F9" s="11" t="s">
        <v>306</v>
      </c>
      <c r="G9" s="60" t="s">
        <v>80</v>
      </c>
      <c r="H9" s="61"/>
      <c r="I9" s="36">
        <v>1</v>
      </c>
      <c r="J9" s="36">
        <v>1</v>
      </c>
      <c r="K9" s="36"/>
      <c r="L9" s="36">
        <v>1</v>
      </c>
      <c r="M9" s="36"/>
      <c r="N9" s="61">
        <f t="shared" si="0"/>
        <v>3</v>
      </c>
      <c r="O9" s="61"/>
    </row>
    <row r="10" s="2" customFormat="1" ht="18" customHeight="1" spans="1:15">
      <c r="A10" s="36"/>
      <c r="B10" s="31"/>
      <c r="C10" s="32"/>
      <c r="D10" s="12"/>
      <c r="E10" s="14"/>
      <c r="F10" s="11"/>
      <c r="G10" s="60"/>
      <c r="H10" s="61"/>
      <c r="I10" s="36"/>
      <c r="J10" s="36"/>
      <c r="K10" s="36"/>
      <c r="L10" s="36"/>
      <c r="M10" s="36"/>
      <c r="N10" s="61"/>
      <c r="O10" s="61"/>
    </row>
    <row r="11" s="2" customFormat="1" ht="18" customHeight="1" spans="1:15">
      <c r="A11" s="36"/>
      <c r="B11" s="14"/>
      <c r="C11" s="32"/>
      <c r="D11" s="12"/>
      <c r="E11" s="14"/>
      <c r="F11" s="11"/>
      <c r="G11" s="60"/>
      <c r="H11" s="61"/>
      <c r="I11" s="36"/>
      <c r="J11" s="36"/>
      <c r="K11" s="36"/>
      <c r="L11" s="36"/>
      <c r="M11" s="36"/>
      <c r="N11" s="61"/>
      <c r="O11" s="61"/>
    </row>
    <row r="12" s="1" customFormat="1" ht="14.25" customHeight="1" spans="1:1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="4" customFormat="1" ht="29.25" customHeight="1" spans="1:15">
      <c r="A13" s="20" t="s">
        <v>317</v>
      </c>
      <c r="B13" s="21"/>
      <c r="C13" s="21"/>
      <c r="D13" s="22"/>
      <c r="E13" s="23"/>
      <c r="F13" s="40"/>
      <c r="G13" s="40"/>
      <c r="H13" s="40"/>
      <c r="I13" s="34"/>
      <c r="J13" s="20" t="s">
        <v>318</v>
      </c>
      <c r="K13" s="21"/>
      <c r="L13" s="21"/>
      <c r="M13" s="22"/>
      <c r="N13" s="21"/>
      <c r="O13" s="29"/>
    </row>
    <row r="14" s="1" customFormat="1" ht="72.95" customHeight="1" spans="1:15">
      <c r="A14" s="24" t="s">
        <v>319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0 O11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ws134</cp:lastModifiedBy>
  <dcterms:created xsi:type="dcterms:W3CDTF">2020-03-11T01:34:00Z</dcterms:created>
  <dcterms:modified xsi:type="dcterms:W3CDTF">2023-12-31T03:38:14Z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9A76448B09AA4BF58667FC667EC195F4</vt:lpwstr>
  </property>
</Properties>
</file>