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5"/>
  </bookViews>
  <sheets>
    <sheet name="AQL2.5验货" sheetId="13" r:id="rId1"/>
    <sheet name="首期" sheetId="14" r:id="rId2"/>
    <sheet name="首期洗水尺寸表" sheetId="18" r:id="rId3"/>
    <sheet name="中期" sheetId="15" r:id="rId4"/>
    <sheet name="中期验货尺寸表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44525"/>
</workbook>
</file>

<file path=xl/sharedStrings.xml><?xml version="1.0" encoding="utf-8"?>
<sst xmlns="http://schemas.openxmlformats.org/spreadsheetml/2006/main" count="859" uniqueCount="369">
  <si>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</si>
  <si>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</si>
  <si>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</si>
  <si>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</si>
  <si>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</si>
  <si>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</si>
  <si>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</si>
  <si>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</si>
  <si>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</si>
  <si>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</si>
  <si>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</si>
  <si>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</si>
  <si>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</si>
  <si>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</si>
  <si>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</si>
  <si>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</si>
  <si>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</si>
  <si>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</si>
  <si>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</si>
  <si>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</si>
  <si>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</si>
  <si>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</si>
  <si>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</si>
  <si>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</si>
  <si>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</si>
  <si>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</si>
  <si>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</si>
  <si>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</si>
  <si>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男式CORDURA长裤</t>
  </si>
  <si>
    <t>合同交期</t>
  </si>
  <si>
    <t>2024.1.15/1.27/2.20</t>
  </si>
  <si>
    <t>产前确认样</t>
  </si>
  <si>
    <t>有</t>
  </si>
  <si>
    <t>无</t>
  </si>
  <si>
    <t>品名</t>
  </si>
  <si>
    <t>上线日</t>
  </si>
  <si>
    <t>2023.11.17</t>
  </si>
  <si>
    <t>原辅材料卡</t>
  </si>
  <si>
    <t>色/号型数</t>
  </si>
  <si>
    <t>缝制预计完成日</t>
  </si>
  <si>
    <t>2023.12.8</t>
  </si>
  <si>
    <t>大货面料确认样</t>
  </si>
  <si>
    <t>订单数量</t>
  </si>
  <si>
    <t>包装预计完成日</t>
  </si>
  <si>
    <t>2023.12.12</t>
  </si>
  <si>
    <t>印花、刺绣确认样</t>
  </si>
  <si>
    <t>预计发货时间</t>
  </si>
  <si>
    <t>2024.1.10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</si>
  <si>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</si>
  <si>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</si>
  <si>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</si>
  <si>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</si>
  <si>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</si>
  <si>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</si>
  <si>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</si>
  <si>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</si>
  <si>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</si>
  <si>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</si>
  <si>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</si>
  <si>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</si>
  <si>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</si>
  <si>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</si>
  <si>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</si>
  <si>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</si>
  <si>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</si>
  <si>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</si>
  <si>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</si>
  <si>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</si>
  <si>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</si>
  <si>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</si>
  <si>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</si>
  <si>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</si>
  <si>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</si>
  <si>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</si>
  <si>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</si>
  <si>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</si>
  <si>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</si>
  <si>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</si>
  <si>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</si>
  <si>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</si>
  <si>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</si>
  <si>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</si>
  <si>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</si>
  <si>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</si>
  <si>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</si>
  <si>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</si>
  <si>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</si>
  <si>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</si>
  <si>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山影灰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</si>
  <si>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</si>
  <si>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</si>
  <si>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</si>
  <si>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</si>
  <si>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</si>
  <si>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</si>
  <si>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</si>
  <si>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</si>
  <si>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1.合侧缝下档有吃皱</t>
  </si>
  <si>
    <t>2.压侧袋有极光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</si>
  <si>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</si>
  <si>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</si>
  <si>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</si>
  <si>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</si>
  <si>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</si>
  <si>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</si>
  <si>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</si>
  <si>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</si>
  <si>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</si>
  <si>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</si>
  <si>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</si>
  <si>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</si>
  <si>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</si>
  <si>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</si>
  <si>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2023.11.20</t>
  </si>
  <si>
    <t>张爱萍</t>
  </si>
  <si>
    <t>TAMMAM81025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</si>
  <si>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</si>
  <si>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</si>
  <si>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</si>
  <si>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</si>
  <si>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</si>
  <si>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</si>
  <si>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</si>
  <si>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</si>
  <si>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</si>
  <si>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</si>
  <si>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</si>
  <si>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</si>
  <si>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</si>
  <si>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+1/+0.5</t>
  </si>
  <si>
    <t>+0.5/0</t>
  </si>
  <si>
    <t>腰围 平量</t>
  </si>
  <si>
    <t>86</t>
  </si>
  <si>
    <t>+1/-0.5</t>
  </si>
  <si>
    <t>0/-1</t>
  </si>
  <si>
    <t>臀围</t>
  </si>
  <si>
    <t>0/-0.5</t>
  </si>
  <si>
    <t>腿围/2</t>
  </si>
  <si>
    <t>32.5</t>
  </si>
  <si>
    <t>-0.5/-0.5</t>
  </si>
  <si>
    <t>0/0</t>
  </si>
  <si>
    <t>膝围/2</t>
  </si>
  <si>
    <t>+1/+1</t>
  </si>
  <si>
    <t>+0.5/+0.5</t>
  </si>
  <si>
    <t>脚口/2</t>
  </si>
  <si>
    <t>前裆长 含腰</t>
  </si>
  <si>
    <t>0/-0.2</t>
  </si>
  <si>
    <t>0/-0.3</t>
  </si>
  <si>
    <t>后裆长 含腰</t>
  </si>
  <si>
    <t>+0.8/+0.6</t>
  </si>
  <si>
    <t>+0.5/+0.4</t>
  </si>
  <si>
    <t xml:space="preserve">     初期请洗测2-3件，有问题的另加测量数量。</t>
  </si>
  <si>
    <t>验货时间：2023.11.21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</si>
  <si>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</si>
  <si>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</si>
  <si>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</si>
  <si>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</si>
  <si>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</si>
  <si>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</si>
  <si>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</si>
  <si>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</si>
  <si>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</si>
  <si>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</si>
  <si>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</si>
  <si>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黑色：S#、XXL#各5件</t>
  </si>
  <si>
    <t>山影灰：M#、XL#各5件</t>
  </si>
  <si>
    <t>蓝颜黑：L#、XXXL#各5件</t>
  </si>
  <si>
    <t>【耐水洗测试】：耐洗水测试明细（要求齐色、齐号）</t>
  </si>
  <si>
    <t>黑色：S#、XXL#各2件</t>
  </si>
  <si>
    <t>山影灰：M#、XL#各2件</t>
  </si>
  <si>
    <t>蓝颜黑：L#、XXXL#各2件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</si>
  <si>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</si>
  <si>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</si>
  <si>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1.侧袋有极光印</t>
  </si>
  <si>
    <t>【整改的严重缺陷及整改复核时间】</t>
  </si>
  <si>
    <t>2023.12.5</t>
  </si>
  <si>
    <t>蓝颜黑</t>
  </si>
  <si>
    <t>-0./-1</t>
  </si>
  <si>
    <t>-0.5/-1</t>
  </si>
  <si>
    <t>-1/-1.5</t>
  </si>
  <si>
    <t>-0.5/-1.5</t>
  </si>
  <si>
    <t>-1/-1</t>
  </si>
  <si>
    <t>+0.8/+0.2</t>
  </si>
  <si>
    <t>-0.2/-0.5</t>
  </si>
  <si>
    <t>-0.3/-0.5</t>
  </si>
  <si>
    <t>-0.3/-0.3</t>
  </si>
  <si>
    <t>-0.5/-0.7</t>
  </si>
  <si>
    <t>验货时间：2023.12.6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</si>
  <si>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</si>
  <si>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</si>
  <si>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</si>
  <si>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</si>
  <si>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</si>
  <si>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</si>
  <si>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</si>
  <si>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</si>
  <si>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电商</t>
  </si>
  <si>
    <t>天津NDC库</t>
  </si>
  <si>
    <t>俄罗斯K</t>
  </si>
  <si>
    <t>成品第三方合格报告</t>
  </si>
  <si>
    <t>验货数量</t>
  </si>
  <si>
    <t>中期检验报告</t>
  </si>
  <si>
    <t>采购凭证号</t>
  </si>
  <si>
    <t>CGDD23101000073</t>
  </si>
  <si>
    <t>入仓数量</t>
  </si>
  <si>
    <t>CGDD23101000074</t>
  </si>
  <si>
    <t>CGDD23101000075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</si>
  <si>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</si>
  <si>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</si>
  <si>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</si>
  <si>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</si>
  <si>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</si>
  <si>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</si>
  <si>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</si>
  <si>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</si>
  <si>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</si>
  <si>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</si>
  <si>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</si>
  <si>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</si>
  <si>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</si>
  <si>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</si>
  <si>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</si>
  <si>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</si>
  <si>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</si>
  <si>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</si>
  <si>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</si>
  <si>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</si>
  <si>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</si>
  <si>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黑色：3#、15#、19#、40#、65#、81#、95#</t>
  </si>
  <si>
    <t>山影灰：98#、105#、117#、125#、132#、135#</t>
  </si>
  <si>
    <t>蓝颜黑：136#、143#、161#、180#、190#、197#</t>
  </si>
  <si>
    <t>共抽19箱+2箱+2箱+6箱=29箱，每箱10件，合计：290件</t>
  </si>
  <si>
    <t>情况说明：</t>
  </si>
  <si>
    <t xml:space="preserve">【问题点描述】  </t>
  </si>
  <si>
    <t>1.内档吃纵不匀2件</t>
  </si>
  <si>
    <t>2.脏污3件</t>
  </si>
  <si>
    <t>3.有压皱现象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</si>
  <si>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</si>
  <si>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</si>
  <si>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</si>
  <si>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</si>
  <si>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</si>
  <si>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</si>
  <si>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</si>
  <si>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此订单8408件，分四次出货，按照AQL2.5的抽验要求，抽验290件，不良数量5件，在允许范围内，可以出货</t>
  </si>
  <si>
    <t>服装QC部门</t>
  </si>
  <si>
    <t>检验人</t>
  </si>
  <si>
    <t>2023.12.26</t>
  </si>
  <si>
    <t>-1-0.5</t>
  </si>
  <si>
    <t>-0.50</t>
  </si>
  <si>
    <t>-1-1</t>
  </si>
  <si>
    <t>-1.2-0.6</t>
  </si>
  <si>
    <t>-1+1</t>
  </si>
  <si>
    <t>+0.50</t>
  </si>
  <si>
    <t>0-0.5</t>
  </si>
  <si>
    <t>-0.5-1</t>
  </si>
  <si>
    <t>-10</t>
  </si>
  <si>
    <t>-0.8-1</t>
  </si>
  <si>
    <t>-1+0.8</t>
  </si>
  <si>
    <t>+1+1</t>
  </si>
  <si>
    <t>+0.80</t>
  </si>
  <si>
    <t>+1-1</t>
  </si>
  <si>
    <t>-1-1.2</t>
  </si>
  <si>
    <t>-1.5-1</t>
  </si>
  <si>
    <t>-0.3-0.2</t>
  </si>
  <si>
    <t>-0.5-0.2</t>
  </si>
  <si>
    <t>-0.30</t>
  </si>
  <si>
    <t>-0.4-0.2</t>
  </si>
  <si>
    <t>-0.5-0.3</t>
  </si>
  <si>
    <t>0-0.3</t>
  </si>
  <si>
    <t>-0.20</t>
  </si>
  <si>
    <t>-0.2-0.2</t>
  </si>
  <si>
    <t>00</t>
  </si>
  <si>
    <t>-0.3-0.3</t>
  </si>
  <si>
    <t>-0.2-0.3</t>
  </si>
  <si>
    <t>-0.5-0.7</t>
  </si>
  <si>
    <t>0-0.6</t>
  </si>
  <si>
    <t>-0.5-0.5</t>
  </si>
  <si>
    <t>-0.8-0.6</t>
  </si>
  <si>
    <t>-0.6-0.3</t>
  </si>
  <si>
    <t>验货时间：2023.12.26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</si>
  <si>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</si>
  <si>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</si>
  <si>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</si>
  <si>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</si>
  <si>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</si>
  <si>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</si>
  <si>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</si>
  <si>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</si>
  <si>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</si>
  <si>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</si>
  <si>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</si>
  <si>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</si>
  <si>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</si>
  <si>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</si>
  <si>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</si>
  <si>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</si>
  <si>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</si>
  <si>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8078-5-130(230918031)</t>
  </si>
  <si>
    <t>G22SS4030</t>
  </si>
  <si>
    <t>云母灰</t>
  </si>
  <si>
    <t>81025/82026</t>
  </si>
  <si>
    <t>经纬</t>
  </si>
  <si>
    <t>8078-8-129</t>
  </si>
  <si>
    <t>5002-61</t>
  </si>
  <si>
    <t>5002-136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</si>
  <si>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</si>
  <si>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</si>
  <si>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</si>
  <si>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</si>
  <si>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</si>
  <si>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</si>
  <si>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</si>
  <si>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</si>
  <si>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</si>
  <si>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</si>
  <si>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</si>
  <si>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4070-1-69</t>
  </si>
  <si>
    <t>82025/82026</t>
  </si>
  <si>
    <t>4021-11-61</t>
  </si>
  <si>
    <t>9103-1-131</t>
  </si>
  <si>
    <t>9103-12-138</t>
  </si>
  <si>
    <t>4019-1-131</t>
  </si>
  <si>
    <t>4022-1-109</t>
  </si>
  <si>
    <t>蓝岩黑色</t>
  </si>
  <si>
    <t>7061-6-134</t>
  </si>
  <si>
    <t>7061-3-104</t>
  </si>
  <si>
    <t>8031-7-67</t>
  </si>
  <si>
    <t>云母灰色</t>
  </si>
  <si>
    <t>8031-3-65</t>
  </si>
  <si>
    <t>8031-5-131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</si>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</sst>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32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25" borderId="8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7" borderId="84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82" applyNumberFormat="0" applyFill="0" applyAlignment="0" applyProtection="0">
      <alignment vertical="center"/>
    </xf>
    <xf numFmtId="0" fontId="30" fillId="0" borderId="82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86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6" borderId="83" applyNumberFormat="0" applyAlignment="0" applyProtection="0">
      <alignment vertical="center"/>
    </xf>
    <xf numFmtId="0" fontId="45" fillId="16" borderId="87" applyNumberFormat="0" applyAlignment="0" applyProtection="0">
      <alignment vertical="center"/>
    </xf>
    <xf numFmtId="0" fontId="29" fillId="8" borderId="8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9" xfId="50" applyFont="1" applyFill="1" applyBorder="1" applyAlignment="1">
      <alignment horizontal="center" vertical="top"/>
    </xf>
    <xf numFmtId="0" fontId="16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6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vertical="center"/>
    </xf>
    <xf numFmtId="0" fontId="17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right" vertical="center"/>
    </xf>
    <xf numFmtId="0" fontId="16" fillId="0" borderId="14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right"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center" vertical="center"/>
    </xf>
    <xf numFmtId="0" fontId="16" fillId="0" borderId="0" xfId="50" applyFont="1" applyFill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center" vertical="center"/>
    </xf>
    <xf numFmtId="0" fontId="18" fillId="0" borderId="0" xfId="50" applyFont="1" applyFill="1" applyAlignment="1">
      <alignment horizontal="left" vertical="center"/>
    </xf>
    <xf numFmtId="0" fontId="16" fillId="0" borderId="36" xfId="50" applyFont="1" applyFill="1" applyBorder="1" applyAlignment="1">
      <alignment vertical="center"/>
    </xf>
    <xf numFmtId="0" fontId="16" fillId="0" borderId="37" xfId="50" applyFont="1" applyFill="1" applyBorder="1" applyAlignment="1">
      <alignment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vertical="center"/>
    </xf>
    <xf numFmtId="0" fontId="16" fillId="0" borderId="35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6" fillId="0" borderId="43" xfId="50" applyFont="1" applyFill="1" applyBorder="1" applyAlignment="1">
      <alignment horizontal="left" vertical="center"/>
    </xf>
    <xf numFmtId="0" fontId="14" fillId="0" borderId="35" xfId="50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center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center" vertical="center"/>
    </xf>
    <xf numFmtId="58" fontId="18" fillId="0" borderId="35" xfId="50" applyNumberFormat="1" applyFont="1" applyFill="1" applyBorder="1" applyAlignment="1">
      <alignment vertical="center"/>
    </xf>
    <xf numFmtId="0" fontId="16" fillId="0" borderId="35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6" fillId="0" borderId="50" xfId="50" applyFont="1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center" vertical="center"/>
    </xf>
    <xf numFmtId="0" fontId="18" fillId="0" borderId="53" xfId="50" applyFont="1" applyFill="1" applyBorder="1" applyAlignment="1">
      <alignment horizontal="center" vertical="center"/>
    </xf>
    <xf numFmtId="0" fontId="19" fillId="0" borderId="53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 wrapText="1"/>
    </xf>
    <xf numFmtId="0" fontId="14" fillId="0" borderId="51" xfId="50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left" vertical="center"/>
    </xf>
    <xf numFmtId="0" fontId="14" fillId="0" borderId="53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center" vertical="center"/>
    </xf>
    <xf numFmtId="49" fontId="9" fillId="3" borderId="0" xfId="51" applyNumberFormat="1" applyFont="1" applyFill="1"/>
    <xf numFmtId="49" fontId="9" fillId="3" borderId="0" xfId="51" applyNumberFormat="1" applyFont="1" applyFill="1" applyBorder="1" applyAlignment="1">
      <alignment horizontal="center"/>
    </xf>
    <xf numFmtId="49" fontId="10" fillId="3" borderId="10" xfId="50" applyNumberFormat="1" applyFont="1" applyFill="1" applyBorder="1" applyAlignment="1">
      <alignment horizontal="left" vertical="center"/>
    </xf>
    <xf numFmtId="49" fontId="9" fillId="3" borderId="10" xfId="50" applyNumberFormat="1" applyFont="1" applyFill="1" applyBorder="1" applyAlignment="1">
      <alignment horizontal="center" vertical="center"/>
    </xf>
    <xf numFmtId="49" fontId="9" fillId="3" borderId="20" xfId="50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 applyProtection="1">
      <alignment horizontal="center" vertical="center"/>
    </xf>
    <xf numFmtId="49" fontId="10" fillId="3" borderId="21" xfId="51" applyNumberFormat="1" applyFont="1" applyFill="1" applyBorder="1" applyAlignment="1" applyProtection="1">
      <alignment horizontal="center" vertical="center"/>
    </xf>
    <xf numFmtId="49" fontId="11" fillId="0" borderId="7" xfId="53" applyNumberFormat="1" applyFont="1" applyBorder="1" applyAlignment="1">
      <alignment horizontal="center"/>
    </xf>
    <xf numFmtId="49" fontId="11" fillId="0" borderId="2" xfId="53" applyNumberFormat="1" applyFont="1" applyBorder="1" applyAlignment="1">
      <alignment horizontal="center"/>
    </xf>
    <xf numFmtId="49" fontId="12" fillId="0" borderId="2" xfId="53" applyNumberFormat="1" applyFont="1" applyBorder="1" applyAlignment="1">
      <alignment horizontal="center"/>
    </xf>
    <xf numFmtId="49" fontId="10" fillId="3" borderId="22" xfId="52" applyNumberFormat="1" applyFont="1" applyFill="1" applyBorder="1" applyAlignment="1">
      <alignment horizontal="center" vertical="center"/>
    </xf>
    <xf numFmtId="49" fontId="0" fillId="3" borderId="0" xfId="52" applyNumberFormat="1" applyFont="1" applyFill="1">
      <alignment vertical="center"/>
    </xf>
    <xf numFmtId="49" fontId="10" fillId="3" borderId="0" xfId="51" applyNumberFormat="1" applyFont="1" applyFill="1"/>
    <xf numFmtId="0" fontId="14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20" fillId="0" borderId="55" xfId="50" applyFont="1" applyBorder="1" applyAlignment="1">
      <alignment horizontal="left" vertical="center"/>
    </xf>
    <xf numFmtId="0" fontId="17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19" fillId="0" borderId="56" xfId="50" applyFont="1" applyBorder="1" applyAlignment="1">
      <alignment horizontal="left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49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17" fillId="0" borderId="14" xfId="50" applyFont="1" applyBorder="1" applyAlignment="1">
      <alignment horizontal="center" vertical="center"/>
    </xf>
    <xf numFmtId="0" fontId="17" fillId="0" borderId="50" xfId="50" applyFont="1" applyBorder="1" applyAlignment="1">
      <alignment horizontal="center" vertical="center"/>
    </xf>
    <xf numFmtId="0" fontId="19" fillId="0" borderId="14" xfId="50" applyFont="1" applyBorder="1" applyAlignment="1">
      <alignment horizontal="left" vertical="center"/>
    </xf>
    <xf numFmtId="14" fontId="17" fillId="0" borderId="14" xfId="50" applyNumberFormat="1" applyFont="1" applyBorder="1" applyAlignment="1">
      <alignment horizontal="center" vertical="center"/>
    </xf>
    <xf numFmtId="14" fontId="17" fillId="0" borderId="50" xfId="50" applyNumberFormat="1" applyFont="1" applyBorder="1" applyAlignment="1">
      <alignment horizontal="center" vertical="center"/>
    </xf>
    <xf numFmtId="0" fontId="19" fillId="0" borderId="32" xfId="50" applyFont="1" applyBorder="1" applyAlignment="1">
      <alignment vertical="center"/>
    </xf>
    <xf numFmtId="0" fontId="17" fillId="0" borderId="14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7" fillId="0" borderId="14" xfId="50" applyFont="1" applyBorder="1" applyAlignment="1">
      <alignment vertical="center"/>
    </xf>
    <xf numFmtId="0" fontId="17" fillId="0" borderId="50" xfId="50" applyFont="1" applyBorder="1" applyAlignment="1">
      <alignment vertical="center"/>
    </xf>
    <xf numFmtId="0" fontId="19" fillId="0" borderId="32" xfId="50" applyFont="1" applyBorder="1" applyAlignment="1">
      <alignment horizontal="center" vertical="center"/>
    </xf>
    <xf numFmtId="0" fontId="17" fillId="0" borderId="32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center" vertical="center"/>
    </xf>
    <xf numFmtId="0" fontId="17" fillId="0" borderId="51" xfId="50" applyFont="1" applyBorder="1" applyAlignment="1">
      <alignment horizontal="center" vertical="center"/>
    </xf>
    <xf numFmtId="0" fontId="19" fillId="0" borderId="35" xfId="50" applyFont="1" applyBorder="1" applyAlignment="1">
      <alignment horizontal="left" vertical="center"/>
    </xf>
    <xf numFmtId="14" fontId="17" fillId="0" borderId="35" xfId="50" applyNumberFormat="1" applyFont="1" applyBorder="1" applyAlignment="1">
      <alignment horizontal="center" vertical="center"/>
    </xf>
    <xf numFmtId="14" fontId="17" fillId="0" borderId="51" xfId="50" applyNumberFormat="1" applyFont="1" applyBorder="1" applyAlignment="1">
      <alignment horizontal="center" vertical="center"/>
    </xf>
    <xf numFmtId="0" fontId="17" fillId="0" borderId="43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0" xfId="50" applyFont="1" applyBorder="1" applyAlignment="1">
      <alignment vertical="center"/>
    </xf>
    <xf numFmtId="0" fontId="14" fillId="0" borderId="31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vertical="center"/>
    </xf>
    <xf numFmtId="0" fontId="19" fillId="0" borderId="31" xfId="50" applyFont="1" applyBorder="1" applyAlignment="1">
      <alignment vertical="center"/>
    </xf>
    <xf numFmtId="0" fontId="14" fillId="0" borderId="14" xfId="50" applyFont="1" applyBorder="1" applyAlignment="1">
      <alignment horizontal="left" vertical="center"/>
    </xf>
    <xf numFmtId="0" fontId="14" fillId="0" borderId="14" xfId="50" applyFont="1" applyBorder="1" applyAlignment="1">
      <alignment vertical="center"/>
    </xf>
    <xf numFmtId="0" fontId="19" fillId="0" borderId="14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9" fillId="0" borderId="43" xfId="50" applyFont="1" applyBorder="1" applyAlignment="1">
      <alignment horizontal="center" vertical="center"/>
    </xf>
    <xf numFmtId="0" fontId="19" fillId="0" borderId="35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20" fillId="0" borderId="57" xfId="50" applyFont="1" applyBorder="1" applyAlignment="1">
      <alignment vertical="center"/>
    </xf>
    <xf numFmtId="0" fontId="17" fillId="0" borderId="58" xfId="50" applyFont="1" applyBorder="1" applyAlignment="1">
      <alignment horizontal="center" vertical="center"/>
    </xf>
    <xf numFmtId="0" fontId="20" fillId="0" borderId="58" xfId="50" applyFont="1" applyBorder="1" applyAlignment="1">
      <alignment vertical="center"/>
    </xf>
    <xf numFmtId="0" fontId="17" fillId="0" borderId="58" xfId="50" applyFont="1" applyBorder="1" applyAlignment="1">
      <alignment vertical="center"/>
    </xf>
    <xf numFmtId="58" fontId="14" fillId="0" borderId="58" xfId="50" applyNumberFormat="1" applyFont="1" applyBorder="1" applyAlignment="1">
      <alignment vertical="center"/>
    </xf>
    <xf numFmtId="0" fontId="20" fillId="0" borderId="58" xfId="50" applyFont="1" applyBorder="1" applyAlignment="1">
      <alignment horizontal="center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4" fillId="0" borderId="60" xfId="50" applyFont="1" applyBorder="1" applyAlignment="1">
      <alignment horizontal="center" vertical="center"/>
    </xf>
    <xf numFmtId="0" fontId="19" fillId="0" borderId="50" xfId="50" applyFont="1" applyBorder="1" applyAlignment="1">
      <alignment horizontal="center" vertical="center"/>
    </xf>
    <xf numFmtId="0" fontId="17" fillId="0" borderId="51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9" fillId="0" borderId="51" xfId="50" applyFont="1" applyBorder="1" applyAlignment="1">
      <alignment horizontal="center" vertical="center"/>
    </xf>
    <xf numFmtId="0" fontId="16" fillId="0" borderId="50" xfId="50" applyFont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7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3" xfId="50" applyFont="1" applyFill="1" applyBorder="1" applyAlignment="1">
      <alignment horizontal="center" vertical="center"/>
    </xf>
    <xf numFmtId="0" fontId="20" fillId="0" borderId="51" xfId="50" applyFont="1" applyFill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7" fillId="0" borderId="40" xfId="50" applyFont="1" applyBorder="1" applyAlignment="1">
      <alignment horizontal="left" vertical="center"/>
    </xf>
    <xf numFmtId="0" fontId="17" fillId="0" borderId="53" xfId="50" applyFont="1" applyBorder="1" applyAlignment="1">
      <alignment horizontal="left" vertical="center"/>
    </xf>
    <xf numFmtId="0" fontId="19" fillId="0" borderId="43" xfId="50" applyFont="1" applyBorder="1" applyAlignment="1">
      <alignment vertical="center"/>
    </xf>
    <xf numFmtId="0" fontId="19" fillId="0" borderId="64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59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19" fillId="0" borderId="36" xfId="50" applyFont="1" applyBorder="1" applyAlignment="1">
      <alignment vertical="center"/>
    </xf>
    <xf numFmtId="0" fontId="14" fillId="0" borderId="37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4" fillId="0" borderId="37" xfId="50" applyFont="1" applyBorder="1" applyAlignment="1">
      <alignment vertical="center"/>
    </xf>
    <xf numFmtId="0" fontId="19" fillId="0" borderId="37" xfId="50" applyFont="1" applyBorder="1" applyAlignment="1">
      <alignment vertical="center"/>
    </xf>
    <xf numFmtId="0" fontId="19" fillId="0" borderId="36" xfId="50" applyFont="1" applyBorder="1" applyAlignment="1">
      <alignment horizontal="center" vertical="center"/>
    </xf>
    <xf numFmtId="0" fontId="17" fillId="0" borderId="37" xfId="50" applyFont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14" fillId="0" borderId="37" xfId="50" applyFont="1" applyBorder="1" applyAlignment="1">
      <alignment horizontal="center" vertical="center"/>
    </xf>
    <xf numFmtId="0" fontId="14" fillId="0" borderId="14" xfId="50" applyFont="1" applyBorder="1" applyAlignment="1">
      <alignment horizontal="center" vertical="center"/>
    </xf>
    <xf numFmtId="0" fontId="19" fillId="0" borderId="46" xfId="50" applyFont="1" applyBorder="1" applyAlignment="1">
      <alignment horizontal="left" vertical="center" wrapText="1"/>
    </xf>
    <xf numFmtId="0" fontId="19" fillId="0" borderId="47" xfId="50" applyFont="1" applyBorder="1" applyAlignment="1">
      <alignment horizontal="left" vertical="center" wrapText="1"/>
    </xf>
    <xf numFmtId="0" fontId="19" fillId="0" borderId="36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23" fillId="0" borderId="65" xfId="50" applyFont="1" applyBorder="1" applyAlignment="1">
      <alignment horizontal="left" vertical="center" wrapText="1"/>
    </xf>
    <xf numFmtId="9" fontId="17" fillId="0" borderId="14" xfId="5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9" fontId="17" fillId="0" borderId="45" xfId="50" applyNumberFormat="1" applyFont="1" applyBorder="1" applyAlignment="1">
      <alignment horizontal="left" vertical="center"/>
    </xf>
    <xf numFmtId="9" fontId="17" fillId="0" borderId="39" xfId="50" applyNumberFormat="1" applyFont="1" applyBorder="1" applyAlignment="1">
      <alignment horizontal="left" vertical="center"/>
    </xf>
    <xf numFmtId="9" fontId="17" fillId="0" borderId="46" xfId="50" applyNumberFormat="1" applyFont="1" applyBorder="1" applyAlignment="1">
      <alignment horizontal="left" vertical="center"/>
    </xf>
    <xf numFmtId="9" fontId="17" fillId="0" borderId="47" xfId="50" applyNumberFormat="1" applyFont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7" fillId="0" borderId="67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24" fillId="0" borderId="58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17" fillId="0" borderId="69" xfId="50" applyFont="1" applyBorder="1" applyAlignment="1">
      <alignment vertical="center"/>
    </xf>
    <xf numFmtId="0" fontId="20" fillId="0" borderId="69" xfId="50" applyFont="1" applyBorder="1" applyAlignment="1">
      <alignment vertical="center"/>
    </xf>
    <xf numFmtId="58" fontId="14" fillId="0" borderId="56" xfId="50" applyNumberFormat="1" applyFont="1" applyBorder="1" applyAlignment="1">
      <alignment vertical="center"/>
    </xf>
    <xf numFmtId="0" fontId="20" fillId="0" borderId="44" xfId="50" applyFont="1" applyBorder="1" applyAlignment="1">
      <alignment horizontal="center" vertical="center"/>
    </xf>
    <xf numFmtId="0" fontId="17" fillId="0" borderId="64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4" fillId="0" borderId="69" xfId="50" applyFont="1" applyBorder="1" applyAlignment="1">
      <alignment vertical="center"/>
    </xf>
    <xf numFmtId="0" fontId="19" fillId="0" borderId="70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7" fillId="0" borderId="63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4" xfId="50" applyFont="1" applyBorder="1" applyAlignment="1">
      <alignment horizontal="left" vertical="center" wrapText="1"/>
    </xf>
    <xf numFmtId="0" fontId="19" fillId="0" borderId="63" xfId="50" applyFont="1" applyBorder="1" applyAlignment="1">
      <alignment horizontal="left" vertical="center"/>
    </xf>
    <xf numFmtId="0" fontId="25" fillId="0" borderId="50" xfId="50" applyFont="1" applyBorder="1" applyAlignment="1">
      <alignment horizontal="left" vertical="center" wrapText="1"/>
    </xf>
    <xf numFmtId="0" fontId="25" fillId="0" borderId="50" xfId="50" applyFont="1" applyBorder="1" applyAlignment="1">
      <alignment horizontal="left" vertical="center"/>
    </xf>
    <xf numFmtId="0" fontId="18" fillId="0" borderId="50" xfId="5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7" fillId="0" borderId="52" xfId="50" applyNumberFormat="1" applyFont="1" applyBorder="1" applyAlignment="1">
      <alignment horizontal="left" vertical="center"/>
    </xf>
    <xf numFmtId="9" fontId="17" fillId="0" borderId="54" xfId="50" applyNumberFormat="1" applyFont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left" vertical="center"/>
    </xf>
    <xf numFmtId="0" fontId="17" fillId="0" borderId="71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7" fillId="0" borderId="69" xfId="50" applyFont="1" applyBorder="1" applyAlignment="1">
      <alignment horizontal="center" vertical="center"/>
    </xf>
    <xf numFmtId="0" fontId="17" fillId="0" borderId="70" xfId="50" applyFont="1" applyBorder="1" applyAlignment="1">
      <alignment horizontal="center" vertical="center"/>
    </xf>
    <xf numFmtId="0" fontId="17" fillId="0" borderId="70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1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/>
    </xf>
    <xf numFmtId="0" fontId="27" fillId="0" borderId="79" xfId="0" applyFont="1" applyBorder="1"/>
    <xf numFmtId="0" fontId="0" fillId="0" borderId="79" xfId="0" applyBorder="1"/>
    <xf numFmtId="0" fontId="0" fillId="0" borderId="80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4820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28675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4820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58190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27722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60095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61047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3058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61047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305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65810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65810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65810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64857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62952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27722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0580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0580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30580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50557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6104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3058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6009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3058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5055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5055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28675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58190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50557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50557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5055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6812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6812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7152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4772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4772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7343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4963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7533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5153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8192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52487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7628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52487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7341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73417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73417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705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40</xdr:row>
          <xdr:rowOff>0</xdr:rowOff>
        </xdr:from>
        <xdr:to>
          <xdr:col>2</xdr:col>
          <xdr:colOff>95250</xdr:colOff>
          <xdr:row>41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955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9</xdr:row>
          <xdr:rowOff>57150</xdr:rowOff>
        </xdr:from>
        <xdr:to>
          <xdr:col>2</xdr:col>
          <xdr:colOff>0</xdr:colOff>
          <xdr:row>11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84785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40</xdr:row>
          <xdr:rowOff>0</xdr:rowOff>
        </xdr:from>
        <xdr:to>
          <xdr:col>6</xdr:col>
          <xdr:colOff>552450</xdr:colOff>
          <xdr:row>41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68850" y="7955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40</xdr:row>
          <xdr:rowOff>0</xdr:rowOff>
        </xdr:from>
        <xdr:to>
          <xdr:col>8</xdr:col>
          <xdr:colOff>600075</xdr:colOff>
          <xdr:row>41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35700" y="7955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40</xdr:row>
          <xdr:rowOff>9525</xdr:rowOff>
        </xdr:from>
        <xdr:to>
          <xdr:col>10</xdr:col>
          <xdr:colOff>571500</xdr:colOff>
          <xdr:row>41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26350" y="7964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16</xdr:row>
          <xdr:rowOff>0</xdr:rowOff>
        </xdr:from>
        <xdr:to>
          <xdr:col>3</xdr:col>
          <xdr:colOff>581025</xdr:colOff>
          <xdr:row>16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30670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15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78325" y="2705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35575" y="26003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76200</xdr:rowOff>
        </xdr:from>
        <xdr:to>
          <xdr:col>7</xdr:col>
          <xdr:colOff>409575</xdr:colOff>
          <xdr:row>16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35575" y="27813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15</xdr:row>
          <xdr:rowOff>180975</xdr:rowOff>
        </xdr:from>
        <xdr:to>
          <xdr:col>6</xdr:col>
          <xdr:colOff>0</xdr:colOff>
          <xdr:row>16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78325" y="30670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15</xdr:row>
          <xdr:rowOff>104775</xdr:rowOff>
        </xdr:from>
        <xdr:to>
          <xdr:col>7</xdr:col>
          <xdr:colOff>409575</xdr:colOff>
          <xdr:row>17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35575" y="29908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57150</xdr:rowOff>
        </xdr:from>
        <xdr:to>
          <xdr:col>11</xdr:col>
          <xdr:colOff>0</xdr:colOff>
          <xdr:row>15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74025" y="25812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76200</xdr:rowOff>
        </xdr:from>
        <xdr:to>
          <xdr:col>11</xdr:col>
          <xdr:colOff>0</xdr:colOff>
          <xdr:row>16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74025" y="27813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15</xdr:row>
          <xdr:rowOff>180975</xdr:rowOff>
        </xdr:from>
        <xdr:to>
          <xdr:col>10</xdr:col>
          <xdr:colOff>0</xdr:colOff>
          <xdr:row>16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07250" y="3067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15</xdr:row>
          <xdr:rowOff>28575</xdr:rowOff>
        </xdr:from>
        <xdr:to>
          <xdr:col>11</xdr:col>
          <xdr:colOff>0</xdr:colOff>
          <xdr:row>17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74025" y="29146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358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359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359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0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2171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12</xdr:row>
          <xdr:rowOff>9525</xdr:rowOff>
        </xdr:from>
        <xdr:to>
          <xdr:col>4</xdr:col>
          <xdr:colOff>247650</xdr:colOff>
          <xdr:row>13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2352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0</xdr:rowOff>
        </xdr:from>
        <xdr:to>
          <xdr:col>5</xdr:col>
          <xdr:colOff>355600</xdr:colOff>
          <xdr:row>11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9812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10</xdr:row>
          <xdr:rowOff>0</xdr:rowOff>
        </xdr:from>
        <xdr:to>
          <xdr:col>4</xdr:col>
          <xdr:colOff>457200</xdr:colOff>
          <xdr:row>11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9812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10</xdr:row>
          <xdr:rowOff>0</xdr:rowOff>
        </xdr:from>
        <xdr:to>
          <xdr:col>6</xdr:col>
          <xdr:colOff>47625</xdr:colOff>
          <xdr:row>11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21200" y="19812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25</xdr:row>
          <xdr:rowOff>180975</xdr:rowOff>
        </xdr:from>
        <xdr:to>
          <xdr:col>4</xdr:col>
          <xdr:colOff>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8958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07250" y="2705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07250" y="2886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3590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3580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3580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14</xdr:row>
          <xdr:rowOff>76200</xdr:rowOff>
        </xdr:from>
        <xdr:to>
          <xdr:col>2</xdr:col>
          <xdr:colOff>95250</xdr:colOff>
          <xdr:row>16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7813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24</xdr:row>
          <xdr:rowOff>180975</xdr:rowOff>
        </xdr:from>
        <xdr:to>
          <xdr:col>3</xdr:col>
          <xdr:colOff>628650</xdr:colOff>
          <xdr:row>28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7148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14</xdr:row>
          <xdr:rowOff>180975</xdr:rowOff>
        </xdr:from>
        <xdr:to>
          <xdr:col>3</xdr:col>
          <xdr:colOff>571500</xdr:colOff>
          <xdr:row>16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886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15</xdr:row>
          <xdr:rowOff>180975</xdr:rowOff>
        </xdr:from>
        <xdr:to>
          <xdr:col>2</xdr:col>
          <xdr:colOff>152400</xdr:colOff>
          <xdr:row>16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30670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13</xdr:row>
          <xdr:rowOff>180975</xdr:rowOff>
        </xdr:from>
        <xdr:to>
          <xdr:col>2</xdr:col>
          <xdr:colOff>219075</xdr:colOff>
          <xdr:row>15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7051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14</xdr:row>
          <xdr:rowOff>180975</xdr:rowOff>
        </xdr:from>
        <xdr:to>
          <xdr:col>6</xdr:col>
          <xdr:colOff>314325</xdr:colOff>
          <xdr:row>16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49750" y="28860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981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0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1</v>
      </c>
      <c r="E3" s="375"/>
      <c r="F3" s="376" t="s">
        <v>2</v>
      </c>
      <c r="G3" s="377"/>
      <c r="H3" s="374" t="s">
        <v>3</v>
      </c>
      <c r="I3" s="386"/>
    </row>
    <row r="4" ht="27.95" customHeight="1" spans="2:9">
      <c r="B4" s="372" t="s">
        <v>4</v>
      </c>
      <c r="C4" s="373" t="s">
        <v>5</v>
      </c>
      <c r="D4" s="373" t="s">
        <v>6</v>
      </c>
      <c r="E4" s="373" t="s">
        <v>7</v>
      </c>
      <c r="F4" s="378" t="s">
        <v>6</v>
      </c>
      <c r="G4" s="378" t="s">
        <v>7</v>
      </c>
      <c r="H4" s="373" t="s">
        <v>6</v>
      </c>
      <c r="I4" s="387" t="s">
        <v>7</v>
      </c>
    </row>
    <row r="5" ht="27.95" customHeight="1" spans="2:9">
      <c r="B5" s="379" t="s">
        <v>8</v>
      </c>
      <c r="C5" s="9">
        <v>13</v>
      </c>
      <c r="D5" s="9">
        <v>0</v>
      </c>
      <c r="E5" s="9">
        <v>1</v>
      </c>
      <c r="F5" s="380">
        <v>0</v>
      </c>
      <c r="G5" s="380">
        <v>1</v>
      </c>
      <c r="H5" s="9">
        <v>1</v>
      </c>
      <c r="I5" s="388">
        <v>2</v>
      </c>
    </row>
    <row r="6" ht="27.95" customHeight="1" spans="2:9">
      <c r="B6" s="379" t="s">
        <v>9</v>
      </c>
      <c r="C6" s="9">
        <v>20</v>
      </c>
      <c r="D6" s="9">
        <v>0</v>
      </c>
      <c r="E6" s="9">
        <v>1</v>
      </c>
      <c r="F6" s="380">
        <v>1</v>
      </c>
      <c r="G6" s="380">
        <v>2</v>
      </c>
      <c r="H6" s="9">
        <v>2</v>
      </c>
      <c r="I6" s="388">
        <v>3</v>
      </c>
    </row>
    <row r="7" ht="27.95" customHeight="1" spans="2:9">
      <c r="B7" s="379" t="s">
        <v>10</v>
      </c>
      <c r="C7" s="9">
        <v>32</v>
      </c>
      <c r="D7" s="9">
        <v>0</v>
      </c>
      <c r="E7" s="9">
        <v>1</v>
      </c>
      <c r="F7" s="380">
        <v>2</v>
      </c>
      <c r="G7" s="380">
        <v>3</v>
      </c>
      <c r="H7" s="9">
        <v>3</v>
      </c>
      <c r="I7" s="388">
        <v>4</v>
      </c>
    </row>
    <row r="8" ht="27.95" customHeight="1" spans="2:9">
      <c r="B8" s="379" t="s">
        <v>11</v>
      </c>
      <c r="C8" s="9">
        <v>50</v>
      </c>
      <c r="D8" s="9">
        <v>1</v>
      </c>
      <c r="E8" s="9">
        <v>2</v>
      </c>
      <c r="F8" s="380">
        <v>3</v>
      </c>
      <c r="G8" s="380">
        <v>4</v>
      </c>
      <c r="H8" s="9">
        <v>5</v>
      </c>
      <c r="I8" s="388">
        <v>6</v>
      </c>
    </row>
    <row r="9" ht="27.95" customHeight="1" spans="2:9">
      <c r="B9" s="379" t="s">
        <v>12</v>
      </c>
      <c r="C9" s="9">
        <v>80</v>
      </c>
      <c r="D9" s="9">
        <v>2</v>
      </c>
      <c r="E9" s="9">
        <v>3</v>
      </c>
      <c r="F9" s="380">
        <v>5</v>
      </c>
      <c r="G9" s="380">
        <v>6</v>
      </c>
      <c r="H9" s="9">
        <v>7</v>
      </c>
      <c r="I9" s="388">
        <v>8</v>
      </c>
    </row>
    <row r="10" ht="27.95" customHeight="1" spans="2:9">
      <c r="B10" s="379" t="s">
        <v>13</v>
      </c>
      <c r="C10" s="9">
        <v>125</v>
      </c>
      <c r="D10" s="9">
        <v>3</v>
      </c>
      <c r="E10" s="9">
        <v>4</v>
      </c>
      <c r="F10" s="380">
        <v>7</v>
      </c>
      <c r="G10" s="380">
        <v>8</v>
      </c>
      <c r="H10" s="9">
        <v>10</v>
      </c>
      <c r="I10" s="388">
        <v>11</v>
      </c>
    </row>
    <row r="11" ht="27.95" customHeight="1" spans="2:9">
      <c r="B11" s="379" t="s">
        <v>14</v>
      </c>
      <c r="C11" s="9">
        <v>200</v>
      </c>
      <c r="D11" s="9">
        <v>5</v>
      </c>
      <c r="E11" s="9">
        <v>6</v>
      </c>
      <c r="F11" s="380">
        <v>10</v>
      </c>
      <c r="G11" s="380">
        <v>11</v>
      </c>
      <c r="H11" s="9">
        <v>14</v>
      </c>
      <c r="I11" s="388">
        <v>15</v>
      </c>
    </row>
    <row r="12" ht="27.95" customHeight="1" spans="2:9">
      <c r="B12" s="381" t="s">
        <v>15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customFormat="1" spans="2:4">
      <c r="B14" s="384" t="s">
        <v>16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1" workbookViewId="0">
      <selection activeCell="M26" sqref="M26"/>
    </sheetView>
  </sheetViews>
  <sheetFormatPr defaultColWidth="10.375" defaultRowHeight="16.5" customHeight="1"/>
  <cols>
    <col min="1" max="6" width="10.375" style="200"/>
    <col min="7" max="7" width="13.625" style="200" customWidth="1"/>
    <col min="8" max="9" width="10.375" style="200"/>
    <col min="10" max="10" width="8.875" style="200" customWidth="1"/>
    <col min="11" max="11" width="12" style="200" customWidth="1"/>
    <col min="12" max="16384" width="10.375" style="200"/>
  </cols>
  <sheetData>
    <row r="1" s="200" customFormat="1" ht="21" spans="1:11">
      <c r="A1" s="304" t="s">
        <v>17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="200" customFormat="1" ht="15" spans="1:11">
      <c r="A2" s="202" t="s">
        <v>18</v>
      </c>
      <c r="B2" s="203" t="s">
        <v>19</v>
      </c>
      <c r="C2" s="203"/>
      <c r="D2" s="204" t="s">
        <v>20</v>
      </c>
      <c r="E2" s="204"/>
      <c r="F2" s="203" t="s">
        <v>21</v>
      </c>
      <c r="G2" s="203"/>
      <c r="H2" s="205" t="s">
        <v>22</v>
      </c>
      <c r="I2" s="277" t="s">
        <v>23</v>
      </c>
      <c r="J2" s="277"/>
      <c r="K2" s="278"/>
    </row>
    <row r="3" s="200" customFormat="1" ht="14.25" spans="1:11">
      <c r="A3" s="206" t="s">
        <v>24</v>
      </c>
      <c r="B3" s="207"/>
      <c r="C3" s="208"/>
      <c r="D3" s="209" t="s">
        <v>25</v>
      </c>
      <c r="E3" s="210"/>
      <c r="F3" s="210"/>
      <c r="G3" s="211"/>
      <c r="H3" s="209" t="s">
        <v>26</v>
      </c>
      <c r="I3" s="210"/>
      <c r="J3" s="210"/>
      <c r="K3" s="211"/>
    </row>
    <row r="4" s="200" customFormat="1" ht="14.25" spans="1:11">
      <c r="A4" s="212" t="s">
        <v>27</v>
      </c>
      <c r="B4" s="219" t="s">
        <v>28</v>
      </c>
      <c r="C4" s="220"/>
      <c r="D4" s="212" t="s">
        <v>29</v>
      </c>
      <c r="E4" s="215"/>
      <c r="F4" s="216" t="s">
        <v>30</v>
      </c>
      <c r="G4" s="217"/>
      <c r="H4" s="212" t="s">
        <v>31</v>
      </c>
      <c r="I4" s="215"/>
      <c r="J4" s="219" t="s">
        <v>32</v>
      </c>
      <c r="K4" s="220" t="s">
        <v>33</v>
      </c>
    </row>
    <row r="5" s="200" customFormat="1" ht="14.25" spans="1:11">
      <c r="A5" s="218" t="s">
        <v>34</v>
      </c>
      <c r="B5" s="219"/>
      <c r="C5" s="220"/>
      <c r="D5" s="212" t="s">
        <v>35</v>
      </c>
      <c r="E5" s="215"/>
      <c r="F5" s="216" t="s">
        <v>36</v>
      </c>
      <c r="G5" s="217"/>
      <c r="H5" s="212" t="s">
        <v>37</v>
      </c>
      <c r="I5" s="215"/>
      <c r="J5" s="219" t="s">
        <v>32</v>
      </c>
      <c r="K5" s="220" t="s">
        <v>33</v>
      </c>
    </row>
    <row r="6" s="200" customFormat="1" ht="14.25" spans="1:11">
      <c r="A6" s="212" t="s">
        <v>38</v>
      </c>
      <c r="B6" s="221">
        <v>3</v>
      </c>
      <c r="C6" s="222">
        <v>7</v>
      </c>
      <c r="D6" s="218" t="s">
        <v>39</v>
      </c>
      <c r="E6" s="240"/>
      <c r="F6" s="216" t="s">
        <v>40</v>
      </c>
      <c r="G6" s="217"/>
      <c r="H6" s="212" t="s">
        <v>41</v>
      </c>
      <c r="I6" s="215"/>
      <c r="J6" s="219" t="s">
        <v>32</v>
      </c>
      <c r="K6" s="220" t="s">
        <v>33</v>
      </c>
    </row>
    <row r="7" s="200" customFormat="1" ht="14.25" spans="1:11">
      <c r="A7" s="212" t="s">
        <v>42</v>
      </c>
      <c r="B7" s="305">
        <v>8408</v>
      </c>
      <c r="C7" s="306"/>
      <c r="D7" s="218" t="s">
        <v>43</v>
      </c>
      <c r="E7" s="239"/>
      <c r="F7" s="216" t="s">
        <v>44</v>
      </c>
      <c r="G7" s="217"/>
      <c r="H7" s="212" t="s">
        <v>45</v>
      </c>
      <c r="I7" s="215"/>
      <c r="J7" s="219" t="s">
        <v>32</v>
      </c>
      <c r="K7" s="220" t="s">
        <v>33</v>
      </c>
    </row>
    <row r="8" s="200" customFormat="1" ht="15" spans="1:11">
      <c r="A8" s="307"/>
      <c r="B8" s="226"/>
      <c r="C8" s="227"/>
      <c r="D8" s="225" t="s">
        <v>46</v>
      </c>
      <c r="E8" s="228"/>
      <c r="F8" s="229" t="s">
        <v>47</v>
      </c>
      <c r="G8" s="230"/>
      <c r="H8" s="225" t="s">
        <v>48</v>
      </c>
      <c r="I8" s="228"/>
      <c r="J8" s="248" t="s">
        <v>32</v>
      </c>
      <c r="K8" s="280" t="s">
        <v>33</v>
      </c>
    </row>
    <row r="9" s="200" customFormat="1" ht="15" spans="1:11">
      <c r="A9" s="308" t="s">
        <v>49</v>
      </c>
      <c r="B9" s="309"/>
      <c r="C9" s="309"/>
      <c r="D9" s="309"/>
      <c r="E9" s="309"/>
      <c r="F9" s="309"/>
      <c r="G9" s="309"/>
      <c r="H9" s="309"/>
      <c r="I9" s="309"/>
      <c r="J9" s="309"/>
      <c r="K9" s="351"/>
    </row>
    <row r="10" s="200" customFormat="1" ht="15" spans="1:11">
      <c r="A10" s="310" t="s">
        <v>50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2"/>
    </row>
    <row r="11" s="200" customFormat="1" ht="14.25" spans="1:11">
      <c r="A11" s="312" t="s">
        <v>51</v>
      </c>
      <c r="B11" s="313" t="s">
        <v>52</v>
      </c>
      <c r="C11" s="314" t="s">
        <v>53</v>
      </c>
      <c r="D11" s="315"/>
      <c r="E11" s="316" t="s">
        <v>54</v>
      </c>
      <c r="F11" s="313" t="s">
        <v>52</v>
      </c>
      <c r="G11" s="314" t="s">
        <v>53</v>
      </c>
      <c r="H11" s="314" t="s">
        <v>55</v>
      </c>
      <c r="I11" s="316" t="s">
        <v>56</v>
      </c>
      <c r="J11" s="313" t="s">
        <v>52</v>
      </c>
      <c r="K11" s="353" t="s">
        <v>53</v>
      </c>
    </row>
    <row r="12" s="200" customFormat="1" ht="14.25" spans="1:11">
      <c r="A12" s="218" t="s">
        <v>57</v>
      </c>
      <c r="B12" s="238" t="s">
        <v>52</v>
      </c>
      <c r="C12" s="219" t="s">
        <v>53</v>
      </c>
      <c r="D12" s="239"/>
      <c r="E12" s="240" t="s">
        <v>58</v>
      </c>
      <c r="F12" s="238" t="s">
        <v>52</v>
      </c>
      <c r="G12" s="219" t="s">
        <v>53</v>
      </c>
      <c r="H12" s="219" t="s">
        <v>55</v>
      </c>
      <c r="I12" s="240" t="s">
        <v>59</v>
      </c>
      <c r="J12" s="238" t="s">
        <v>52</v>
      </c>
      <c r="K12" s="220" t="s">
        <v>53</v>
      </c>
    </row>
    <row r="13" s="200" customFormat="1" ht="14.25" spans="1:11">
      <c r="A13" s="218" t="s">
        <v>60</v>
      </c>
      <c r="B13" s="238" t="s">
        <v>52</v>
      </c>
      <c r="C13" s="219" t="s">
        <v>53</v>
      </c>
      <c r="D13" s="239"/>
      <c r="E13" s="240" t="s">
        <v>61</v>
      </c>
      <c r="F13" s="219" t="s">
        <v>62</v>
      </c>
      <c r="G13" s="219" t="s">
        <v>63</v>
      </c>
      <c r="H13" s="219" t="s">
        <v>55</v>
      </c>
      <c r="I13" s="240" t="s">
        <v>64</v>
      </c>
      <c r="J13" s="238" t="s">
        <v>52</v>
      </c>
      <c r="K13" s="220" t="s">
        <v>53</v>
      </c>
    </row>
    <row r="14" s="200" customFormat="1" ht="15" spans="1:11">
      <c r="A14" s="225" t="s">
        <v>65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82"/>
    </row>
    <row r="15" s="200" customFormat="1" ht="15" spans="1:11">
      <c r="A15" s="310" t="s">
        <v>66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52"/>
    </row>
    <row r="16" s="200" customFormat="1" ht="14.25" spans="1:11">
      <c r="A16" s="317" t="s">
        <v>67</v>
      </c>
      <c r="B16" s="314" t="s">
        <v>62</v>
      </c>
      <c r="C16" s="314" t="s">
        <v>63</v>
      </c>
      <c r="D16" s="318"/>
      <c r="E16" s="319" t="s">
        <v>68</v>
      </c>
      <c r="F16" s="314" t="s">
        <v>62</v>
      </c>
      <c r="G16" s="314" t="s">
        <v>63</v>
      </c>
      <c r="H16" s="320"/>
      <c r="I16" s="319" t="s">
        <v>69</v>
      </c>
      <c r="J16" s="314" t="s">
        <v>62</v>
      </c>
      <c r="K16" s="353" t="s">
        <v>63</v>
      </c>
    </row>
    <row r="17" s="200" customFormat="1" customHeight="1" spans="1:22">
      <c r="A17" s="223" t="s">
        <v>70</v>
      </c>
      <c r="B17" s="219" t="s">
        <v>62</v>
      </c>
      <c r="C17" s="219" t="s">
        <v>63</v>
      </c>
      <c r="D17" s="213"/>
      <c r="E17" s="254" t="s">
        <v>71</v>
      </c>
      <c r="F17" s="219" t="s">
        <v>62</v>
      </c>
      <c r="G17" s="219" t="s">
        <v>63</v>
      </c>
      <c r="H17" s="321"/>
      <c r="I17" s="254" t="s">
        <v>72</v>
      </c>
      <c r="J17" s="219" t="s">
        <v>62</v>
      </c>
      <c r="K17" s="220" t="s">
        <v>63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s="200" customFormat="1" ht="18" customHeight="1" spans="1:11">
      <c r="A18" s="322" t="s">
        <v>73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5"/>
    </row>
    <row r="19" s="303" customFormat="1" ht="18" customHeight="1" spans="1:11">
      <c r="A19" s="310" t="s">
        <v>74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52"/>
    </row>
    <row r="20" s="200" customFormat="1" customHeight="1" spans="1:11">
      <c r="A20" s="324" t="s">
        <v>75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6"/>
    </row>
    <row r="21" s="200" customFormat="1" ht="21.75" customHeight="1" spans="1:11">
      <c r="A21" s="326" t="s">
        <v>76</v>
      </c>
      <c r="B21" s="254" t="s">
        <v>77</v>
      </c>
      <c r="C21" s="254" t="s">
        <v>78</v>
      </c>
      <c r="D21" s="254" t="s">
        <v>79</v>
      </c>
      <c r="E21" s="254" t="s">
        <v>80</v>
      </c>
      <c r="F21" s="254" t="s">
        <v>81</v>
      </c>
      <c r="G21" s="254" t="s">
        <v>82</v>
      </c>
      <c r="H21" s="254" t="s">
        <v>83</v>
      </c>
      <c r="I21" s="254" t="s">
        <v>84</v>
      </c>
      <c r="J21" s="254" t="s">
        <v>85</v>
      </c>
      <c r="K21" s="290" t="s">
        <v>86</v>
      </c>
    </row>
    <row r="22" s="200" customFormat="1" customHeight="1" spans="1:11">
      <c r="A22" s="224" t="s">
        <v>87</v>
      </c>
      <c r="B22" s="327"/>
      <c r="C22" s="327"/>
      <c r="D22" s="327">
        <v>1</v>
      </c>
      <c r="E22" s="327">
        <v>1</v>
      </c>
      <c r="F22" s="327">
        <v>1</v>
      </c>
      <c r="G22" s="327">
        <v>1</v>
      </c>
      <c r="H22" s="327">
        <v>1</v>
      </c>
      <c r="I22" s="327">
        <v>1</v>
      </c>
      <c r="J22" s="327">
        <v>1</v>
      </c>
      <c r="K22" s="357"/>
    </row>
    <row r="23" s="200" customFormat="1" customHeight="1" spans="1:11">
      <c r="A23" s="224" t="s">
        <v>88</v>
      </c>
      <c r="B23" s="327"/>
      <c r="C23" s="327"/>
      <c r="D23" s="327">
        <v>1</v>
      </c>
      <c r="E23" s="327">
        <v>1</v>
      </c>
      <c r="F23" s="327">
        <v>1</v>
      </c>
      <c r="G23" s="327">
        <v>1</v>
      </c>
      <c r="H23" s="327">
        <v>1</v>
      </c>
      <c r="I23" s="327">
        <v>1</v>
      </c>
      <c r="J23" s="327"/>
      <c r="K23" s="358"/>
    </row>
    <row r="24" s="200" customFormat="1" customHeight="1" spans="1:11">
      <c r="A24" s="224" t="s">
        <v>89</v>
      </c>
      <c r="B24" s="327"/>
      <c r="C24" s="327"/>
      <c r="D24" s="327">
        <v>1</v>
      </c>
      <c r="E24" s="327">
        <v>1</v>
      </c>
      <c r="F24" s="327">
        <v>1</v>
      </c>
      <c r="G24" s="327">
        <v>1</v>
      </c>
      <c r="H24" s="327">
        <v>1</v>
      </c>
      <c r="I24" s="327">
        <v>1</v>
      </c>
      <c r="J24" s="327">
        <v>1</v>
      </c>
      <c r="K24" s="358"/>
    </row>
    <row r="25" s="200" customFormat="1" customHeight="1" spans="1:11">
      <c r="A25" s="224"/>
      <c r="B25" s="327"/>
      <c r="C25" s="327"/>
      <c r="D25" s="327"/>
      <c r="E25" s="327"/>
      <c r="F25" s="327"/>
      <c r="G25" s="327"/>
      <c r="H25" s="327"/>
      <c r="I25" s="327"/>
      <c r="J25" s="327"/>
      <c r="K25" s="359"/>
    </row>
    <row r="26" s="200" customFormat="1" customHeight="1" spans="1:11">
      <c r="A26" s="224"/>
      <c r="B26" s="327"/>
      <c r="C26" s="327"/>
      <c r="D26" s="327"/>
      <c r="E26" s="327"/>
      <c r="F26" s="327"/>
      <c r="G26" s="327"/>
      <c r="H26" s="327"/>
      <c r="I26" s="327"/>
      <c r="J26" s="327"/>
      <c r="K26" s="359"/>
    </row>
    <row r="27" s="200" customFormat="1" customHeight="1" spans="1:11">
      <c r="A27" s="224"/>
      <c r="B27" s="327"/>
      <c r="C27" s="327"/>
      <c r="D27" s="327"/>
      <c r="E27" s="327"/>
      <c r="F27" s="327"/>
      <c r="G27" s="327"/>
      <c r="H27" s="327"/>
      <c r="I27" s="327"/>
      <c r="J27" s="327"/>
      <c r="K27" s="359"/>
    </row>
    <row r="28" s="200" customFormat="1" customHeight="1" spans="1:11">
      <c r="A28" s="224"/>
      <c r="B28" s="327"/>
      <c r="C28" s="327"/>
      <c r="D28" s="327"/>
      <c r="E28" s="327"/>
      <c r="F28" s="327"/>
      <c r="G28" s="327"/>
      <c r="H28" s="327"/>
      <c r="I28" s="327"/>
      <c r="J28" s="327"/>
      <c r="K28" s="359"/>
    </row>
    <row r="29" s="200" customFormat="1" ht="18" customHeight="1" spans="1:11">
      <c r="A29" s="328" t="s">
        <v>90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60"/>
    </row>
    <row r="30" s="200" customFormat="1" ht="18.75" customHeight="1" spans="1:11">
      <c r="A30" s="330" t="s">
        <v>91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61"/>
    </row>
    <row r="31" s="200" customFormat="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2"/>
    </row>
    <row r="32" s="200" customFormat="1" ht="18" customHeight="1" spans="1:11">
      <c r="A32" s="328" t="s">
        <v>92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0"/>
    </row>
    <row r="33" s="200" customFormat="1" ht="14.25" spans="1:11">
      <c r="A33" s="334" t="s">
        <v>93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3"/>
    </row>
    <row r="34" s="200" customFormat="1" ht="15" spans="1:11">
      <c r="A34" s="112" t="s">
        <v>94</v>
      </c>
      <c r="B34" s="114"/>
      <c r="C34" s="219" t="s">
        <v>32</v>
      </c>
      <c r="D34" s="219" t="s">
        <v>33</v>
      </c>
      <c r="E34" s="336" t="s">
        <v>95</v>
      </c>
      <c r="F34" s="337"/>
      <c r="G34" s="337"/>
      <c r="H34" s="337"/>
      <c r="I34" s="337"/>
      <c r="J34" s="337"/>
      <c r="K34" s="364"/>
    </row>
    <row r="35" s="200" customFormat="1" ht="15" spans="1:11">
      <c r="A35" s="338" t="s">
        <v>96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s="200" customFormat="1" ht="14.25" spans="1:11">
      <c r="A36" s="339" t="s">
        <v>97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65"/>
    </row>
    <row r="37" s="200" customFormat="1" ht="14.25" spans="1:11">
      <c r="A37" s="261" t="s">
        <v>98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93"/>
    </row>
    <row r="38" s="200" customFormat="1" ht="14.25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93"/>
    </row>
    <row r="39" s="200" customFormat="1" ht="14.25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3"/>
    </row>
    <row r="40" s="200" customFormat="1" ht="14.25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3"/>
    </row>
    <row r="41" s="200" customFormat="1" ht="14.25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3"/>
    </row>
    <row r="42" s="200" customFormat="1" ht="14.25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93"/>
    </row>
    <row r="43" s="200" customFormat="1" ht="15" spans="1:11">
      <c r="A43" s="256" t="s">
        <v>99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1"/>
    </row>
    <row r="44" s="200" customFormat="1" ht="15" spans="1:11">
      <c r="A44" s="310" t="s">
        <v>100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52"/>
    </row>
    <row r="45" s="200" customFormat="1" ht="14.25" spans="1:11">
      <c r="A45" s="317" t="s">
        <v>101</v>
      </c>
      <c r="B45" s="314" t="s">
        <v>62</v>
      </c>
      <c r="C45" s="314" t="s">
        <v>63</v>
      </c>
      <c r="D45" s="314" t="s">
        <v>55</v>
      </c>
      <c r="E45" s="319" t="s">
        <v>102</v>
      </c>
      <c r="F45" s="314" t="s">
        <v>62</v>
      </c>
      <c r="G45" s="314" t="s">
        <v>63</v>
      </c>
      <c r="H45" s="314" t="s">
        <v>55</v>
      </c>
      <c r="I45" s="319" t="s">
        <v>103</v>
      </c>
      <c r="J45" s="314" t="s">
        <v>62</v>
      </c>
      <c r="K45" s="353" t="s">
        <v>63</v>
      </c>
    </row>
    <row r="46" s="200" customFormat="1" ht="14.25" spans="1:11">
      <c r="A46" s="223" t="s">
        <v>54</v>
      </c>
      <c r="B46" s="219" t="s">
        <v>62</v>
      </c>
      <c r="C46" s="219" t="s">
        <v>63</v>
      </c>
      <c r="D46" s="219" t="s">
        <v>55</v>
      </c>
      <c r="E46" s="254" t="s">
        <v>61</v>
      </c>
      <c r="F46" s="219" t="s">
        <v>62</v>
      </c>
      <c r="G46" s="219" t="s">
        <v>63</v>
      </c>
      <c r="H46" s="219" t="s">
        <v>55</v>
      </c>
      <c r="I46" s="254" t="s">
        <v>72</v>
      </c>
      <c r="J46" s="219" t="s">
        <v>62</v>
      </c>
      <c r="K46" s="220" t="s">
        <v>63</v>
      </c>
    </row>
    <row r="47" s="200" customFormat="1" ht="15" spans="1:11">
      <c r="A47" s="225" t="s">
        <v>65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82"/>
    </row>
    <row r="48" s="200" customFormat="1" ht="15" spans="1:11">
      <c r="A48" s="338" t="s">
        <v>104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</row>
    <row r="49" s="200" customFormat="1" ht="15" spans="1:11">
      <c r="A49" s="339"/>
      <c r="B49" s="340"/>
      <c r="C49" s="340"/>
      <c r="D49" s="340"/>
      <c r="E49" s="340"/>
      <c r="F49" s="340"/>
      <c r="G49" s="340"/>
      <c r="H49" s="340"/>
      <c r="I49" s="340"/>
      <c r="J49" s="340"/>
      <c r="K49" s="365"/>
    </row>
    <row r="50" s="200" customFormat="1" ht="15" spans="1:11">
      <c r="A50" s="341" t="s">
        <v>105</v>
      </c>
      <c r="B50" s="342" t="s">
        <v>106</v>
      </c>
      <c r="C50" s="342"/>
      <c r="D50" s="343" t="s">
        <v>107</v>
      </c>
      <c r="E50" s="344"/>
      <c r="F50" s="345" t="s">
        <v>108</v>
      </c>
      <c r="G50" s="346"/>
      <c r="H50" s="347" t="s">
        <v>109</v>
      </c>
      <c r="I50" s="366"/>
      <c r="J50" s="367"/>
      <c r="K50" s="368"/>
    </row>
    <row r="51" s="200" customFormat="1" ht="15" spans="1:11">
      <c r="A51" s="338" t="s">
        <v>110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</row>
    <row r="52" s="200" customFormat="1" ht="1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69"/>
    </row>
    <row r="53" s="200" customFormat="1" ht="15" spans="1:11">
      <c r="A53" s="341" t="s">
        <v>105</v>
      </c>
      <c r="B53" s="342" t="s">
        <v>106</v>
      </c>
      <c r="C53" s="342"/>
      <c r="D53" s="343" t="s">
        <v>107</v>
      </c>
      <c r="E53" s="350" t="s">
        <v>111</v>
      </c>
      <c r="F53" s="345" t="s">
        <v>112</v>
      </c>
      <c r="G53" s="346" t="s">
        <v>113</v>
      </c>
      <c r="H53" s="347" t="s">
        <v>109</v>
      </c>
      <c r="I53" s="366"/>
      <c r="J53" s="367" t="s">
        <v>114</v>
      </c>
      <c r="K53" s="3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1" sqref="L11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115</v>
      </c>
      <c r="C2" s="55"/>
      <c r="D2" s="56" t="s">
        <v>34</v>
      </c>
      <c r="E2" s="55" t="s">
        <v>28</v>
      </c>
      <c r="F2" s="55"/>
      <c r="G2" s="55"/>
      <c r="H2" s="57"/>
      <c r="I2" s="79" t="s">
        <v>22</v>
      </c>
      <c r="J2" s="55" t="s">
        <v>23</v>
      </c>
      <c r="K2" s="55"/>
      <c r="L2" s="55"/>
      <c r="M2" s="55"/>
      <c r="N2" s="80"/>
    </row>
    <row r="3" s="51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81" t="s">
        <v>118</v>
      </c>
      <c r="J3" s="81"/>
      <c r="K3" s="81"/>
      <c r="L3" s="81"/>
      <c r="M3" s="81"/>
      <c r="N3" s="82"/>
    </row>
    <row r="4" s="51" customFormat="1" ht="29.1" customHeight="1" spans="1:14">
      <c r="A4" s="58"/>
      <c r="B4" s="61" t="s">
        <v>79</v>
      </c>
      <c r="C4" s="62" t="s">
        <v>80</v>
      </c>
      <c r="D4" s="63" t="s">
        <v>81</v>
      </c>
      <c r="E4" s="62" t="s">
        <v>82</v>
      </c>
      <c r="F4" s="62" t="s">
        <v>83</v>
      </c>
      <c r="G4" s="62" t="s">
        <v>84</v>
      </c>
      <c r="H4" s="60"/>
      <c r="I4" s="301" t="s">
        <v>119</v>
      </c>
      <c r="J4" s="301" t="s">
        <v>120</v>
      </c>
      <c r="K4" s="301"/>
      <c r="L4" s="301"/>
      <c r="M4" s="301"/>
      <c r="N4" s="302"/>
    </row>
    <row r="5" s="51" customFormat="1" ht="29.1" customHeight="1" spans="1:14">
      <c r="A5" s="58"/>
      <c r="B5" s="61" t="s">
        <v>121</v>
      </c>
      <c r="C5" s="62" t="s">
        <v>122</v>
      </c>
      <c r="D5" s="63" t="s">
        <v>123</v>
      </c>
      <c r="E5" s="62" t="s">
        <v>124</v>
      </c>
      <c r="F5" s="62" t="s">
        <v>125</v>
      </c>
      <c r="G5" s="62" t="s">
        <v>126</v>
      </c>
      <c r="H5" s="60"/>
      <c r="I5" s="83" t="s">
        <v>127</v>
      </c>
      <c r="J5" s="83" t="s">
        <v>127</v>
      </c>
      <c r="K5" s="83"/>
      <c r="L5" s="83"/>
      <c r="M5" s="83"/>
      <c r="N5" s="84"/>
    </row>
    <row r="6" s="51" customFormat="1" ht="29.1" customHeight="1" spans="1:14">
      <c r="A6" s="64" t="s">
        <v>128</v>
      </c>
      <c r="B6" s="65">
        <f>C6-2.1</f>
        <v>97.8</v>
      </c>
      <c r="C6" s="65">
        <f>D6-2.1</f>
        <v>99.9</v>
      </c>
      <c r="D6" s="66">
        <v>102</v>
      </c>
      <c r="E6" s="65">
        <f t="shared" ref="E6:G6" si="0">D6+2.1</f>
        <v>104.1</v>
      </c>
      <c r="F6" s="65">
        <f t="shared" si="0"/>
        <v>106.2</v>
      </c>
      <c r="G6" s="65">
        <f t="shared" si="0"/>
        <v>108.3</v>
      </c>
      <c r="H6" s="60"/>
      <c r="I6" s="85" t="s">
        <v>129</v>
      </c>
      <c r="J6" s="85" t="s">
        <v>130</v>
      </c>
      <c r="K6" s="85"/>
      <c r="L6" s="85"/>
      <c r="M6" s="85"/>
      <c r="N6" s="86"/>
    </row>
    <row r="7" s="51" customFormat="1" ht="29.1" customHeight="1" spans="1:14">
      <c r="A7" s="64" t="s">
        <v>131</v>
      </c>
      <c r="B7" s="65">
        <f>C7-4</f>
        <v>78</v>
      </c>
      <c r="C7" s="65">
        <f>D7-4</f>
        <v>82</v>
      </c>
      <c r="D7" s="66" t="s">
        <v>132</v>
      </c>
      <c r="E7" s="65">
        <f>D7+4</f>
        <v>90</v>
      </c>
      <c r="F7" s="65">
        <f>E7+5</f>
        <v>95</v>
      </c>
      <c r="G7" s="65">
        <f>F7+6</f>
        <v>101</v>
      </c>
      <c r="H7" s="60"/>
      <c r="I7" s="87" t="s">
        <v>133</v>
      </c>
      <c r="J7" s="87" t="s">
        <v>134</v>
      </c>
      <c r="K7" s="87"/>
      <c r="L7" s="87"/>
      <c r="M7" s="87"/>
      <c r="N7" s="88"/>
    </row>
    <row r="8" s="51" customFormat="1" ht="29.1" customHeight="1" spans="1:14">
      <c r="A8" s="64" t="s">
        <v>135</v>
      </c>
      <c r="B8" s="65">
        <f>C8-3.6</f>
        <v>98.8</v>
      </c>
      <c r="C8" s="65">
        <f>D8-3.6</f>
        <v>102.4</v>
      </c>
      <c r="D8" s="66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60"/>
      <c r="I8" s="87" t="s">
        <v>130</v>
      </c>
      <c r="J8" s="87" t="s">
        <v>136</v>
      </c>
      <c r="K8" s="87"/>
      <c r="L8" s="87"/>
      <c r="M8" s="87"/>
      <c r="N8" s="89"/>
    </row>
    <row r="9" s="51" customFormat="1" ht="29.1" customHeight="1" spans="1:14">
      <c r="A9" s="64" t="s">
        <v>137</v>
      </c>
      <c r="B9" s="65">
        <f>C9-2.3/2</f>
        <v>30.2</v>
      </c>
      <c r="C9" s="65">
        <f>D9-2.3/2</f>
        <v>31.35</v>
      </c>
      <c r="D9" s="66" t="s">
        <v>138</v>
      </c>
      <c r="E9" s="65">
        <f t="shared" ref="E9:G9" si="2">D9+2.6/2</f>
        <v>33.8</v>
      </c>
      <c r="F9" s="65">
        <f t="shared" si="2"/>
        <v>35.1</v>
      </c>
      <c r="G9" s="65">
        <f t="shared" si="2"/>
        <v>36.4</v>
      </c>
      <c r="H9" s="60"/>
      <c r="I9" s="85" t="s">
        <v>139</v>
      </c>
      <c r="J9" s="85" t="s">
        <v>140</v>
      </c>
      <c r="K9" s="85"/>
      <c r="L9" s="85"/>
      <c r="M9" s="85"/>
      <c r="N9" s="90"/>
    </row>
    <row r="10" s="51" customFormat="1" ht="29.1" customHeight="1" spans="1:14">
      <c r="A10" s="64" t="s">
        <v>141</v>
      </c>
      <c r="B10" s="65">
        <f>C10-0.7</f>
        <v>22.1</v>
      </c>
      <c r="C10" s="65">
        <f>D10-0.7</f>
        <v>22.8</v>
      </c>
      <c r="D10" s="66">
        <v>23.5</v>
      </c>
      <c r="E10" s="65">
        <f>D10+0.7</f>
        <v>24.2</v>
      </c>
      <c r="F10" s="65">
        <f>E10+0.7</f>
        <v>24.9</v>
      </c>
      <c r="G10" s="65">
        <f>F10+0.9</f>
        <v>25.8</v>
      </c>
      <c r="H10" s="60"/>
      <c r="I10" s="87" t="s">
        <v>142</v>
      </c>
      <c r="J10" s="87" t="s">
        <v>143</v>
      </c>
      <c r="K10" s="87"/>
      <c r="L10" s="87"/>
      <c r="M10" s="87"/>
      <c r="N10" s="89"/>
    </row>
    <row r="11" s="51" customFormat="1" ht="29.1" customHeight="1" spans="1:14">
      <c r="A11" s="64" t="s">
        <v>144</v>
      </c>
      <c r="B11" s="65">
        <f>C11-0.5</f>
        <v>18.5</v>
      </c>
      <c r="C11" s="65">
        <f>D11-0.5</f>
        <v>19</v>
      </c>
      <c r="D11" s="66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60"/>
      <c r="I11" s="87" t="s">
        <v>140</v>
      </c>
      <c r="J11" s="87" t="s">
        <v>140</v>
      </c>
      <c r="K11" s="87"/>
      <c r="L11" s="87"/>
      <c r="M11" s="87"/>
      <c r="N11" s="89"/>
    </row>
    <row r="12" s="51" customFormat="1" ht="29.1" customHeight="1" spans="1:14">
      <c r="A12" s="64" t="s">
        <v>145</v>
      </c>
      <c r="B12" s="65">
        <f>C12-0.7</f>
        <v>24.2</v>
      </c>
      <c r="C12" s="65">
        <f>D12-0.6</f>
        <v>24.9</v>
      </c>
      <c r="D12" s="66">
        <v>25.5</v>
      </c>
      <c r="E12" s="65">
        <f>D12+0.6</f>
        <v>26.1</v>
      </c>
      <c r="F12" s="65">
        <f>E12+0.7</f>
        <v>26.8</v>
      </c>
      <c r="G12" s="65">
        <f>F12+0.6</f>
        <v>27.4</v>
      </c>
      <c r="H12" s="60"/>
      <c r="I12" s="87" t="s">
        <v>146</v>
      </c>
      <c r="J12" s="87" t="s">
        <v>147</v>
      </c>
      <c r="K12" s="87"/>
      <c r="L12" s="87"/>
      <c r="M12" s="87"/>
      <c r="N12" s="89"/>
    </row>
    <row r="13" s="51" customFormat="1" ht="29.1" customHeight="1" spans="1:14">
      <c r="A13" s="64" t="s">
        <v>148</v>
      </c>
      <c r="B13" s="65">
        <f>C13-0.9</f>
        <v>39.2</v>
      </c>
      <c r="C13" s="65">
        <f>D13-0.9</f>
        <v>40.1</v>
      </c>
      <c r="D13" s="66">
        <v>41</v>
      </c>
      <c r="E13" s="65">
        <f t="shared" ref="E13:G13" si="3">D13+1.1</f>
        <v>42.1</v>
      </c>
      <c r="F13" s="65">
        <f t="shared" si="3"/>
        <v>43.2</v>
      </c>
      <c r="G13" s="65">
        <f t="shared" si="3"/>
        <v>44.3</v>
      </c>
      <c r="H13" s="60"/>
      <c r="I13" s="87" t="s">
        <v>149</v>
      </c>
      <c r="J13" s="87" t="s">
        <v>150</v>
      </c>
      <c r="K13" s="87"/>
      <c r="L13" s="87"/>
      <c r="M13" s="87"/>
      <c r="N13" s="89"/>
    </row>
    <row r="14" s="51" customFormat="1" ht="29.1" customHeight="1" spans="1:14">
      <c r="A14" s="67"/>
      <c r="B14" s="68"/>
      <c r="C14" s="69"/>
      <c r="D14" s="69"/>
      <c r="E14" s="69"/>
      <c r="F14" s="69"/>
      <c r="G14" s="70"/>
      <c r="H14" s="60"/>
      <c r="I14" s="87"/>
      <c r="J14" s="87"/>
      <c r="K14" s="87"/>
      <c r="L14" s="87"/>
      <c r="M14" s="87"/>
      <c r="N14" s="89"/>
    </row>
    <row r="15" s="51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91"/>
      <c r="J15" s="92"/>
      <c r="K15" s="93"/>
      <c r="L15" s="92"/>
      <c r="M15" s="92"/>
      <c r="N15" s="94"/>
    </row>
    <row r="16" s="51" customFormat="1" ht="15" spans="1:14">
      <c r="A16" s="77" t="s">
        <v>95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51" customFormat="1" ht="14.25" spans="1:14">
      <c r="A17" s="51" t="s">
        <v>151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51" customFormat="1" ht="14.25" spans="1:13">
      <c r="A18" s="78"/>
      <c r="B18" s="78"/>
      <c r="C18" s="78"/>
      <c r="D18" s="78"/>
      <c r="E18" s="78"/>
      <c r="F18" s="78"/>
      <c r="G18" s="78"/>
      <c r="H18" s="78"/>
      <c r="I18" s="77" t="s">
        <v>152</v>
      </c>
      <c r="J18" s="95"/>
      <c r="K18" s="77" t="s">
        <v>153</v>
      </c>
      <c r="L18" s="77"/>
      <c r="M18" s="77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4" workbookViewId="0">
      <selection activeCell="A36" sqref="A36:K36"/>
    </sheetView>
  </sheetViews>
  <sheetFormatPr defaultColWidth="10" defaultRowHeight="16.5" customHeight="1"/>
  <cols>
    <col min="1" max="6" width="10" style="200"/>
    <col min="7" max="7" width="18.625" style="200" customWidth="1"/>
    <col min="8" max="16384" width="10" style="200"/>
  </cols>
  <sheetData>
    <row r="1" s="200" customFormat="1" ht="22.5" customHeight="1" spans="1:11">
      <c r="A1" s="201" t="s">
        <v>155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="200" customFormat="1" ht="17.25" customHeight="1" spans="1:11">
      <c r="A2" s="202" t="s">
        <v>18</v>
      </c>
      <c r="B2" s="203" t="s">
        <v>19</v>
      </c>
      <c r="C2" s="203"/>
      <c r="D2" s="204" t="s">
        <v>20</v>
      </c>
      <c r="E2" s="204"/>
      <c r="F2" s="203" t="s">
        <v>21</v>
      </c>
      <c r="G2" s="203"/>
      <c r="H2" s="205" t="s">
        <v>22</v>
      </c>
      <c r="I2" s="277" t="s">
        <v>23</v>
      </c>
      <c r="J2" s="277"/>
      <c r="K2" s="278"/>
    </row>
    <row r="3" s="200" customFormat="1" customHeight="1" spans="1:11">
      <c r="A3" s="206" t="s">
        <v>24</v>
      </c>
      <c r="B3" s="207"/>
      <c r="C3" s="208"/>
      <c r="D3" s="209" t="s">
        <v>25</v>
      </c>
      <c r="E3" s="210"/>
      <c r="F3" s="210"/>
      <c r="G3" s="211"/>
      <c r="H3" s="209" t="s">
        <v>26</v>
      </c>
      <c r="I3" s="210"/>
      <c r="J3" s="210"/>
      <c r="K3" s="211"/>
    </row>
    <row r="4" s="200" customFormat="1" customHeight="1" spans="1:11">
      <c r="A4" s="212" t="s">
        <v>27</v>
      </c>
      <c r="B4" s="213" t="s">
        <v>115</v>
      </c>
      <c r="C4" s="214"/>
      <c r="D4" s="212" t="s">
        <v>29</v>
      </c>
      <c r="E4" s="215"/>
      <c r="F4" s="216" t="s">
        <v>30</v>
      </c>
      <c r="G4" s="217"/>
      <c r="H4" s="212" t="s">
        <v>156</v>
      </c>
      <c r="I4" s="215"/>
      <c r="J4" s="219" t="s">
        <v>32</v>
      </c>
      <c r="K4" s="220" t="s">
        <v>33</v>
      </c>
    </row>
    <row r="5" s="200" customFormat="1" customHeight="1" spans="1:11">
      <c r="A5" s="218" t="s">
        <v>34</v>
      </c>
      <c r="B5" s="219" t="s">
        <v>28</v>
      </c>
      <c r="C5" s="220"/>
      <c r="D5" s="212" t="s">
        <v>157</v>
      </c>
      <c r="E5" s="215"/>
      <c r="F5" s="213">
        <v>8408</v>
      </c>
      <c r="G5" s="214"/>
      <c r="H5" s="212" t="s">
        <v>158</v>
      </c>
      <c r="I5" s="215"/>
      <c r="J5" s="219" t="s">
        <v>32</v>
      </c>
      <c r="K5" s="220" t="s">
        <v>33</v>
      </c>
    </row>
    <row r="6" s="200" customFormat="1" customHeight="1" spans="1:11">
      <c r="A6" s="212" t="s">
        <v>38</v>
      </c>
      <c r="B6" s="221">
        <v>3</v>
      </c>
      <c r="C6" s="222">
        <v>7</v>
      </c>
      <c r="D6" s="212" t="s">
        <v>159</v>
      </c>
      <c r="E6" s="215"/>
      <c r="F6" s="213">
        <v>4000</v>
      </c>
      <c r="G6" s="214"/>
      <c r="H6" s="223" t="s">
        <v>160</v>
      </c>
      <c r="I6" s="254"/>
      <c r="J6" s="254"/>
      <c r="K6" s="279"/>
    </row>
    <row r="7" s="200" customFormat="1" customHeight="1" spans="1:11">
      <c r="A7" s="212" t="s">
        <v>42</v>
      </c>
      <c r="B7" s="213">
        <v>8408</v>
      </c>
      <c r="C7" s="214"/>
      <c r="D7" s="212" t="s">
        <v>161</v>
      </c>
      <c r="E7" s="215"/>
      <c r="F7" s="213">
        <v>3500</v>
      </c>
      <c r="G7" s="214"/>
      <c r="H7" s="224"/>
      <c r="I7" s="219"/>
      <c r="J7" s="219"/>
      <c r="K7" s="220"/>
    </row>
    <row r="8" s="200" customFormat="1" customHeight="1" spans="1:11">
      <c r="A8" s="225"/>
      <c r="B8" s="226"/>
      <c r="C8" s="227"/>
      <c r="D8" s="225" t="s">
        <v>46</v>
      </c>
      <c r="E8" s="228"/>
      <c r="F8" s="229" t="s">
        <v>47</v>
      </c>
      <c r="G8" s="230"/>
      <c r="H8" s="231"/>
      <c r="I8" s="248"/>
      <c r="J8" s="248"/>
      <c r="K8" s="280"/>
    </row>
    <row r="9" s="200" customFormat="1" customHeight="1" spans="1:11">
      <c r="A9" s="232" t="s">
        <v>162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s="200" customFormat="1" customHeight="1" spans="1:11">
      <c r="A10" s="233" t="s">
        <v>51</v>
      </c>
      <c r="B10" s="234" t="s">
        <v>52</v>
      </c>
      <c r="C10" s="235" t="s">
        <v>53</v>
      </c>
      <c r="D10" s="236"/>
      <c r="E10" s="237" t="s">
        <v>56</v>
      </c>
      <c r="F10" s="234" t="s">
        <v>52</v>
      </c>
      <c r="G10" s="235" t="s">
        <v>53</v>
      </c>
      <c r="H10" s="234"/>
      <c r="I10" s="237" t="s">
        <v>54</v>
      </c>
      <c r="J10" s="234" t="s">
        <v>52</v>
      </c>
      <c r="K10" s="281" t="s">
        <v>53</v>
      </c>
    </row>
    <row r="11" s="200" customFormat="1" customHeight="1" spans="1:11">
      <c r="A11" s="218" t="s">
        <v>57</v>
      </c>
      <c r="B11" s="238" t="s">
        <v>52</v>
      </c>
      <c r="C11" s="219" t="s">
        <v>53</v>
      </c>
      <c r="D11" s="239"/>
      <c r="E11" s="240" t="s">
        <v>59</v>
      </c>
      <c r="F11" s="238" t="s">
        <v>52</v>
      </c>
      <c r="G11" s="219" t="s">
        <v>53</v>
      </c>
      <c r="H11" s="238"/>
      <c r="I11" s="240" t="s">
        <v>64</v>
      </c>
      <c r="J11" s="238" t="s">
        <v>52</v>
      </c>
      <c r="K11" s="220" t="s">
        <v>53</v>
      </c>
    </row>
    <row r="12" s="200" customFormat="1" customHeight="1" spans="1:11">
      <c r="A12" s="225" t="s">
        <v>95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82"/>
    </row>
    <row r="13" s="200" customFormat="1" customHeight="1" spans="1:11">
      <c r="A13" s="241" t="s">
        <v>163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s="200" customFormat="1" customHeight="1" spans="1:11">
      <c r="A14" s="242" t="s">
        <v>164</v>
      </c>
      <c r="B14" s="243"/>
      <c r="C14" s="243"/>
      <c r="D14" s="243"/>
      <c r="E14" s="243"/>
      <c r="F14" s="243"/>
      <c r="G14" s="243"/>
      <c r="H14" s="243"/>
      <c r="I14" s="283"/>
      <c r="J14" s="283"/>
      <c r="K14" s="284"/>
    </row>
    <row r="15" s="200" customFormat="1" customHeight="1" spans="1:11">
      <c r="A15" s="244" t="s">
        <v>165</v>
      </c>
      <c r="B15" s="245"/>
      <c r="C15" s="245"/>
      <c r="D15" s="246"/>
      <c r="E15" s="247"/>
      <c r="F15" s="245"/>
      <c r="G15" s="245"/>
      <c r="H15" s="246"/>
      <c r="I15" s="285"/>
      <c r="J15" s="286"/>
      <c r="K15" s="287"/>
    </row>
    <row r="16" s="200" customFormat="1" customHeight="1" spans="1:11">
      <c r="A16" s="231" t="s">
        <v>166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80"/>
    </row>
    <row r="17" s="200" customFormat="1" customHeight="1" spans="1:11">
      <c r="A17" s="241" t="s">
        <v>167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</row>
    <row r="18" s="200" customFormat="1" customHeight="1" spans="1:11">
      <c r="A18" s="242" t="s">
        <v>168</v>
      </c>
      <c r="B18" s="243"/>
      <c r="C18" s="243"/>
      <c r="D18" s="243"/>
      <c r="E18" s="243"/>
      <c r="F18" s="243"/>
      <c r="G18" s="243"/>
      <c r="H18" s="243"/>
      <c r="I18" s="283"/>
      <c r="J18" s="283"/>
      <c r="K18" s="284"/>
    </row>
    <row r="19" s="200" customFormat="1" customHeight="1" spans="1:11">
      <c r="A19" s="244" t="s">
        <v>169</v>
      </c>
      <c r="B19" s="245"/>
      <c r="C19" s="245"/>
      <c r="D19" s="246"/>
      <c r="E19" s="247"/>
      <c r="F19" s="245"/>
      <c r="G19" s="245"/>
      <c r="H19" s="246"/>
      <c r="I19" s="285"/>
      <c r="J19" s="286"/>
      <c r="K19" s="287"/>
    </row>
    <row r="20" s="200" customFormat="1" customHeight="1" spans="1:11">
      <c r="A20" s="231" t="s">
        <v>170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80"/>
    </row>
    <row r="21" s="200" customFormat="1" customHeight="1" spans="1:11">
      <c r="A21" s="249" t="s">
        <v>92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</row>
    <row r="22" s="200" customFormat="1" customHeight="1" spans="1:11">
      <c r="A22" s="100" t="s">
        <v>93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7"/>
    </row>
    <row r="23" s="200" customFormat="1" customHeight="1" spans="1:11">
      <c r="A23" s="112" t="s">
        <v>94</v>
      </c>
      <c r="B23" s="114"/>
      <c r="C23" s="219" t="s">
        <v>32</v>
      </c>
      <c r="D23" s="219" t="s">
        <v>33</v>
      </c>
      <c r="E23" s="111"/>
      <c r="F23" s="111"/>
      <c r="G23" s="111"/>
      <c r="H23" s="111"/>
      <c r="I23" s="111"/>
      <c r="J23" s="111"/>
      <c r="K23" s="170"/>
    </row>
    <row r="24" s="200" customFormat="1" customHeight="1" spans="1:11">
      <c r="A24" s="250" t="s">
        <v>171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88"/>
    </row>
    <row r="25" s="200" customFormat="1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9"/>
    </row>
    <row r="26" s="200" customFormat="1" customHeight="1" spans="1:11">
      <c r="A26" s="232" t="s">
        <v>100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</row>
    <row r="27" s="200" customFormat="1" customHeight="1" spans="1:11">
      <c r="A27" s="206" t="s">
        <v>101</v>
      </c>
      <c r="B27" s="235" t="s">
        <v>62</v>
      </c>
      <c r="C27" s="235" t="s">
        <v>63</v>
      </c>
      <c r="D27" s="235" t="s">
        <v>55</v>
      </c>
      <c r="E27" s="207" t="s">
        <v>102</v>
      </c>
      <c r="F27" s="235" t="s">
        <v>62</v>
      </c>
      <c r="G27" s="235" t="s">
        <v>63</v>
      </c>
      <c r="H27" s="235" t="s">
        <v>55</v>
      </c>
      <c r="I27" s="207" t="s">
        <v>103</v>
      </c>
      <c r="J27" s="235" t="s">
        <v>62</v>
      </c>
      <c r="K27" s="281" t="s">
        <v>63</v>
      </c>
    </row>
    <row r="28" s="200" customFormat="1" customHeight="1" spans="1:11">
      <c r="A28" s="223" t="s">
        <v>54</v>
      </c>
      <c r="B28" s="219" t="s">
        <v>62</v>
      </c>
      <c r="C28" s="219" t="s">
        <v>63</v>
      </c>
      <c r="D28" s="219" t="s">
        <v>55</v>
      </c>
      <c r="E28" s="254" t="s">
        <v>61</v>
      </c>
      <c r="F28" s="219" t="s">
        <v>62</v>
      </c>
      <c r="G28" s="219" t="s">
        <v>63</v>
      </c>
      <c r="H28" s="219" t="s">
        <v>55</v>
      </c>
      <c r="I28" s="254" t="s">
        <v>72</v>
      </c>
      <c r="J28" s="219" t="s">
        <v>62</v>
      </c>
      <c r="K28" s="220" t="s">
        <v>63</v>
      </c>
    </row>
    <row r="29" s="200" customFormat="1" customHeight="1" spans="1:11">
      <c r="A29" s="212" t="s">
        <v>65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90"/>
    </row>
    <row r="30" s="200" customFormat="1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91"/>
    </row>
    <row r="31" s="200" customFormat="1" customHeight="1" spans="1:11">
      <c r="A31" s="258" t="s">
        <v>172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="200" customFormat="1" ht="17.25" customHeight="1" spans="1:11">
      <c r="A32" s="259" t="s">
        <v>173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92"/>
    </row>
    <row r="33" s="200" customFormat="1" ht="17.25" customHeight="1" spans="1:11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93"/>
    </row>
    <row r="34" s="200" customFormat="1" ht="17.25" customHeight="1" spans="1:1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93"/>
    </row>
    <row r="35" s="200" customFormat="1" ht="17.25" customHeight="1" spans="1:1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93"/>
    </row>
    <row r="36" s="200" customFormat="1" ht="17.25" customHeight="1" spans="1:1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93"/>
    </row>
    <row r="37" s="200" customFormat="1" ht="17.25" customHeight="1" spans="1:1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93"/>
    </row>
    <row r="38" s="200" customFormat="1" ht="17.25" customHeight="1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93"/>
    </row>
    <row r="39" s="200" customFormat="1" ht="17.25" customHeight="1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3"/>
    </row>
    <row r="40" s="200" customFormat="1" ht="17.25" customHeight="1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3"/>
    </row>
    <row r="41" s="200" customFormat="1" ht="17.25" customHeight="1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3"/>
    </row>
    <row r="42" s="200" customFormat="1" ht="17.25" customHeight="1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93"/>
    </row>
    <row r="43" s="200" customFormat="1" ht="17.25" customHeight="1" spans="1:11">
      <c r="A43" s="256" t="s">
        <v>99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1"/>
    </row>
    <row r="44" s="200" customFormat="1" customHeight="1" spans="1:11">
      <c r="A44" s="258" t="s">
        <v>174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="200" customFormat="1" ht="18" customHeight="1" spans="1:11">
      <c r="A45" s="263" t="s">
        <v>95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94"/>
    </row>
    <row r="46" s="200" customFormat="1" ht="18" customHeight="1" spans="1:11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94"/>
    </row>
    <row r="47" s="200" customFormat="1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89"/>
    </row>
    <row r="48" s="200" customFormat="1" ht="21" customHeight="1" spans="1:11">
      <c r="A48" s="265" t="s">
        <v>105</v>
      </c>
      <c r="B48" s="266" t="s">
        <v>106</v>
      </c>
      <c r="C48" s="266"/>
      <c r="D48" s="267" t="s">
        <v>107</v>
      </c>
      <c r="E48" s="268"/>
      <c r="F48" s="267" t="s">
        <v>108</v>
      </c>
      <c r="G48" s="269"/>
      <c r="H48" s="270" t="s">
        <v>109</v>
      </c>
      <c r="I48" s="270"/>
      <c r="J48" s="266"/>
      <c r="K48" s="295"/>
    </row>
    <row r="49" s="200" customFormat="1" customHeight="1" spans="1:11">
      <c r="A49" s="271" t="s">
        <v>110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96"/>
    </row>
    <row r="50" s="200" customFormat="1" customHeight="1" spans="1:11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97"/>
    </row>
    <row r="51" s="200" customFormat="1" customHeight="1" spans="1:1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98"/>
    </row>
    <row r="52" s="200" customFormat="1" ht="21" customHeight="1" spans="1:11">
      <c r="A52" s="265" t="s">
        <v>105</v>
      </c>
      <c r="B52" s="266" t="s">
        <v>106</v>
      </c>
      <c r="C52" s="266"/>
      <c r="D52" s="267" t="s">
        <v>107</v>
      </c>
      <c r="E52" s="267" t="s">
        <v>111</v>
      </c>
      <c r="F52" s="267" t="s">
        <v>108</v>
      </c>
      <c r="G52" s="267" t="s">
        <v>175</v>
      </c>
      <c r="H52" s="270" t="s">
        <v>109</v>
      </c>
      <c r="I52" s="270"/>
      <c r="J52" s="299" t="s">
        <v>114</v>
      </c>
      <c r="K52" s="30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O13" sqref="O13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187" customWidth="1"/>
    <col min="10" max="10" width="17" style="187" customWidth="1"/>
    <col min="11" max="11" width="18.5" style="187" customWidth="1"/>
    <col min="12" max="12" width="16.625" style="187" customWidth="1"/>
    <col min="13" max="13" width="14.125" style="187" customWidth="1"/>
    <col min="14" max="14" width="16.375" style="187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188"/>
      <c r="J1" s="188"/>
      <c r="K1" s="188"/>
      <c r="L1" s="188"/>
      <c r="M1" s="188"/>
      <c r="N1" s="188"/>
    </row>
    <row r="2" s="51" customFormat="1" ht="29.1" customHeight="1" spans="1:14">
      <c r="A2" s="54" t="s">
        <v>27</v>
      </c>
      <c r="B2" s="55" t="s">
        <v>115</v>
      </c>
      <c r="C2" s="55"/>
      <c r="D2" s="56" t="s">
        <v>34</v>
      </c>
      <c r="E2" s="55" t="s">
        <v>28</v>
      </c>
      <c r="F2" s="55"/>
      <c r="G2" s="55"/>
      <c r="H2" s="57"/>
      <c r="I2" s="189" t="s">
        <v>22</v>
      </c>
      <c r="J2" s="190" t="s">
        <v>23</v>
      </c>
      <c r="K2" s="190"/>
      <c r="L2" s="190"/>
      <c r="M2" s="190"/>
      <c r="N2" s="191"/>
    </row>
    <row r="3" s="51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192" t="s">
        <v>118</v>
      </c>
      <c r="J3" s="192"/>
      <c r="K3" s="192"/>
      <c r="L3" s="192"/>
      <c r="M3" s="192"/>
      <c r="N3" s="193"/>
    </row>
    <row r="4" s="51" customFormat="1" ht="29.1" customHeight="1" spans="1:14">
      <c r="A4" s="58"/>
      <c r="B4" s="61" t="s">
        <v>79</v>
      </c>
      <c r="C4" s="62" t="s">
        <v>80</v>
      </c>
      <c r="D4" s="63" t="s">
        <v>81</v>
      </c>
      <c r="E4" s="62" t="s">
        <v>82</v>
      </c>
      <c r="F4" s="62" t="s">
        <v>83</v>
      </c>
      <c r="G4" s="62" t="s">
        <v>84</v>
      </c>
      <c r="H4" s="60"/>
      <c r="I4" s="194" t="s">
        <v>79</v>
      </c>
      <c r="J4" s="195" t="s">
        <v>80</v>
      </c>
      <c r="K4" s="196" t="s">
        <v>81</v>
      </c>
      <c r="L4" s="195" t="s">
        <v>82</v>
      </c>
      <c r="M4" s="195" t="s">
        <v>83</v>
      </c>
      <c r="N4" s="195" t="s">
        <v>84</v>
      </c>
    </row>
    <row r="5" s="51" customFormat="1" ht="29.1" customHeight="1" spans="1:14">
      <c r="A5" s="58"/>
      <c r="B5" s="61" t="s">
        <v>121</v>
      </c>
      <c r="C5" s="62" t="s">
        <v>122</v>
      </c>
      <c r="D5" s="63" t="s">
        <v>123</v>
      </c>
      <c r="E5" s="62" t="s">
        <v>124</v>
      </c>
      <c r="F5" s="62" t="s">
        <v>125</v>
      </c>
      <c r="G5" s="62" t="s">
        <v>126</v>
      </c>
      <c r="H5" s="60"/>
      <c r="I5" s="85" t="s">
        <v>87</v>
      </c>
      <c r="J5" s="85" t="s">
        <v>88</v>
      </c>
      <c r="K5" s="85" t="s">
        <v>176</v>
      </c>
      <c r="L5" s="85" t="s">
        <v>88</v>
      </c>
      <c r="M5" s="85" t="s">
        <v>87</v>
      </c>
      <c r="N5" s="197" t="s">
        <v>176</v>
      </c>
    </row>
    <row r="6" s="51" customFormat="1" ht="29.1" customHeight="1" spans="1:14">
      <c r="A6" s="64" t="s">
        <v>128</v>
      </c>
      <c r="B6" s="65">
        <f>C6-2.1</f>
        <v>97.8</v>
      </c>
      <c r="C6" s="65">
        <f>D6-2.1</f>
        <v>99.9</v>
      </c>
      <c r="D6" s="66">
        <v>102</v>
      </c>
      <c r="E6" s="65">
        <f t="shared" ref="E6:G6" si="0">D6+2.1</f>
        <v>104.1</v>
      </c>
      <c r="F6" s="65">
        <f t="shared" si="0"/>
        <v>106.2</v>
      </c>
      <c r="G6" s="65">
        <f t="shared" si="0"/>
        <v>108.3</v>
      </c>
      <c r="H6" s="60"/>
      <c r="I6" s="85" t="s">
        <v>177</v>
      </c>
      <c r="J6" s="85" t="s">
        <v>136</v>
      </c>
      <c r="K6" s="85" t="s">
        <v>178</v>
      </c>
      <c r="L6" s="85" t="s">
        <v>129</v>
      </c>
      <c r="M6" s="85" t="s">
        <v>130</v>
      </c>
      <c r="N6" s="86" t="s">
        <v>130</v>
      </c>
    </row>
    <row r="7" s="51" customFormat="1" ht="29.1" customHeight="1" spans="1:14">
      <c r="A7" s="64" t="s">
        <v>131</v>
      </c>
      <c r="B7" s="65">
        <f>C7-4</f>
        <v>78</v>
      </c>
      <c r="C7" s="65">
        <f>D7-4</f>
        <v>82</v>
      </c>
      <c r="D7" s="66" t="s">
        <v>132</v>
      </c>
      <c r="E7" s="65">
        <f>D7+4</f>
        <v>90</v>
      </c>
      <c r="F7" s="65">
        <f>E7+5</f>
        <v>95</v>
      </c>
      <c r="G7" s="65">
        <f>F7+6</f>
        <v>101</v>
      </c>
      <c r="H7" s="60"/>
      <c r="I7" s="87" t="s">
        <v>136</v>
      </c>
      <c r="J7" s="87" t="s">
        <v>179</v>
      </c>
      <c r="K7" s="87" t="s">
        <v>178</v>
      </c>
      <c r="L7" s="87" t="s">
        <v>133</v>
      </c>
      <c r="M7" s="87" t="s">
        <v>134</v>
      </c>
      <c r="N7" s="88" t="s">
        <v>180</v>
      </c>
    </row>
    <row r="8" s="51" customFormat="1" ht="29.1" customHeight="1" spans="1:14">
      <c r="A8" s="64" t="s">
        <v>135</v>
      </c>
      <c r="B8" s="65">
        <f>C8-3.6</f>
        <v>98.8</v>
      </c>
      <c r="C8" s="65">
        <f>D8-3.6</f>
        <v>102.4</v>
      </c>
      <c r="D8" s="66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60"/>
      <c r="I8" s="87" t="s">
        <v>181</v>
      </c>
      <c r="J8" s="87" t="s">
        <v>129</v>
      </c>
      <c r="K8" s="87" t="s">
        <v>182</v>
      </c>
      <c r="L8" s="87" t="s">
        <v>130</v>
      </c>
      <c r="M8" s="87" t="s">
        <v>136</v>
      </c>
      <c r="N8" s="89" t="s">
        <v>181</v>
      </c>
    </row>
    <row r="9" s="51" customFormat="1" ht="29.1" customHeight="1" spans="1:14">
      <c r="A9" s="64" t="s">
        <v>137</v>
      </c>
      <c r="B9" s="65">
        <f>C9-2.3/2</f>
        <v>30.2</v>
      </c>
      <c r="C9" s="65">
        <f>D9-2.3/2</f>
        <v>31.35</v>
      </c>
      <c r="D9" s="66" t="s">
        <v>138</v>
      </c>
      <c r="E9" s="65">
        <f t="shared" ref="E9:G9" si="2">D9+2.6/2</f>
        <v>33.8</v>
      </c>
      <c r="F9" s="65">
        <f t="shared" si="2"/>
        <v>35.1</v>
      </c>
      <c r="G9" s="65">
        <f t="shared" si="2"/>
        <v>36.4</v>
      </c>
      <c r="H9" s="60"/>
      <c r="I9" s="85" t="s">
        <v>183</v>
      </c>
      <c r="J9" s="85" t="s">
        <v>178</v>
      </c>
      <c r="K9" s="85" t="s">
        <v>184</v>
      </c>
      <c r="L9" s="85" t="s">
        <v>139</v>
      </c>
      <c r="M9" s="85" t="s">
        <v>140</v>
      </c>
      <c r="N9" s="90" t="s">
        <v>147</v>
      </c>
    </row>
    <row r="10" s="51" customFormat="1" ht="29.1" customHeight="1" spans="1:14">
      <c r="A10" s="64" t="s">
        <v>141</v>
      </c>
      <c r="B10" s="65">
        <f>C10-0.7</f>
        <v>22.1</v>
      </c>
      <c r="C10" s="65">
        <f>D10-0.7</f>
        <v>22.8</v>
      </c>
      <c r="D10" s="66">
        <v>23.5</v>
      </c>
      <c r="E10" s="65">
        <f>D10+0.7</f>
        <v>24.2</v>
      </c>
      <c r="F10" s="65">
        <f>E10+0.7</f>
        <v>24.9</v>
      </c>
      <c r="G10" s="65">
        <f>F10+0.9</f>
        <v>25.8</v>
      </c>
      <c r="H10" s="60"/>
      <c r="I10" s="87" t="s">
        <v>146</v>
      </c>
      <c r="J10" s="87" t="s">
        <v>183</v>
      </c>
      <c r="K10" s="87" t="s">
        <v>146</v>
      </c>
      <c r="L10" s="87" t="s">
        <v>142</v>
      </c>
      <c r="M10" s="87" t="s">
        <v>143</v>
      </c>
      <c r="N10" s="89" t="s">
        <v>185</v>
      </c>
    </row>
    <row r="11" s="51" customFormat="1" ht="29.1" customHeight="1" spans="1:14">
      <c r="A11" s="64" t="s">
        <v>144</v>
      </c>
      <c r="B11" s="65">
        <f>C11-0.5</f>
        <v>18.5</v>
      </c>
      <c r="C11" s="65">
        <f>D11-0.5</f>
        <v>19</v>
      </c>
      <c r="D11" s="66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60"/>
      <c r="I11" s="87" t="s">
        <v>140</v>
      </c>
      <c r="J11" s="87" t="s">
        <v>146</v>
      </c>
      <c r="K11" s="87" t="s">
        <v>140</v>
      </c>
      <c r="L11" s="87" t="s">
        <v>140</v>
      </c>
      <c r="M11" s="87" t="s">
        <v>140</v>
      </c>
      <c r="N11" s="89" t="s">
        <v>183</v>
      </c>
    </row>
    <row r="12" s="51" customFormat="1" ht="29.1" customHeight="1" spans="1:14">
      <c r="A12" s="64" t="s">
        <v>145</v>
      </c>
      <c r="B12" s="65">
        <f>C12-0.7</f>
        <v>24.2</v>
      </c>
      <c r="C12" s="65">
        <f>D12-0.6</f>
        <v>24.9</v>
      </c>
      <c r="D12" s="66">
        <v>25.5</v>
      </c>
      <c r="E12" s="65">
        <f>D12+0.6</f>
        <v>26.1</v>
      </c>
      <c r="F12" s="65">
        <f>E12+0.7</f>
        <v>26.8</v>
      </c>
      <c r="G12" s="65">
        <f>F12+0.6</f>
        <v>27.4</v>
      </c>
      <c r="H12" s="60"/>
      <c r="I12" s="87" t="s">
        <v>147</v>
      </c>
      <c r="J12" s="87" t="s">
        <v>140</v>
      </c>
      <c r="K12" s="87" t="s">
        <v>136</v>
      </c>
      <c r="L12" s="87" t="s">
        <v>146</v>
      </c>
      <c r="M12" s="87" t="s">
        <v>147</v>
      </c>
      <c r="N12" s="89" t="s">
        <v>136</v>
      </c>
    </row>
    <row r="13" s="51" customFormat="1" ht="29.1" customHeight="1" spans="1:14">
      <c r="A13" s="64" t="s">
        <v>148</v>
      </c>
      <c r="B13" s="65">
        <f>C13-0.9</f>
        <v>39.2</v>
      </c>
      <c r="C13" s="65">
        <f>D13-0.9</f>
        <v>40.1</v>
      </c>
      <c r="D13" s="66">
        <v>41</v>
      </c>
      <c r="E13" s="65">
        <f t="shared" ref="E13:G13" si="3">D13+1.1</f>
        <v>42.1</v>
      </c>
      <c r="F13" s="65">
        <f t="shared" si="3"/>
        <v>43.2</v>
      </c>
      <c r="G13" s="65">
        <f t="shared" si="3"/>
        <v>44.3</v>
      </c>
      <c r="H13" s="60"/>
      <c r="I13" s="87" t="s">
        <v>186</v>
      </c>
      <c r="J13" s="87" t="s">
        <v>140</v>
      </c>
      <c r="K13" s="87" t="s">
        <v>139</v>
      </c>
      <c r="L13" s="87" t="s">
        <v>149</v>
      </c>
      <c r="M13" s="87" t="s">
        <v>150</v>
      </c>
      <c r="N13" s="89" t="s">
        <v>139</v>
      </c>
    </row>
    <row r="14" s="51" customFormat="1" ht="29.1" customHeight="1" spans="1:14">
      <c r="A14" s="67"/>
      <c r="B14" s="68"/>
      <c r="C14" s="69"/>
      <c r="D14" s="69"/>
      <c r="E14" s="69"/>
      <c r="F14" s="69"/>
      <c r="G14" s="70"/>
      <c r="H14" s="60"/>
      <c r="I14" s="87"/>
      <c r="J14" s="87"/>
      <c r="K14" s="87"/>
      <c r="L14" s="87"/>
      <c r="M14" s="87"/>
      <c r="N14" s="89"/>
    </row>
    <row r="15" s="51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91"/>
      <c r="J15" s="92"/>
      <c r="K15" s="93"/>
      <c r="L15" s="92"/>
      <c r="M15" s="92"/>
      <c r="N15" s="94"/>
    </row>
    <row r="16" s="51" customFormat="1" ht="15" spans="1:14">
      <c r="A16" s="77" t="s">
        <v>95</v>
      </c>
      <c r="D16" s="78"/>
      <c r="E16" s="78"/>
      <c r="F16" s="78"/>
      <c r="G16" s="78"/>
      <c r="H16" s="78"/>
      <c r="I16" s="198"/>
      <c r="J16" s="198"/>
      <c r="K16" s="198"/>
      <c r="L16" s="198"/>
      <c r="M16" s="198"/>
      <c r="N16" s="198"/>
    </row>
    <row r="17" s="51" customFormat="1" ht="14.25" spans="1:14">
      <c r="A17" s="51" t="s">
        <v>151</v>
      </c>
      <c r="D17" s="78"/>
      <c r="E17" s="78"/>
      <c r="F17" s="78"/>
      <c r="G17" s="78"/>
      <c r="H17" s="78"/>
      <c r="I17" s="198"/>
      <c r="J17" s="198"/>
      <c r="K17" s="198"/>
      <c r="L17" s="198"/>
      <c r="M17" s="198"/>
      <c r="N17" s="198"/>
    </row>
    <row r="18" s="51" customFormat="1" ht="14.25" spans="1:14">
      <c r="A18" s="78"/>
      <c r="B18" s="78"/>
      <c r="C18" s="78"/>
      <c r="D18" s="78"/>
      <c r="E18" s="78"/>
      <c r="F18" s="78"/>
      <c r="G18" s="78"/>
      <c r="H18" s="78"/>
      <c r="I18" s="199" t="s">
        <v>187</v>
      </c>
      <c r="J18" s="199"/>
      <c r="K18" s="199" t="s">
        <v>153</v>
      </c>
      <c r="L18" s="199"/>
      <c r="M18" s="199" t="s">
        <v>154</v>
      </c>
      <c r="N18" s="18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zoomScale="120" zoomScaleNormal="120" workbookViewId="0">
      <selection activeCell="A36" sqref="A36:K36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12.0833333333333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="96" customFormat="1" ht="26.25" spans="1:11">
      <c r="A1" s="99" t="s">
        <v>188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="96" customFormat="1" spans="1:11">
      <c r="A2" s="100" t="s">
        <v>18</v>
      </c>
      <c r="B2" s="101" t="s">
        <v>19</v>
      </c>
      <c r="C2" s="101"/>
      <c r="D2" s="102" t="s">
        <v>27</v>
      </c>
      <c r="E2" s="103" t="s">
        <v>115</v>
      </c>
      <c r="F2" s="104" t="s">
        <v>189</v>
      </c>
      <c r="G2" s="105" t="s">
        <v>28</v>
      </c>
      <c r="H2" s="105"/>
      <c r="I2" s="146" t="s">
        <v>22</v>
      </c>
      <c r="J2" s="105" t="s">
        <v>23</v>
      </c>
      <c r="K2" s="169"/>
    </row>
    <row r="3" s="96" customFormat="1" spans="1:11">
      <c r="A3" s="106" t="s">
        <v>42</v>
      </c>
      <c r="B3" s="107">
        <v>8408</v>
      </c>
      <c r="C3" s="107"/>
      <c r="D3" s="108" t="s">
        <v>190</v>
      </c>
      <c r="E3" s="109" t="s">
        <v>30</v>
      </c>
      <c r="F3" s="110"/>
      <c r="G3" s="110"/>
      <c r="H3" s="111" t="s">
        <v>191</v>
      </c>
      <c r="I3" s="111"/>
      <c r="J3" s="111"/>
      <c r="K3" s="170"/>
    </row>
    <row r="4" s="96" customFormat="1" spans="1:11">
      <c r="A4" s="112" t="s">
        <v>38</v>
      </c>
      <c r="B4" s="113">
        <v>3</v>
      </c>
      <c r="C4" s="113">
        <v>7</v>
      </c>
      <c r="D4" s="114" t="s">
        <v>192</v>
      </c>
      <c r="E4" s="110"/>
      <c r="F4" s="110"/>
      <c r="G4" s="110"/>
      <c r="H4" s="114" t="s">
        <v>193</v>
      </c>
      <c r="I4" s="114"/>
      <c r="J4" s="133" t="s">
        <v>32</v>
      </c>
      <c r="K4" s="171" t="s">
        <v>33</v>
      </c>
    </row>
    <row r="5" s="96" customFormat="1" spans="1:11">
      <c r="A5" s="112" t="s">
        <v>194</v>
      </c>
      <c r="B5" s="107">
        <v>1</v>
      </c>
      <c r="C5" s="107"/>
      <c r="D5" s="108" t="s">
        <v>195</v>
      </c>
      <c r="E5" s="108" t="s">
        <v>196</v>
      </c>
      <c r="F5" s="108" t="s">
        <v>197</v>
      </c>
      <c r="G5" s="108" t="s">
        <v>198</v>
      </c>
      <c r="H5" s="114" t="s">
        <v>199</v>
      </c>
      <c r="I5" s="114"/>
      <c r="J5" s="133" t="s">
        <v>32</v>
      </c>
      <c r="K5" s="171" t="s">
        <v>33</v>
      </c>
    </row>
    <row r="6" s="96" customFormat="1" ht="15" spans="1:11">
      <c r="A6" s="115" t="s">
        <v>200</v>
      </c>
      <c r="B6" s="116">
        <v>290</v>
      </c>
      <c r="C6" s="116"/>
      <c r="D6" s="117"/>
      <c r="E6" s="118"/>
      <c r="F6" s="119"/>
      <c r="G6" s="117"/>
      <c r="H6" s="120" t="s">
        <v>201</v>
      </c>
      <c r="I6" s="120"/>
      <c r="J6" s="140" t="s">
        <v>32</v>
      </c>
      <c r="K6" s="172" t="s">
        <v>33</v>
      </c>
    </row>
    <row r="7" s="96" customFormat="1" spans="1:11">
      <c r="A7" s="121" t="s">
        <v>202</v>
      </c>
      <c r="B7" s="122" t="s">
        <v>203</v>
      </c>
      <c r="C7" s="122"/>
      <c r="D7" s="121" t="s">
        <v>204</v>
      </c>
      <c r="E7" s="123"/>
      <c r="F7" s="124">
        <v>5876</v>
      </c>
      <c r="G7" s="121"/>
      <c r="H7" s="125"/>
      <c r="I7" s="173"/>
      <c r="J7" s="144"/>
      <c r="K7" s="144"/>
    </row>
    <row r="8" s="96" customFormat="1" spans="1:11">
      <c r="A8" s="121" t="s">
        <v>202</v>
      </c>
      <c r="B8" s="122" t="s">
        <v>203</v>
      </c>
      <c r="C8" s="122"/>
      <c r="D8" s="121" t="s">
        <v>204</v>
      </c>
      <c r="E8" s="124">
        <v>404</v>
      </c>
      <c r="F8" s="126"/>
      <c r="G8" s="121"/>
      <c r="H8" s="125"/>
      <c r="I8" s="173"/>
      <c r="J8" s="144"/>
      <c r="K8" s="144"/>
    </row>
    <row r="9" s="96" customFormat="1" spans="1:11">
      <c r="A9" s="121" t="s">
        <v>202</v>
      </c>
      <c r="B9" s="122" t="s">
        <v>205</v>
      </c>
      <c r="C9" s="122"/>
      <c r="D9" s="121" t="s">
        <v>204</v>
      </c>
      <c r="E9" s="123"/>
      <c r="F9" s="126"/>
      <c r="G9" s="127">
        <v>218</v>
      </c>
      <c r="H9" s="125"/>
      <c r="I9" s="173"/>
      <c r="J9" s="144"/>
      <c r="K9" s="144"/>
    </row>
    <row r="10" s="96" customFormat="1" ht="15" spans="1:11">
      <c r="A10" s="121" t="s">
        <v>202</v>
      </c>
      <c r="B10" s="124" t="s">
        <v>206</v>
      </c>
      <c r="C10" s="124"/>
      <c r="D10" s="121" t="s">
        <v>204</v>
      </c>
      <c r="E10" s="123"/>
      <c r="F10" s="126">
        <v>1990</v>
      </c>
      <c r="G10" s="121"/>
      <c r="H10" s="128"/>
      <c r="I10" s="145"/>
      <c r="J10" s="145"/>
      <c r="K10" s="145"/>
    </row>
    <row r="11" s="96" customFormat="1" spans="1:11">
      <c r="A11" s="129" t="s">
        <v>207</v>
      </c>
      <c r="B11" s="130" t="s">
        <v>208</v>
      </c>
      <c r="C11" s="130" t="s">
        <v>209</v>
      </c>
      <c r="D11" s="130" t="s">
        <v>210</v>
      </c>
      <c r="E11" s="130" t="s">
        <v>211</v>
      </c>
      <c r="F11" s="130" t="s">
        <v>212</v>
      </c>
      <c r="G11" s="131"/>
      <c r="H11" s="132"/>
      <c r="I11" s="132"/>
      <c r="J11" s="132"/>
      <c r="K11" s="174"/>
    </row>
    <row r="12" s="96" customFormat="1" spans="1:11">
      <c r="A12" s="112" t="s">
        <v>213</v>
      </c>
      <c r="B12" s="114"/>
      <c r="C12" s="133" t="s">
        <v>32</v>
      </c>
      <c r="D12" s="133" t="s">
        <v>33</v>
      </c>
      <c r="E12" s="108" t="s">
        <v>214</v>
      </c>
      <c r="F12" s="134" t="s">
        <v>215</v>
      </c>
      <c r="G12" s="135"/>
      <c r="H12" s="136"/>
      <c r="I12" s="136"/>
      <c r="J12" s="136"/>
      <c r="K12" s="175"/>
    </row>
    <row r="13" s="96" customFormat="1" spans="1:11">
      <c r="A13" s="112" t="s">
        <v>216</v>
      </c>
      <c r="B13" s="114"/>
      <c r="C13" s="133" t="s">
        <v>32</v>
      </c>
      <c r="D13" s="133" t="s">
        <v>33</v>
      </c>
      <c r="E13" s="108" t="s">
        <v>217</v>
      </c>
      <c r="F13" s="134" t="s">
        <v>218</v>
      </c>
      <c r="G13" s="135" t="s">
        <v>219</v>
      </c>
      <c r="H13" s="136"/>
      <c r="I13" s="136"/>
      <c r="J13" s="136"/>
      <c r="K13" s="175"/>
    </row>
    <row r="14" s="96" customFormat="1" spans="1:11">
      <c r="A14" s="137" t="s">
        <v>162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76"/>
    </row>
    <row r="15" s="96" customFormat="1" spans="1:11">
      <c r="A15" s="106" t="s">
        <v>56</v>
      </c>
      <c r="B15" s="133" t="s">
        <v>52</v>
      </c>
      <c r="C15" s="133" t="s">
        <v>53</v>
      </c>
      <c r="D15" s="134"/>
      <c r="E15" s="108" t="s">
        <v>54</v>
      </c>
      <c r="F15" s="133" t="s">
        <v>52</v>
      </c>
      <c r="G15" s="133" t="s">
        <v>53</v>
      </c>
      <c r="H15" s="133"/>
      <c r="I15" s="108" t="s">
        <v>220</v>
      </c>
      <c r="J15" s="133" t="s">
        <v>52</v>
      </c>
      <c r="K15" s="171" t="s">
        <v>53</v>
      </c>
    </row>
    <row r="16" s="96" customFormat="1" spans="1:11">
      <c r="A16" s="106" t="s">
        <v>59</v>
      </c>
      <c r="B16" s="133" t="s">
        <v>52</v>
      </c>
      <c r="C16" s="133" t="s">
        <v>53</v>
      </c>
      <c r="D16" s="134"/>
      <c r="E16" s="108" t="s">
        <v>64</v>
      </c>
      <c r="F16" s="133" t="s">
        <v>52</v>
      </c>
      <c r="G16" s="133" t="s">
        <v>53</v>
      </c>
      <c r="H16" s="133"/>
      <c r="I16" s="108" t="s">
        <v>221</v>
      </c>
      <c r="J16" s="133" t="s">
        <v>52</v>
      </c>
      <c r="K16" s="171" t="s">
        <v>53</v>
      </c>
    </row>
    <row r="17" s="96" customFormat="1" ht="15" spans="1:11">
      <c r="A17" s="139" t="s">
        <v>222</v>
      </c>
      <c r="B17" s="140" t="s">
        <v>52</v>
      </c>
      <c r="C17" s="140" t="s">
        <v>53</v>
      </c>
      <c r="D17" s="141"/>
      <c r="E17" s="142" t="s">
        <v>223</v>
      </c>
      <c r="F17" s="140" t="s">
        <v>52</v>
      </c>
      <c r="G17" s="140" t="s">
        <v>53</v>
      </c>
      <c r="H17" s="140"/>
      <c r="I17" s="142" t="s">
        <v>224</v>
      </c>
      <c r="J17" s="140" t="s">
        <v>52</v>
      </c>
      <c r="K17" s="172" t="s">
        <v>53</v>
      </c>
    </row>
    <row r="18" s="96" customFormat="1" ht="15" spans="1:11">
      <c r="A18" s="143"/>
      <c r="B18" s="144"/>
      <c r="C18" s="144"/>
      <c r="D18" s="145"/>
      <c r="E18" s="143"/>
      <c r="F18" s="144"/>
      <c r="G18" s="144"/>
      <c r="H18" s="144"/>
      <c r="I18" s="143"/>
      <c r="J18" s="144"/>
      <c r="K18" s="144"/>
    </row>
    <row r="19" s="97" customFormat="1" spans="1:11">
      <c r="A19" s="100" t="s">
        <v>225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77"/>
    </row>
    <row r="20" s="96" customFormat="1" spans="1:11">
      <c r="A20" s="112" t="s">
        <v>226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78"/>
    </row>
    <row r="21" s="96" customFormat="1" spans="1:11">
      <c r="A21" s="112" t="s">
        <v>227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78"/>
    </row>
    <row r="22" s="96" customFormat="1" spans="1:11">
      <c r="A22" s="147" t="s">
        <v>228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71"/>
    </row>
    <row r="23" s="96" customFormat="1" spans="1:11">
      <c r="A23" s="148" t="s">
        <v>229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79"/>
    </row>
    <row r="24" s="96" customFormat="1" spans="1:11">
      <c r="A24" s="148" t="s">
        <v>230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79"/>
    </row>
    <row r="25" s="96" customFormat="1" spans="1:11">
      <c r="A25" s="148" t="s">
        <v>231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9"/>
    </row>
    <row r="26" s="96" customFormat="1" spans="1:11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80"/>
    </row>
    <row r="27" s="96" customFormat="1" spans="1:11">
      <c r="A27" s="112" t="s">
        <v>94</v>
      </c>
      <c r="B27" s="114"/>
      <c r="C27" s="133" t="s">
        <v>32</v>
      </c>
      <c r="D27" s="133" t="s">
        <v>33</v>
      </c>
      <c r="E27" s="111"/>
      <c r="F27" s="111"/>
      <c r="G27" s="111"/>
      <c r="H27" s="111"/>
      <c r="I27" s="111"/>
      <c r="J27" s="111"/>
      <c r="K27" s="170"/>
    </row>
    <row r="28" s="96" customFormat="1" ht="15" spans="1:11">
      <c r="A28" s="152" t="s">
        <v>232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81"/>
    </row>
    <row r="29" s="96" customFormat="1" ht="15" spans="1:11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</row>
    <row r="30" s="96" customFormat="1" spans="1:11">
      <c r="A30" s="155" t="s">
        <v>233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82"/>
    </row>
    <row r="31" s="96" customFormat="1" spans="1:11">
      <c r="A31" s="157" t="s">
        <v>234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3"/>
    </row>
    <row r="32" s="96" customFormat="1" spans="1:11">
      <c r="A32" s="157" t="s">
        <v>235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3"/>
    </row>
    <row r="33" s="96" customFormat="1" spans="1:11">
      <c r="A33" s="157" t="s">
        <v>236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3"/>
    </row>
    <row r="34" s="96" customForma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3"/>
    </row>
    <row r="35" s="96" customFormat="1" spans="1:11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83"/>
    </row>
    <row r="36" s="96" customFormat="1" ht="23.1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83"/>
    </row>
    <row r="37" s="96" customFormat="1" ht="23.1" customHeight="1" spans="1:11">
      <c r="A37" s="148"/>
      <c r="B37" s="149"/>
      <c r="C37" s="149"/>
      <c r="D37" s="149"/>
      <c r="E37" s="149"/>
      <c r="F37" s="149"/>
      <c r="G37" s="149"/>
      <c r="H37" s="149"/>
      <c r="I37" s="149"/>
      <c r="J37" s="149"/>
      <c r="K37" s="179"/>
    </row>
    <row r="38" s="96" customFormat="1" ht="23.1" customHeight="1" spans="1:11">
      <c r="A38" s="159"/>
      <c r="B38" s="149"/>
      <c r="C38" s="149"/>
      <c r="D38" s="149"/>
      <c r="E38" s="149"/>
      <c r="F38" s="149"/>
      <c r="G38" s="149"/>
      <c r="H38" s="149"/>
      <c r="I38" s="149"/>
      <c r="J38" s="149"/>
      <c r="K38" s="179"/>
    </row>
    <row r="39" s="96" customFormat="1" ht="23.1" customHeight="1" spans="1:11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84"/>
    </row>
    <row r="40" s="96" customFormat="1" ht="18.75" customHeight="1" spans="1:11">
      <c r="A40" s="162" t="s">
        <v>237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85"/>
    </row>
    <row r="41" s="98" customFormat="1" ht="18.75" customHeight="1" spans="1:11">
      <c r="A41" s="112" t="s">
        <v>238</v>
      </c>
      <c r="B41" s="114"/>
      <c r="C41" s="114"/>
      <c r="D41" s="111" t="s">
        <v>239</v>
      </c>
      <c r="E41" s="111"/>
      <c r="F41" s="164" t="s">
        <v>240</v>
      </c>
      <c r="G41" s="165"/>
      <c r="H41" s="114" t="s">
        <v>241</v>
      </c>
      <c r="I41" s="114"/>
      <c r="J41" s="114" t="s">
        <v>242</v>
      </c>
      <c r="K41" s="178"/>
    </row>
    <row r="42" s="96" customFormat="1" ht="18.75" customHeight="1" spans="1:13">
      <c r="A42" s="112" t="s">
        <v>95</v>
      </c>
      <c r="B42" s="114" t="s">
        <v>243</v>
      </c>
      <c r="C42" s="114"/>
      <c r="D42" s="114"/>
      <c r="E42" s="114"/>
      <c r="F42" s="114"/>
      <c r="G42" s="114"/>
      <c r="H42" s="114"/>
      <c r="I42" s="114"/>
      <c r="J42" s="114"/>
      <c r="K42" s="178"/>
      <c r="M42" s="98"/>
    </row>
    <row r="43" s="96" customFormat="1" ht="30.95" customHeight="1" spans="1:11">
      <c r="A43" s="112" t="s">
        <v>244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78"/>
    </row>
    <row r="44" s="96" customFormat="1" ht="18.75" customHeight="1" spans="1:11">
      <c r="A44" s="112"/>
      <c r="B44" s="114"/>
      <c r="C44" s="114"/>
      <c r="D44" s="114"/>
      <c r="E44" s="114"/>
      <c r="F44" s="114"/>
      <c r="G44" s="114"/>
      <c r="H44" s="114"/>
      <c r="I44" s="114"/>
      <c r="J44" s="114"/>
      <c r="K44" s="178"/>
    </row>
    <row r="45" s="96" customFormat="1" ht="32.1" customHeight="1" spans="1:11">
      <c r="A45" s="139" t="s">
        <v>105</v>
      </c>
      <c r="B45" s="166" t="s">
        <v>245</v>
      </c>
      <c r="C45" s="166"/>
      <c r="D45" s="142" t="s">
        <v>246</v>
      </c>
      <c r="E45" s="141" t="s">
        <v>111</v>
      </c>
      <c r="F45" s="142" t="s">
        <v>108</v>
      </c>
      <c r="G45" s="167" t="s">
        <v>247</v>
      </c>
      <c r="H45" s="168" t="s">
        <v>109</v>
      </c>
      <c r="I45" s="168"/>
      <c r="J45" s="166" t="s">
        <v>114</v>
      </c>
      <c r="K45" s="186"/>
    </row>
    <row r="46" s="96" customFormat="1" ht="16.5" customHeight="1"/>
    <row r="47" s="96" customFormat="1" ht="16.5" customHeight="1"/>
    <row r="48" s="96" customFormat="1" ht="16.5" customHeight="1"/>
  </sheetData>
  <mergeCells count="57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B10:C10"/>
    <mergeCell ref="G11:K11"/>
    <mergeCell ref="A12:B12"/>
    <mergeCell ref="G12:K12"/>
    <mergeCell ref="A13:B13"/>
    <mergeCell ref="G13:K13"/>
    <mergeCell ref="A14:K14"/>
    <mergeCell ref="A19:K19"/>
    <mergeCell ref="A20:K20"/>
    <mergeCell ref="A21:K21"/>
    <mergeCell ref="A22:K22"/>
    <mergeCell ref="A23:K23"/>
    <mergeCell ref="A24:K24"/>
    <mergeCell ref="A25:K25"/>
    <mergeCell ref="A26:K26"/>
    <mergeCell ref="A27:B27"/>
    <mergeCell ref="E27:K27"/>
    <mergeCell ref="B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40</xdr:row>
                    <xdr:rowOff>0</xdr:rowOff>
                  </from>
                  <to>
                    <xdr:col>2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9</xdr:row>
                    <xdr:rowOff>57150</xdr:rowOff>
                  </from>
                  <to>
                    <xdr:col>2</xdr:col>
                    <xdr:colOff>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40</xdr:row>
                    <xdr:rowOff>0</xdr:rowOff>
                  </from>
                  <to>
                    <xdr:col>6</xdr:col>
                    <xdr:colOff>552450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40</xdr:row>
                    <xdr:rowOff>0</xdr:rowOff>
                  </from>
                  <to>
                    <xdr:col>8</xdr:col>
                    <xdr:colOff>600075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40</xdr:row>
                    <xdr:rowOff>9525</xdr:rowOff>
                  </from>
                  <to>
                    <xdr:col>10</xdr:col>
                    <xdr:colOff>571500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16</xdr:row>
                    <xdr:rowOff>0</xdr:rowOff>
                  </from>
                  <to>
                    <xdr:col>3</xdr:col>
                    <xdr:colOff>581025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76200</xdr:rowOff>
                  </from>
                  <to>
                    <xdr:col>7</xdr:col>
                    <xdr:colOff>409575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15</xdr:row>
                    <xdr:rowOff>180975</xdr:rowOff>
                  </from>
                  <to>
                    <xdr:col>6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15</xdr:row>
                    <xdr:rowOff>104775</xdr:rowOff>
                  </from>
                  <to>
                    <xdr:col>7</xdr:col>
                    <xdr:colOff>409575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57150</xdr:rowOff>
                  </from>
                  <to>
                    <xdr:col>11</xdr:col>
                    <xdr:colOff>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76200</xdr:rowOff>
                  </from>
                  <to>
                    <xdr:col>11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15</xdr:row>
                    <xdr:rowOff>180975</xdr:rowOff>
                  </from>
                  <to>
                    <xdr:col>10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15</xdr:row>
                    <xdr:rowOff>28575</xdr:rowOff>
                  </from>
                  <to>
                    <xdr:col>11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12</xdr:row>
                    <xdr:rowOff>9525</xdr:rowOff>
                  </from>
                  <to>
                    <xdr:col>4</xdr:col>
                    <xdr:colOff>247650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10</xdr:row>
                    <xdr:rowOff>0</xdr:rowOff>
                  </from>
                  <to>
                    <xdr:col>5</xdr:col>
                    <xdr:colOff>355600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10</xdr:row>
                    <xdr:rowOff>0</xdr:rowOff>
                  </from>
                  <to>
                    <xdr:col>4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10</xdr:row>
                    <xdr:rowOff>0</xdr:rowOff>
                  </from>
                  <to>
                    <xdr:col>6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25</xdr:row>
                    <xdr:rowOff>180975</xdr:rowOff>
                  </from>
                  <to>
                    <xdr:col>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14</xdr:row>
                    <xdr:rowOff>76200</xdr:rowOff>
                  </from>
                  <to>
                    <xdr:col>2</xdr:col>
                    <xdr:colOff>95250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24</xdr:row>
                    <xdr:rowOff>180975</xdr:rowOff>
                  </from>
                  <to>
                    <xdr:col>3</xdr:col>
                    <xdr:colOff>628650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14</xdr:row>
                    <xdr:rowOff>180975</xdr:rowOff>
                  </from>
                  <to>
                    <xdr:col>3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15</xdr:row>
                    <xdr:rowOff>180975</xdr:rowOff>
                  </from>
                  <to>
                    <xdr:col>2</xdr:col>
                    <xdr:colOff>152400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13</xdr:row>
                    <xdr:rowOff>180975</xdr:rowOff>
                  </from>
                  <to>
                    <xdr:col>2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14</xdr:row>
                    <xdr:rowOff>180975</xdr:rowOff>
                  </from>
                  <to>
                    <xdr:col>6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14" sqref="P14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27</v>
      </c>
      <c r="B2" s="55" t="s">
        <v>115</v>
      </c>
      <c r="C2" s="55"/>
      <c r="D2" s="56" t="s">
        <v>34</v>
      </c>
      <c r="E2" s="55" t="s">
        <v>28</v>
      </c>
      <c r="F2" s="55"/>
      <c r="G2" s="55"/>
      <c r="H2" s="57"/>
      <c r="I2" s="79" t="s">
        <v>22</v>
      </c>
      <c r="J2" s="55" t="s">
        <v>23</v>
      </c>
      <c r="K2" s="55"/>
      <c r="L2" s="55"/>
      <c r="M2" s="55"/>
      <c r="N2" s="80"/>
    </row>
    <row r="3" s="51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81" t="s">
        <v>118</v>
      </c>
      <c r="J3" s="81"/>
      <c r="K3" s="81"/>
      <c r="L3" s="81"/>
      <c r="M3" s="81"/>
      <c r="N3" s="82"/>
    </row>
    <row r="4" s="51" customFormat="1" ht="29.1" customHeight="1" spans="1:14">
      <c r="A4" s="58"/>
      <c r="B4" s="61" t="s">
        <v>79</v>
      </c>
      <c r="C4" s="62" t="s">
        <v>80</v>
      </c>
      <c r="D4" s="63" t="s">
        <v>81</v>
      </c>
      <c r="E4" s="62" t="s">
        <v>82</v>
      </c>
      <c r="F4" s="62" t="s">
        <v>83</v>
      </c>
      <c r="G4" s="62" t="s">
        <v>84</v>
      </c>
      <c r="H4" s="60"/>
      <c r="I4" s="61" t="s">
        <v>79</v>
      </c>
      <c r="J4" s="62" t="s">
        <v>80</v>
      </c>
      <c r="K4" s="63" t="s">
        <v>81</v>
      </c>
      <c r="L4" s="62" t="s">
        <v>82</v>
      </c>
      <c r="M4" s="62" t="s">
        <v>83</v>
      </c>
      <c r="N4" s="62" t="s">
        <v>84</v>
      </c>
    </row>
    <row r="5" s="51" customFormat="1" ht="29.1" customHeight="1" spans="1:14">
      <c r="A5" s="58"/>
      <c r="B5" s="61" t="s">
        <v>121</v>
      </c>
      <c r="C5" s="62" t="s">
        <v>122</v>
      </c>
      <c r="D5" s="63" t="s">
        <v>123</v>
      </c>
      <c r="E5" s="62" t="s">
        <v>124</v>
      </c>
      <c r="F5" s="62" t="s">
        <v>125</v>
      </c>
      <c r="G5" s="62" t="s">
        <v>126</v>
      </c>
      <c r="H5" s="60"/>
      <c r="I5" s="83" t="s">
        <v>87</v>
      </c>
      <c r="J5" s="83" t="s">
        <v>88</v>
      </c>
      <c r="K5" s="83" t="s">
        <v>176</v>
      </c>
      <c r="L5" s="83" t="s">
        <v>88</v>
      </c>
      <c r="M5" s="83" t="s">
        <v>87</v>
      </c>
      <c r="N5" s="84" t="s">
        <v>176</v>
      </c>
    </row>
    <row r="6" s="51" customFormat="1" ht="29.1" customHeight="1" spans="1:14">
      <c r="A6" s="64" t="s">
        <v>128</v>
      </c>
      <c r="B6" s="65">
        <f>C6-2.1</f>
        <v>97.8</v>
      </c>
      <c r="C6" s="65">
        <f>D6-2.1</f>
        <v>99.9</v>
      </c>
      <c r="D6" s="66">
        <v>102</v>
      </c>
      <c r="E6" s="65">
        <f t="shared" ref="E6:G6" si="0">D6+2.1</f>
        <v>104.1</v>
      </c>
      <c r="F6" s="65">
        <f t="shared" si="0"/>
        <v>106.2</v>
      </c>
      <c r="G6" s="65">
        <f t="shared" si="0"/>
        <v>108.3</v>
      </c>
      <c r="H6" s="60"/>
      <c r="I6" s="85" t="s">
        <v>248</v>
      </c>
      <c r="J6" s="85" t="s">
        <v>249</v>
      </c>
      <c r="K6" s="85" t="s">
        <v>250</v>
      </c>
      <c r="L6" s="85" t="s">
        <v>251</v>
      </c>
      <c r="M6" s="85" t="s">
        <v>252</v>
      </c>
      <c r="N6" s="86" t="s">
        <v>253</v>
      </c>
    </row>
    <row r="7" s="51" customFormat="1" ht="29.1" customHeight="1" spans="1:14">
      <c r="A7" s="64" t="s">
        <v>131</v>
      </c>
      <c r="B7" s="65">
        <f>C7-4</f>
        <v>78</v>
      </c>
      <c r="C7" s="65">
        <f>D7-4</f>
        <v>82</v>
      </c>
      <c r="D7" s="66" t="s">
        <v>132</v>
      </c>
      <c r="E7" s="65">
        <f>D7+4</f>
        <v>90</v>
      </c>
      <c r="F7" s="65">
        <f>E7+5</f>
        <v>95</v>
      </c>
      <c r="G7" s="65">
        <f>F7+6</f>
        <v>101</v>
      </c>
      <c r="H7" s="60"/>
      <c r="I7" s="87" t="s">
        <v>254</v>
      </c>
      <c r="J7" s="87" t="s">
        <v>250</v>
      </c>
      <c r="K7" s="87" t="s">
        <v>255</v>
      </c>
      <c r="L7" s="87" t="s">
        <v>256</v>
      </c>
      <c r="M7" s="87" t="s">
        <v>257</v>
      </c>
      <c r="N7" s="88" t="s">
        <v>248</v>
      </c>
    </row>
    <row r="8" s="51" customFormat="1" ht="29.1" customHeight="1" spans="1:14">
      <c r="A8" s="64" t="s">
        <v>135</v>
      </c>
      <c r="B8" s="65">
        <f>C8-3.6</f>
        <v>98.8</v>
      </c>
      <c r="C8" s="65">
        <f>D8-3.6</f>
        <v>102.4</v>
      </c>
      <c r="D8" s="66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60"/>
      <c r="I8" s="87" t="s">
        <v>258</v>
      </c>
      <c r="J8" s="87" t="s">
        <v>259</v>
      </c>
      <c r="K8" s="87" t="s">
        <v>260</v>
      </c>
      <c r="L8" s="87" t="s">
        <v>261</v>
      </c>
      <c r="M8" s="87" t="s">
        <v>262</v>
      </c>
      <c r="N8" s="89" t="s">
        <v>263</v>
      </c>
    </row>
    <row r="9" s="51" customFormat="1" ht="29.1" customHeight="1" spans="1:14">
      <c r="A9" s="64" t="s">
        <v>137</v>
      </c>
      <c r="B9" s="65">
        <f>C9-2.3/2</f>
        <v>30.2</v>
      </c>
      <c r="C9" s="65">
        <f>D9-2.3/2</f>
        <v>31.35</v>
      </c>
      <c r="D9" s="66" t="s">
        <v>138</v>
      </c>
      <c r="E9" s="65">
        <f t="shared" ref="E9:G9" si="2">D9+2.6/2</f>
        <v>33.8</v>
      </c>
      <c r="F9" s="65">
        <f t="shared" si="2"/>
        <v>35.1</v>
      </c>
      <c r="G9" s="65">
        <f t="shared" si="2"/>
        <v>36.4</v>
      </c>
      <c r="H9" s="60"/>
      <c r="I9" s="85" t="s">
        <v>264</v>
      </c>
      <c r="J9" s="85" t="s">
        <v>265</v>
      </c>
      <c r="K9" s="85" t="s">
        <v>266</v>
      </c>
      <c r="L9" s="85" t="s">
        <v>267</v>
      </c>
      <c r="M9" s="85" t="s">
        <v>268</v>
      </c>
      <c r="N9" s="90" t="s">
        <v>269</v>
      </c>
    </row>
    <row r="10" s="51" customFormat="1" ht="29.1" customHeight="1" spans="1:14">
      <c r="A10" s="64" t="s">
        <v>141</v>
      </c>
      <c r="B10" s="65">
        <f>C10-0.7</f>
        <v>22.1</v>
      </c>
      <c r="C10" s="65">
        <f>D10-0.7</f>
        <v>22.8</v>
      </c>
      <c r="D10" s="66">
        <v>23.5</v>
      </c>
      <c r="E10" s="65">
        <f>D10+0.7</f>
        <v>24.2</v>
      </c>
      <c r="F10" s="65">
        <f>E10+0.7</f>
        <v>24.9</v>
      </c>
      <c r="G10" s="65">
        <f>F10+0.9</f>
        <v>25.8</v>
      </c>
      <c r="H10" s="60"/>
      <c r="I10" s="87" t="s">
        <v>270</v>
      </c>
      <c r="J10" s="87" t="s">
        <v>264</v>
      </c>
      <c r="K10" s="87" t="s">
        <v>270</v>
      </c>
      <c r="L10" s="87" t="s">
        <v>271</v>
      </c>
      <c r="M10" s="87" t="s">
        <v>272</v>
      </c>
      <c r="N10" s="89" t="s">
        <v>273</v>
      </c>
    </row>
    <row r="11" s="51" customFormat="1" ht="29.1" customHeight="1" spans="1:14">
      <c r="A11" s="64" t="s">
        <v>144</v>
      </c>
      <c r="B11" s="65">
        <f>C11-0.5</f>
        <v>18.5</v>
      </c>
      <c r="C11" s="65">
        <f>D11-0.5</f>
        <v>19</v>
      </c>
      <c r="D11" s="66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60"/>
      <c r="I11" s="87" t="s">
        <v>272</v>
      </c>
      <c r="J11" s="87" t="s">
        <v>270</v>
      </c>
      <c r="K11" s="87" t="s">
        <v>272</v>
      </c>
      <c r="L11" s="87" t="s">
        <v>274</v>
      </c>
      <c r="M11" s="87" t="s">
        <v>266</v>
      </c>
      <c r="N11" s="89" t="s">
        <v>265</v>
      </c>
    </row>
    <row r="12" s="51" customFormat="1" ht="29.1" customHeight="1" spans="1:14">
      <c r="A12" s="64" t="s">
        <v>145</v>
      </c>
      <c r="B12" s="65">
        <f>C12-0.7</f>
        <v>24.2</v>
      </c>
      <c r="C12" s="65">
        <f>D12-0.6</f>
        <v>24.9</v>
      </c>
      <c r="D12" s="66">
        <v>25.5</v>
      </c>
      <c r="E12" s="65">
        <f>D12+0.6</f>
        <v>26.1</v>
      </c>
      <c r="F12" s="65">
        <f>E12+0.7</f>
        <v>26.8</v>
      </c>
      <c r="G12" s="65">
        <f>F12+0.6</f>
        <v>27.4</v>
      </c>
      <c r="H12" s="60"/>
      <c r="I12" s="87" t="s">
        <v>269</v>
      </c>
      <c r="J12" s="87" t="s">
        <v>272</v>
      </c>
      <c r="K12" s="87" t="s">
        <v>249</v>
      </c>
      <c r="L12" s="87" t="s">
        <v>264</v>
      </c>
      <c r="M12" s="87" t="s">
        <v>272</v>
      </c>
      <c r="N12" s="89" t="s">
        <v>249</v>
      </c>
    </row>
    <row r="13" s="51" customFormat="1" ht="29.1" customHeight="1" spans="1:14">
      <c r="A13" s="64" t="s">
        <v>148</v>
      </c>
      <c r="B13" s="65">
        <f>C13-0.9</f>
        <v>39.2</v>
      </c>
      <c r="C13" s="65">
        <f>D13-0.9</f>
        <v>40.1</v>
      </c>
      <c r="D13" s="66">
        <v>41</v>
      </c>
      <c r="E13" s="65">
        <f t="shared" ref="E13:G13" si="3">D13+1.1</f>
        <v>42.1</v>
      </c>
      <c r="F13" s="65">
        <f t="shared" si="3"/>
        <v>43.2</v>
      </c>
      <c r="G13" s="65">
        <f t="shared" si="3"/>
        <v>44.3</v>
      </c>
      <c r="H13" s="60"/>
      <c r="I13" s="87" t="s">
        <v>275</v>
      </c>
      <c r="J13" s="87" t="s">
        <v>276</v>
      </c>
      <c r="K13" s="87" t="s">
        <v>277</v>
      </c>
      <c r="L13" s="87" t="s">
        <v>278</v>
      </c>
      <c r="M13" s="87" t="s">
        <v>279</v>
      </c>
      <c r="N13" s="89" t="s">
        <v>249</v>
      </c>
    </row>
    <row r="14" s="51" customFormat="1" ht="29.1" customHeight="1" spans="1:14">
      <c r="A14" s="67"/>
      <c r="B14" s="68"/>
      <c r="C14" s="69"/>
      <c r="D14" s="69"/>
      <c r="E14" s="69"/>
      <c r="F14" s="69"/>
      <c r="G14" s="70"/>
      <c r="H14" s="60"/>
      <c r="I14" s="87"/>
      <c r="J14" s="87"/>
      <c r="K14" s="87"/>
      <c r="L14" s="87"/>
      <c r="M14" s="87"/>
      <c r="N14" s="89"/>
    </row>
    <row r="15" s="51" customFormat="1" ht="29.1" customHeight="1" spans="1:14">
      <c r="A15" s="71"/>
      <c r="B15" s="72"/>
      <c r="C15" s="73"/>
      <c r="D15" s="73"/>
      <c r="E15" s="74"/>
      <c r="F15" s="74"/>
      <c r="G15" s="75"/>
      <c r="H15" s="76"/>
      <c r="I15" s="91"/>
      <c r="J15" s="92"/>
      <c r="K15" s="93"/>
      <c r="L15" s="92"/>
      <c r="M15" s="92"/>
      <c r="N15" s="94"/>
    </row>
    <row r="16" s="51" customFormat="1" ht="15" spans="1:14">
      <c r="A16" s="77" t="s">
        <v>95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51" customFormat="1" ht="14.25" spans="1:14">
      <c r="A17" s="51" t="s">
        <v>151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51" customFormat="1" ht="14.25" spans="1:13">
      <c r="A18" s="78"/>
      <c r="B18" s="78"/>
      <c r="C18" s="78"/>
      <c r="D18" s="78"/>
      <c r="E18" s="78"/>
      <c r="F18" s="78"/>
      <c r="G18" s="78"/>
      <c r="H18" s="78"/>
      <c r="I18" s="77" t="s">
        <v>280</v>
      </c>
      <c r="J18" s="95"/>
      <c r="K18" s="77" t="s">
        <v>153</v>
      </c>
      <c r="L18" s="77"/>
      <c r="M18" s="77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282</v>
      </c>
      <c r="B2" s="5" t="s">
        <v>283</v>
      </c>
      <c r="C2" s="5" t="s">
        <v>284</v>
      </c>
      <c r="D2" s="5" t="s">
        <v>285</v>
      </c>
      <c r="E2" s="5" t="s">
        <v>286</v>
      </c>
      <c r="F2" s="5" t="s">
        <v>287</v>
      </c>
      <c r="G2" s="5" t="s">
        <v>288</v>
      </c>
      <c r="H2" s="5" t="s">
        <v>289</v>
      </c>
      <c r="I2" s="4" t="s">
        <v>290</v>
      </c>
      <c r="J2" s="4" t="s">
        <v>291</v>
      </c>
      <c r="K2" s="4" t="s">
        <v>292</v>
      </c>
      <c r="L2" s="4" t="s">
        <v>293</v>
      </c>
      <c r="M2" s="4" t="s">
        <v>294</v>
      </c>
      <c r="N2" s="5" t="s">
        <v>295</v>
      </c>
      <c r="O2" s="5" t="s">
        <v>296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297</v>
      </c>
      <c r="J3" s="4" t="s">
        <v>297</v>
      </c>
      <c r="K3" s="4" t="s">
        <v>297</v>
      </c>
      <c r="L3" s="4" t="s">
        <v>297</v>
      </c>
      <c r="M3" s="4" t="s">
        <v>297</v>
      </c>
      <c r="N3" s="7"/>
      <c r="O3" s="7"/>
    </row>
    <row r="4" spans="1:15">
      <c r="A4" s="9">
        <v>1</v>
      </c>
      <c r="B4" s="44" t="s">
        <v>298</v>
      </c>
      <c r="C4" s="30" t="s">
        <v>299</v>
      </c>
      <c r="D4" s="10" t="s">
        <v>300</v>
      </c>
      <c r="E4" s="45" t="s">
        <v>301</v>
      </c>
      <c r="F4" s="30" t="s">
        <v>302</v>
      </c>
      <c r="G4" s="46"/>
      <c r="H4" s="10"/>
      <c r="I4" s="10"/>
      <c r="J4" s="10"/>
      <c r="K4" s="10"/>
      <c r="L4" s="10" t="s">
        <v>32</v>
      </c>
      <c r="M4" s="10">
        <v>1</v>
      </c>
      <c r="N4" s="10"/>
      <c r="O4" s="10"/>
    </row>
    <row r="5" spans="1:15">
      <c r="A5" s="9">
        <v>2</v>
      </c>
      <c r="B5" s="44" t="s">
        <v>303</v>
      </c>
      <c r="C5" s="32"/>
      <c r="D5" s="10"/>
      <c r="E5" s="47"/>
      <c r="F5" s="32"/>
      <c r="G5" s="46"/>
      <c r="H5" s="10"/>
      <c r="I5" s="10"/>
      <c r="J5" s="10"/>
      <c r="K5" s="10">
        <v>1</v>
      </c>
      <c r="L5" s="10" t="s">
        <v>32</v>
      </c>
      <c r="M5" s="10"/>
      <c r="N5" s="10"/>
      <c r="O5" s="10"/>
    </row>
    <row r="6" spans="1:15">
      <c r="A6" s="9">
        <v>3</v>
      </c>
      <c r="B6" s="44" t="s">
        <v>304</v>
      </c>
      <c r="C6" s="32"/>
      <c r="D6" s="10" t="s">
        <v>87</v>
      </c>
      <c r="E6" s="47"/>
      <c r="F6" s="32"/>
      <c r="G6" s="46"/>
      <c r="H6" s="10"/>
      <c r="I6" s="10">
        <v>1</v>
      </c>
      <c r="J6" s="10"/>
      <c r="K6" s="10"/>
      <c r="L6" s="10"/>
      <c r="M6" s="10"/>
      <c r="N6" s="10"/>
      <c r="O6" s="10"/>
    </row>
    <row r="7" spans="1:15">
      <c r="A7" s="9">
        <v>4</v>
      </c>
      <c r="B7" s="44" t="s">
        <v>305</v>
      </c>
      <c r="C7" s="34"/>
      <c r="D7" s="10"/>
      <c r="E7" s="48"/>
      <c r="F7" s="34"/>
      <c r="G7" s="46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49"/>
      <c r="D8" s="49"/>
      <c r="E8" s="50"/>
      <c r="F8" s="49"/>
      <c r="G8" s="9"/>
      <c r="H8" s="9"/>
      <c r="I8" s="10"/>
      <c r="J8" s="10"/>
      <c r="K8" s="10"/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306</v>
      </c>
      <c r="B12" s="12"/>
      <c r="C12" s="12"/>
      <c r="D12" s="13"/>
      <c r="E12" s="14"/>
      <c r="F12" s="25"/>
      <c r="G12" s="25"/>
      <c r="H12" s="25"/>
      <c r="I12" s="20"/>
      <c r="J12" s="11" t="s">
        <v>307</v>
      </c>
      <c r="K12" s="12"/>
      <c r="L12" s="12"/>
      <c r="M12" s="13"/>
      <c r="N12" s="12"/>
      <c r="O12" s="19"/>
    </row>
    <row r="13" ht="45" customHeight="1" spans="1:15">
      <c r="A13" s="15" t="s">
        <v>308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7"/>
    <mergeCell ref="D2:D3"/>
    <mergeCell ref="D4:D5"/>
    <mergeCell ref="D6:D7"/>
    <mergeCell ref="E2:E3"/>
    <mergeCell ref="E4:E7"/>
    <mergeCell ref="F2:F3"/>
    <mergeCell ref="F4:F7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125" zoomScaleNormal="125" workbookViewId="0">
      <selection activeCell="C17" sqref="C17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310</v>
      </c>
      <c r="H2" s="4"/>
      <c r="I2" s="4" t="s">
        <v>311</v>
      </c>
      <c r="J2" s="4"/>
      <c r="K2" s="6" t="s">
        <v>312</v>
      </c>
      <c r="L2" s="39" t="s">
        <v>313</v>
      </c>
      <c r="M2" s="17" t="s">
        <v>314</v>
      </c>
    </row>
    <row r="3" s="1" customFormat="1" ht="16.5" spans="1:13">
      <c r="A3" s="4"/>
      <c r="B3" s="7"/>
      <c r="C3" s="7"/>
      <c r="D3" s="7"/>
      <c r="E3" s="7"/>
      <c r="F3" s="7"/>
      <c r="G3" s="4" t="s">
        <v>315</v>
      </c>
      <c r="H3" s="4" t="s">
        <v>316</v>
      </c>
      <c r="I3" s="4" t="s">
        <v>315</v>
      </c>
      <c r="J3" s="4" t="s">
        <v>316</v>
      </c>
      <c r="K3" s="8"/>
      <c r="L3" s="40"/>
      <c r="M3" s="18"/>
    </row>
    <row r="4" spans="1:13">
      <c r="A4" s="37">
        <v>1</v>
      </c>
      <c r="B4" s="38"/>
      <c r="C4" s="37" t="s">
        <v>317</v>
      </c>
      <c r="D4" s="37"/>
      <c r="E4" s="37" t="s">
        <v>87</v>
      </c>
      <c r="F4" s="10" t="s">
        <v>318</v>
      </c>
      <c r="G4" s="10">
        <v>0</v>
      </c>
      <c r="H4" s="10">
        <v>0</v>
      </c>
      <c r="I4" s="10">
        <v>1</v>
      </c>
      <c r="J4" s="10">
        <v>0.5</v>
      </c>
      <c r="K4" s="10"/>
      <c r="L4" s="10"/>
      <c r="M4" s="10"/>
    </row>
    <row r="5" spans="1:13">
      <c r="A5" s="37">
        <v>2</v>
      </c>
      <c r="B5" s="38"/>
      <c r="C5" s="37" t="s">
        <v>319</v>
      </c>
      <c r="D5" s="37"/>
      <c r="E5" s="37" t="s">
        <v>87</v>
      </c>
      <c r="F5" s="10" t="s">
        <v>318</v>
      </c>
      <c r="G5" s="10">
        <v>0</v>
      </c>
      <c r="H5" s="10">
        <v>0.5</v>
      </c>
      <c r="I5" s="10">
        <v>1</v>
      </c>
      <c r="J5" s="10">
        <v>0</v>
      </c>
      <c r="K5" s="10"/>
      <c r="L5" s="10"/>
      <c r="M5" s="10"/>
    </row>
    <row r="6" spans="1:13">
      <c r="A6" s="37">
        <v>3</v>
      </c>
      <c r="B6" s="38"/>
      <c r="C6" s="37" t="s">
        <v>320</v>
      </c>
      <c r="D6" s="37"/>
      <c r="E6" s="37" t="s">
        <v>87</v>
      </c>
      <c r="F6" s="10" t="s">
        <v>318</v>
      </c>
      <c r="G6" s="10">
        <v>0</v>
      </c>
      <c r="H6" s="10">
        <v>0</v>
      </c>
      <c r="I6" s="10">
        <v>1</v>
      </c>
      <c r="J6" s="10">
        <v>0</v>
      </c>
      <c r="K6" s="10"/>
      <c r="L6" s="10"/>
      <c r="M6" s="10"/>
    </row>
    <row r="7" spans="1:13">
      <c r="A7" s="37">
        <v>4</v>
      </c>
      <c r="B7" s="38"/>
      <c r="C7" s="37" t="s">
        <v>321</v>
      </c>
      <c r="D7" s="37"/>
      <c r="E7" s="37" t="s">
        <v>87</v>
      </c>
      <c r="F7" s="10" t="s">
        <v>318</v>
      </c>
      <c r="G7" s="10">
        <v>1</v>
      </c>
      <c r="H7" s="10">
        <v>0</v>
      </c>
      <c r="I7" s="10"/>
      <c r="J7" s="10"/>
      <c r="K7" s="10"/>
      <c r="L7" s="10"/>
      <c r="M7" s="10"/>
    </row>
    <row r="8" spans="1:13">
      <c r="A8" s="37">
        <v>5</v>
      </c>
      <c r="B8" s="38"/>
      <c r="C8" s="37" t="s">
        <v>322</v>
      </c>
      <c r="D8" s="37"/>
      <c r="E8" s="37" t="s">
        <v>87</v>
      </c>
      <c r="F8" s="10" t="s">
        <v>318</v>
      </c>
      <c r="G8" s="10">
        <v>1</v>
      </c>
      <c r="H8" s="10">
        <v>0</v>
      </c>
      <c r="I8" s="10"/>
      <c r="J8" s="10"/>
      <c r="K8" s="9"/>
      <c r="L8" s="9"/>
      <c r="M8" s="9"/>
    </row>
    <row r="9" spans="1:13">
      <c r="A9" s="37">
        <v>6</v>
      </c>
      <c r="B9" s="38"/>
      <c r="C9" s="37" t="s">
        <v>323</v>
      </c>
      <c r="D9" s="37"/>
      <c r="E9" s="37" t="s">
        <v>324</v>
      </c>
      <c r="F9" s="10" t="s">
        <v>318</v>
      </c>
      <c r="G9" s="10">
        <v>0.5</v>
      </c>
      <c r="H9" s="10">
        <v>0</v>
      </c>
      <c r="I9" s="10">
        <v>1</v>
      </c>
      <c r="J9" s="10">
        <v>0</v>
      </c>
      <c r="K9" s="9"/>
      <c r="L9" s="9"/>
      <c r="M9" s="9"/>
    </row>
    <row r="10" s="2" customFormat="1" ht="18.75" spans="1:13">
      <c r="A10" s="37">
        <v>7</v>
      </c>
      <c r="B10" s="38"/>
      <c r="C10" s="37" t="s">
        <v>325</v>
      </c>
      <c r="D10" s="37"/>
      <c r="E10" s="37" t="s">
        <v>324</v>
      </c>
      <c r="F10" s="10" t="s">
        <v>318</v>
      </c>
      <c r="G10" s="10">
        <v>0.5</v>
      </c>
      <c r="H10" s="10">
        <v>0</v>
      </c>
      <c r="I10" s="10">
        <v>1</v>
      </c>
      <c r="J10" s="10">
        <v>0</v>
      </c>
      <c r="K10" s="41"/>
      <c r="L10" s="42"/>
      <c r="M10" s="42"/>
    </row>
    <row r="11" s="2" customFormat="1" ht="18" customHeight="1" spans="1:13">
      <c r="A11" s="37">
        <v>8</v>
      </c>
      <c r="B11" s="38"/>
      <c r="C11" s="37" t="s">
        <v>326</v>
      </c>
      <c r="D11" s="37"/>
      <c r="E11" s="37" t="s">
        <v>324</v>
      </c>
      <c r="F11" s="10" t="s">
        <v>318</v>
      </c>
      <c r="G11" s="10">
        <v>0.5</v>
      </c>
      <c r="H11" s="10">
        <v>0</v>
      </c>
      <c r="I11" s="10">
        <v>1</v>
      </c>
      <c r="J11" s="10">
        <v>0</v>
      </c>
      <c r="K11" s="43"/>
      <c r="L11" s="43"/>
      <c r="M11" s="43"/>
    </row>
    <row r="12" ht="24" customHeight="1" spans="1:13">
      <c r="A12" s="37">
        <v>9</v>
      </c>
      <c r="B12" s="38"/>
      <c r="C12" s="37" t="s">
        <v>327</v>
      </c>
      <c r="D12" s="37"/>
      <c r="E12" s="37" t="s">
        <v>328</v>
      </c>
      <c r="F12" s="10" t="s">
        <v>318</v>
      </c>
      <c r="G12" s="10">
        <v>1</v>
      </c>
      <c r="H12" s="10">
        <v>0</v>
      </c>
      <c r="I12" s="10">
        <v>1.5</v>
      </c>
      <c r="J12" s="10">
        <v>0.5</v>
      </c>
      <c r="K12" s="16"/>
      <c r="L12" s="16"/>
      <c r="M12" s="16"/>
    </row>
    <row r="13" spans="1:13">
      <c r="A13" s="37">
        <v>10</v>
      </c>
      <c r="B13" s="38"/>
      <c r="C13" s="37" t="s">
        <v>329</v>
      </c>
      <c r="D13" s="37"/>
      <c r="E13" s="37" t="s">
        <v>328</v>
      </c>
      <c r="F13" s="10" t="s">
        <v>318</v>
      </c>
      <c r="G13" s="10">
        <v>0.5</v>
      </c>
      <c r="H13" s="10">
        <v>0</v>
      </c>
      <c r="I13" s="10">
        <v>1.5</v>
      </c>
      <c r="J13" s="10">
        <v>0.5</v>
      </c>
      <c r="K13" s="9"/>
      <c r="L13" s="9"/>
      <c r="M13" s="9"/>
    </row>
    <row r="14" spans="1:13">
      <c r="A14" s="37">
        <v>11</v>
      </c>
      <c r="B14" s="38"/>
      <c r="C14" s="37" t="s">
        <v>330</v>
      </c>
      <c r="D14" s="37"/>
      <c r="E14" s="37" t="s">
        <v>328</v>
      </c>
      <c r="F14" s="10" t="s">
        <v>318</v>
      </c>
      <c r="G14" s="10">
        <v>0.5</v>
      </c>
      <c r="H14" s="10">
        <v>0.5</v>
      </c>
      <c r="I14" s="10">
        <v>1.5</v>
      </c>
      <c r="J14" s="10">
        <v>0</v>
      </c>
      <c r="K14" s="9"/>
      <c r="L14" s="9"/>
      <c r="M14" s="9"/>
    </row>
    <row r="15" spans="1:13">
      <c r="A15" s="9"/>
      <c r="B15" s="38"/>
      <c r="C15" s="37"/>
      <c r="D15" s="37"/>
      <c r="E15" s="37"/>
      <c r="F15" s="10"/>
      <c r="G15" s="37"/>
      <c r="H15" s="37"/>
      <c r="I15" s="9"/>
      <c r="J15" s="9"/>
      <c r="K15" s="9"/>
      <c r="L15" s="9"/>
      <c r="M15" s="9"/>
    </row>
    <row r="16" spans="1:13">
      <c r="A16" s="9"/>
      <c r="B16" s="38"/>
      <c r="C16" s="37"/>
      <c r="D16" s="37"/>
      <c r="E16" s="37"/>
      <c r="F16" s="10"/>
      <c r="G16" s="37"/>
      <c r="H16" s="37"/>
      <c r="I16" s="9"/>
      <c r="J16" s="9"/>
      <c r="K16" s="9"/>
      <c r="L16" s="9"/>
      <c r="M16" s="9"/>
    </row>
    <row r="17" spans="1:13">
      <c r="A17" s="9"/>
      <c r="B17" s="38"/>
      <c r="C17" s="37"/>
      <c r="D17" s="37"/>
      <c r="E17" s="37"/>
      <c r="F17" s="10"/>
      <c r="G17" s="37"/>
      <c r="H17" s="37"/>
      <c r="I17" s="9"/>
      <c r="J17" s="9"/>
      <c r="K17" s="9"/>
      <c r="L17" s="9"/>
      <c r="M17" s="9"/>
    </row>
    <row r="18" spans="1:13">
      <c r="A18" s="9"/>
      <c r="B18" s="38"/>
      <c r="C18" s="37"/>
      <c r="D18" s="37"/>
      <c r="E18" s="37"/>
      <c r="F18" s="10"/>
      <c r="G18" s="37"/>
      <c r="H18" s="37"/>
      <c r="I18" s="9"/>
      <c r="J18" s="9"/>
      <c r="K18" s="9"/>
      <c r="L18" s="9"/>
      <c r="M18" s="9"/>
    </row>
    <row r="19" spans="1:13">
      <c r="A19" s="9"/>
      <c r="B19" s="38"/>
      <c r="C19" s="37"/>
      <c r="D19" s="37"/>
      <c r="E19" s="37"/>
      <c r="F19" s="10"/>
      <c r="G19" s="37"/>
      <c r="H19" s="37"/>
      <c r="I19" s="9"/>
      <c r="J19" s="9"/>
      <c r="K19" s="9"/>
      <c r="L19" s="9"/>
      <c r="M19" s="9"/>
    </row>
    <row r="20" spans="1:13">
      <c r="A20" s="9"/>
      <c r="B20" s="38"/>
      <c r="C20" s="37"/>
      <c r="D20" s="37"/>
      <c r="E20" s="37"/>
      <c r="F20" s="10"/>
      <c r="G20" s="37"/>
      <c r="H20" s="37"/>
      <c r="I20" s="9"/>
      <c r="J20" s="9"/>
      <c r="K20" s="9"/>
      <c r="L20" s="9"/>
      <c r="M20" s="9"/>
    </row>
    <row r="21" spans="1:13">
      <c r="A21" s="9"/>
      <c r="B21" s="38"/>
      <c r="C21" s="37"/>
      <c r="D21" s="37"/>
      <c r="E21" s="37"/>
      <c r="F21" s="10"/>
      <c r="G21" s="37"/>
      <c r="H21" s="37"/>
      <c r="I21" s="9"/>
      <c r="J21" s="9"/>
      <c r="K21" s="9"/>
      <c r="L21" s="9"/>
      <c r="M21" s="9"/>
    </row>
    <row r="22" spans="1:13">
      <c r="A22" s="9"/>
      <c r="B22" s="38"/>
      <c r="C22" s="37"/>
      <c r="D22" s="37"/>
      <c r="E22" s="37"/>
      <c r="F22" s="10"/>
      <c r="G22" s="37"/>
      <c r="H22" s="37"/>
      <c r="I22" s="9"/>
      <c r="J22" s="9"/>
      <c r="K22" s="9"/>
      <c r="L22" s="9"/>
      <c r="M22" s="9"/>
    </row>
    <row r="23" spans="1:13">
      <c r="A23" s="9"/>
      <c r="B23" s="38"/>
      <c r="C23" s="9"/>
      <c r="D23" s="37"/>
      <c r="E23" s="37"/>
      <c r="F23" s="10"/>
      <c r="G23" s="37"/>
      <c r="H23" s="37"/>
      <c r="I23" s="9"/>
      <c r="J23" s="9"/>
      <c r="K23" s="9"/>
      <c r="L23" s="9"/>
      <c r="M23" s="9"/>
    </row>
    <row r="24" spans="1:13">
      <c r="A24" s="9"/>
      <c r="B24" s="38"/>
      <c r="C24" s="9"/>
      <c r="D24" s="37"/>
      <c r="E24" s="37"/>
      <c r="F24" s="10"/>
      <c r="G24" s="37"/>
      <c r="H24" s="37"/>
      <c r="I24" s="9"/>
      <c r="J24" s="9"/>
      <c r="K24" s="9"/>
      <c r="L24" s="9"/>
      <c r="M24" s="9"/>
    </row>
    <row r="25" spans="1:13">
      <c r="A25" s="9"/>
      <c r="B25" s="38"/>
      <c r="C25" s="9"/>
      <c r="D25" s="37"/>
      <c r="E25" s="37"/>
      <c r="F25" s="10"/>
      <c r="G25" s="37"/>
      <c r="H25" s="37"/>
      <c r="I25" s="9"/>
      <c r="J25" s="9"/>
      <c r="K25" s="9"/>
      <c r="L25" s="9"/>
      <c r="M25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2 M13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26" t="s">
        <v>333</v>
      </c>
      <c r="H2" s="27"/>
      <c r="I2" s="35"/>
      <c r="J2" s="26" t="s">
        <v>334</v>
      </c>
      <c r="K2" s="27"/>
      <c r="L2" s="35"/>
      <c r="M2" s="26" t="s">
        <v>335</v>
      </c>
      <c r="N2" s="27"/>
      <c r="O2" s="35"/>
      <c r="P2" s="26" t="s">
        <v>336</v>
      </c>
      <c r="Q2" s="27"/>
      <c r="R2" s="35"/>
      <c r="S2" s="27" t="s">
        <v>337</v>
      </c>
      <c r="T2" s="27"/>
      <c r="U2" s="35"/>
      <c r="V2" s="22" t="s">
        <v>338</v>
      </c>
      <c r="W2" s="22" t="s">
        <v>296</v>
      </c>
    </row>
    <row r="3" s="1" customFormat="1" ht="16.5" spans="1:23">
      <c r="A3" s="7"/>
      <c r="B3" s="28"/>
      <c r="C3" s="28"/>
      <c r="D3" s="28"/>
      <c r="E3" s="28"/>
      <c r="F3" s="28"/>
      <c r="G3" s="4" t="s">
        <v>339</v>
      </c>
      <c r="H3" s="4" t="s">
        <v>34</v>
      </c>
      <c r="I3" s="4" t="s">
        <v>287</v>
      </c>
      <c r="J3" s="4" t="s">
        <v>339</v>
      </c>
      <c r="K3" s="4" t="s">
        <v>34</v>
      </c>
      <c r="L3" s="4" t="s">
        <v>287</v>
      </c>
      <c r="M3" s="4" t="s">
        <v>339</v>
      </c>
      <c r="N3" s="4" t="s">
        <v>34</v>
      </c>
      <c r="O3" s="4" t="s">
        <v>287</v>
      </c>
      <c r="P3" s="4" t="s">
        <v>339</v>
      </c>
      <c r="Q3" s="4" t="s">
        <v>34</v>
      </c>
      <c r="R3" s="4" t="s">
        <v>287</v>
      </c>
      <c r="S3" s="4" t="s">
        <v>339</v>
      </c>
      <c r="T3" s="4" t="s">
        <v>34</v>
      </c>
      <c r="U3" s="4" t="s">
        <v>287</v>
      </c>
      <c r="V3" s="36"/>
      <c r="W3" s="36"/>
    </row>
    <row r="4" spans="1:23">
      <c r="A4" s="29" t="s">
        <v>340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341</v>
      </c>
      <c r="H5" s="27"/>
      <c r="I5" s="35"/>
      <c r="J5" s="26" t="s">
        <v>342</v>
      </c>
      <c r="K5" s="27"/>
      <c r="L5" s="35"/>
      <c r="M5" s="26" t="s">
        <v>343</v>
      </c>
      <c r="N5" s="27"/>
      <c r="O5" s="35"/>
      <c r="P5" s="26" t="s">
        <v>344</v>
      </c>
      <c r="Q5" s="27"/>
      <c r="R5" s="35"/>
      <c r="S5" s="27" t="s">
        <v>345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339</v>
      </c>
      <c r="H6" s="4" t="s">
        <v>34</v>
      </c>
      <c r="I6" s="4" t="s">
        <v>287</v>
      </c>
      <c r="J6" s="4" t="s">
        <v>339</v>
      </c>
      <c r="K6" s="4" t="s">
        <v>34</v>
      </c>
      <c r="L6" s="4" t="s">
        <v>287</v>
      </c>
      <c r="M6" s="4" t="s">
        <v>339</v>
      </c>
      <c r="N6" s="4" t="s">
        <v>34</v>
      </c>
      <c r="O6" s="4" t="s">
        <v>287</v>
      </c>
      <c r="P6" s="4" t="s">
        <v>339</v>
      </c>
      <c r="Q6" s="4" t="s">
        <v>34</v>
      </c>
      <c r="R6" s="4" t="s">
        <v>287</v>
      </c>
      <c r="S6" s="4" t="s">
        <v>339</v>
      </c>
      <c r="T6" s="4" t="s">
        <v>34</v>
      </c>
      <c r="U6" s="4" t="s">
        <v>287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346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347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348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349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306</v>
      </c>
      <c r="B17" s="12"/>
      <c r="C17" s="12"/>
      <c r="D17" s="12"/>
      <c r="E17" s="13"/>
      <c r="F17" s="14"/>
      <c r="G17" s="20"/>
      <c r="H17" s="25"/>
      <c r="I17" s="25"/>
      <c r="J17" s="11" t="s">
        <v>307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350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352</v>
      </c>
      <c r="B2" s="22" t="s">
        <v>283</v>
      </c>
      <c r="C2" s="22" t="s">
        <v>284</v>
      </c>
      <c r="D2" s="22" t="s">
        <v>285</v>
      </c>
      <c r="E2" s="22" t="s">
        <v>286</v>
      </c>
      <c r="F2" s="22" t="s">
        <v>287</v>
      </c>
      <c r="G2" s="21" t="s">
        <v>353</v>
      </c>
      <c r="H2" s="21" t="s">
        <v>354</v>
      </c>
      <c r="I2" s="21" t="s">
        <v>355</v>
      </c>
      <c r="J2" s="21" t="s">
        <v>354</v>
      </c>
      <c r="K2" s="21" t="s">
        <v>356</v>
      </c>
      <c r="L2" s="21" t="s">
        <v>354</v>
      </c>
      <c r="M2" s="22" t="s">
        <v>338</v>
      </c>
      <c r="N2" s="22" t="s">
        <v>296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352</v>
      </c>
      <c r="B4" s="24" t="s">
        <v>357</v>
      </c>
      <c r="C4" s="24" t="s">
        <v>339</v>
      </c>
      <c r="D4" s="24" t="s">
        <v>285</v>
      </c>
      <c r="E4" s="22" t="s">
        <v>286</v>
      </c>
      <c r="F4" s="22" t="s">
        <v>287</v>
      </c>
      <c r="G4" s="21" t="s">
        <v>353</v>
      </c>
      <c r="H4" s="21" t="s">
        <v>354</v>
      </c>
      <c r="I4" s="21" t="s">
        <v>355</v>
      </c>
      <c r="J4" s="21" t="s">
        <v>354</v>
      </c>
      <c r="K4" s="21" t="s">
        <v>356</v>
      </c>
      <c r="L4" s="21" t="s">
        <v>354</v>
      </c>
      <c r="M4" s="22" t="s">
        <v>338</v>
      </c>
      <c r="N4" s="22" t="s">
        <v>296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306</v>
      </c>
      <c r="B11" s="12"/>
      <c r="C11" s="12"/>
      <c r="D11" s="13"/>
      <c r="E11" s="14"/>
      <c r="F11" s="25"/>
      <c r="G11" s="20"/>
      <c r="H11" s="25"/>
      <c r="I11" s="11" t="s">
        <v>307</v>
      </c>
      <c r="J11" s="12"/>
      <c r="K11" s="12"/>
      <c r="L11" s="12"/>
      <c r="M11" s="12"/>
      <c r="N11" s="19"/>
    </row>
    <row r="12" ht="71.25" customHeight="1" spans="1:14">
      <c r="A12" s="15" t="s">
        <v>358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332</v>
      </c>
      <c r="B2" s="5" t="s">
        <v>287</v>
      </c>
      <c r="C2" s="5" t="s">
        <v>283</v>
      </c>
      <c r="D2" s="5" t="s">
        <v>284</v>
      </c>
      <c r="E2" s="5" t="s">
        <v>285</v>
      </c>
      <c r="F2" s="5" t="s">
        <v>286</v>
      </c>
      <c r="G2" s="4" t="s">
        <v>360</v>
      </c>
      <c r="H2" s="4" t="s">
        <v>361</v>
      </c>
      <c r="I2" s="4" t="s">
        <v>362</v>
      </c>
      <c r="J2" s="4" t="s">
        <v>363</v>
      </c>
      <c r="K2" s="5" t="s">
        <v>338</v>
      </c>
      <c r="L2" s="5" t="s">
        <v>296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306</v>
      </c>
      <c r="B11" s="12"/>
      <c r="C11" s="12"/>
      <c r="D11" s="12"/>
      <c r="E11" s="13"/>
      <c r="F11" s="14"/>
      <c r="G11" s="20"/>
      <c r="H11" s="11" t="s">
        <v>307</v>
      </c>
      <c r="I11" s="12"/>
      <c r="J11" s="12"/>
      <c r="K11" s="12"/>
      <c r="L11" s="19"/>
    </row>
    <row r="12" ht="79.5" customHeight="1" spans="1:12">
      <c r="A12" s="15" t="s">
        <v>364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282</v>
      </c>
      <c r="B2" s="5" t="s">
        <v>287</v>
      </c>
      <c r="C2" s="5" t="s">
        <v>339</v>
      </c>
      <c r="D2" s="5" t="s">
        <v>285</v>
      </c>
      <c r="E2" s="5" t="s">
        <v>286</v>
      </c>
      <c r="F2" s="4" t="s">
        <v>366</v>
      </c>
      <c r="G2" s="4" t="s">
        <v>311</v>
      </c>
      <c r="H2" s="6" t="s">
        <v>312</v>
      </c>
      <c r="I2" s="17" t="s">
        <v>314</v>
      </c>
    </row>
    <row r="3" s="1" customFormat="1" ht="16.5" spans="1:9">
      <c r="A3" s="4"/>
      <c r="B3" s="7"/>
      <c r="C3" s="7"/>
      <c r="D3" s="7"/>
      <c r="E3" s="7"/>
      <c r="F3" s="4" t="s">
        <v>367</v>
      </c>
      <c r="G3" s="4" t="s">
        <v>315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306</v>
      </c>
      <c r="B12" s="12"/>
      <c r="C12" s="12"/>
      <c r="D12" s="13"/>
      <c r="E12" s="14"/>
      <c r="F12" s="11" t="s">
        <v>307</v>
      </c>
      <c r="G12" s="12"/>
      <c r="H12" s="13"/>
      <c r="I12" s="19"/>
    </row>
    <row r="13" ht="52.5" customHeight="1" spans="1:9">
      <c r="A13" s="15" t="s">
        <v>368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首期洗水尺寸表</vt:lpstr>
      <vt:lpstr>中期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2023-12-29T08:42:11Z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