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UUAM81621新年款\11-24首期\"/>
    </mc:Choice>
  </mc:AlternateContent>
  <xr:revisionPtr revIDLastSave="0" documentId="13_ncr:1_{4E4AC86F-4916-4841-8EEE-7B76A79454C6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8" i="15" l="1"/>
  <c r="F18" i="15"/>
  <c r="G18" i="15"/>
  <c r="C18" i="15"/>
  <c r="B18" i="15"/>
  <c r="E17" i="15"/>
  <c r="F17" i="15"/>
  <c r="G17" i="15"/>
  <c r="C17" i="15"/>
  <c r="B17" i="15"/>
  <c r="E16" i="15"/>
  <c r="F16" i="15"/>
  <c r="G16" i="15"/>
  <c r="C16" i="15"/>
  <c r="B16" i="15"/>
  <c r="E15" i="15"/>
  <c r="F15" i="15"/>
  <c r="G15" i="15"/>
  <c r="C15" i="15"/>
  <c r="B15" i="15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8" i="14"/>
  <c r="F18" i="14"/>
  <c r="G18" i="14"/>
  <c r="C18" i="14"/>
  <c r="B18" i="14"/>
  <c r="E17" i="14"/>
  <c r="F17" i="14"/>
  <c r="G17" i="14"/>
  <c r="C17" i="14"/>
  <c r="B17" i="14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<sst xmlns="http://schemas.openxmlformats.org/spreadsheetml/2006/main" count="738" uniqueCount="319">
  <si>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</si>
  <si>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</si>
  <si>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</si>
  <si>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</si>
  <si>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</si>
  <si>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</si>
  <si>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</si>
  <si>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</si>
  <si>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</si>
  <si>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</si>
  <si>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</si>
  <si>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</si>
  <si>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</si>
  <si>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</si>
  <si>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</si>
  <si>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</si>
  <si>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</si>
  <si>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</si>
  <si>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</si>
  <si>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</si>
  <si>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</si>
  <si>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</si>
  <si>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</si>
  <si>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</si>
  <si>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</si>
  <si>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</si>
  <si>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</si>
  <si>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</si>
  <si>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</si>
  <si>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</si>
  <si>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</si>
  <si>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</si>
  <si>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</si>
  <si>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</si>
  <si>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</si>
  <si>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</si>
  <si>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</si>
  <si>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</si>
  <si>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</si>
  <si>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</si>
  <si>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</si>
  <si>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</si>
  <si>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</si>
  <si>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</si>
  <si>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</si>
  <si>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</si>
  <si>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</si>
  <si>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</si>
  <si>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</si>
  <si>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</si>
  <si>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</si>
  <si>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临时定单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</si>
  <si>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</si>
  <si>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</si>
  <si>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</si>
  <si>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</si>
  <si>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</si>
  <si>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</si>
  <si>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</si>
  <si>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</si>
  <si>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TAUUAM81621</t>
  </si>
  <si>
    <t>合同交期</t>
  </si>
  <si>
    <t>产前确认样</t>
  </si>
  <si>
    <t>有</t>
  </si>
  <si>
    <t>无</t>
  </si>
  <si>
    <t>品名</t>
  </si>
  <si>
    <t>男式套头卫衣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</si>
  <si>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</si>
  <si>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</si>
  <si>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</si>
  <si>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</si>
  <si>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</si>
  <si>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</si>
  <si>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</si>
  <si>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</si>
  <si>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</si>
  <si>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</si>
  <si>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</si>
  <si>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</si>
  <si>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</si>
  <si>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</si>
  <si>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</si>
  <si>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</si>
  <si>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</si>
  <si>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</si>
  <si>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</si>
  <si>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</si>
  <si>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</si>
  <si>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</si>
  <si>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</si>
  <si>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</si>
  <si>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</si>
  <si>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</si>
  <si>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</si>
  <si>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</si>
  <si>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</si>
  <si>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</si>
  <si>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</si>
  <si>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</si>
  <si>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</si>
  <si>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</si>
  <si>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</si>
  <si>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</si>
  <si>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</si>
  <si>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</si>
  <si>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</si>
  <si>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</si>
  <si>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</si>
  <si>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</si>
  <si>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</si>
  <si>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</si>
  <si>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</si>
  <si>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</si>
  <si>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</si>
  <si>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</si>
  <si>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</si>
  <si>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</si>
  <si>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</si>
  <si>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</si>
  <si>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</si>
  <si>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</si>
  <si>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</si>
  <si>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</si>
  <si>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</si>
  <si>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</si>
  <si>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</si>
  <si>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</si>
  <si>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</si>
  <si>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</si>
  <si>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</si>
  <si>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</si>
  <si>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</si>
  <si>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</si>
  <si>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</si>
  <si>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</si>
  <si>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</si>
  <si>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</si>
  <si>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</si>
  <si>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</si>
  <si>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胸围</t>
  </si>
  <si>
    <t>摆围</t>
  </si>
  <si>
    <t>摆围（罗纹）</t>
  </si>
  <si>
    <t>肩宽</t>
  </si>
  <si>
    <t>肩点袖长</t>
  </si>
  <si>
    <t>袖肥/2（参考值见注解）</t>
  </si>
  <si>
    <t>袖口围/2</t>
  </si>
  <si>
    <t>袖口围/2（罗纹）</t>
  </si>
  <si>
    <t>领罗纹</t>
  </si>
  <si>
    <t>下摆/袖口罗纹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</si>
  <si>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</si>
  <si>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</si>
  <si>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</si>
  <si>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</si>
  <si>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</si>
  <si>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</si>
  <si>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</si>
  <si>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</si>
  <si>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</si>
  <si>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</si>
  <si>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</si>
  <si>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</si>
  <si>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</si>
  <si>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</si>
  <si>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</si>
  <si>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</si>
  <si>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</si>
  <si>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</si>
  <si>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</si>
  <si>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</si>
  <si>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</si>
  <si>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</si>
  <si>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</si>
  <si>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</si>
  <si>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</si>
  <si>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</si>
  <si>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</si>
  <si>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</si>
  <si>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</si>
  <si>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</si>
  <si>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</si>
  <si>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</si>
  <si>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</si>
  <si>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</si>
  <si>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</si>
  <si>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</si>
  <si>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</si>
  <si>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</si>
  <si>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</si>
  <si>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</si>
  <si>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</si>
  <si>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</si>
  <si>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</si>
  <si>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</si>
  <si>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</si>
  <si>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</si>
  <si>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</si>
  <si>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</si>
  <si>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</si>
  <si>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</si>
  <si>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</si>
  <si>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</si>
  <si>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</si>
  <si>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</si>
  <si>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</si>
  <si>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</si>
  <si>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</si>
  <si>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</si>
  <si>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</si>
  <si>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</si>
  <si>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</si>
  <si>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</si>
  <si>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</si>
  <si>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</si>
  <si>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</si>
  <si>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</si>
  <si>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</si>
  <si>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</si>
  <si>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</si>
  <si>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</si>
  <si>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</si>
  <si>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</si>
  <si>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</si>
  <si>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</si>
  <si>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</si>
  <si>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</si>
  <si>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</si>
  <si>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</si>
  <si>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</si>
  <si>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</si>
  <si>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</si>
  <si>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</si>
  <si>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</si>
  <si>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珠地空气层</t>
  </si>
  <si>
    <t>黑色</t>
  </si>
  <si>
    <t>源莱美</t>
  </si>
  <si>
    <t>YES</t>
  </si>
  <si>
    <t>燎原红</t>
  </si>
  <si>
    <t>制表时间：2023年11月10日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</si>
  <si>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</si>
  <si>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</si>
  <si>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</si>
  <si>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</si>
  <si>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</si>
  <si>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</si>
  <si>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</si>
  <si>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</si>
  <si>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</si>
  <si>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</si>
  <si>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</si>
  <si>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</si>
  <si>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</si>
  <si>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</si>
  <si>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</si>
  <si>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</si>
  <si>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</si>
  <si>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</si>
  <si>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</si>
  <si>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</si>
  <si>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</si>
  <si>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</si>
  <si>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</si>
  <si>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</si>
  <si>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</si>
  <si>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</si>
  <si>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</si>
  <si>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</si>
  <si>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</si>
  <si>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</si>
  <si>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</si>
  <si>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</si>
  <si>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</si>
  <si>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</si>
  <si>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</si>
  <si>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</si>
  <si>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</si>
  <si>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</si>
  <si>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</si>
  <si>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</si>
  <si>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</si>
  <si>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</si>
  <si>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</si>
  <si>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</si>
  <si>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</si>
  <si>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</si>
  <si>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</si>
  <si>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</si>
  <si>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水洗五次</t>
  </si>
  <si>
    <t>前/后片</t>
  </si>
  <si>
    <t>印花</t>
  </si>
  <si>
    <t>未脱色</t>
  </si>
  <si>
    <t>左前胸</t>
  </si>
  <si>
    <t>转印标</t>
  </si>
  <si>
    <t>未掉落</t>
  </si>
  <si>
    <t>制表时间：2023年11月16日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</si>
  <si>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</si>
  <si>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</si>
  <si>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</si>
  <si>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</si>
  <si>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</si>
  <si>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</si>
  <si>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制表时间：2023/11/12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</si>
  <si>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</si>
  <si>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燎原红</t>
    <phoneticPr fontId="33" type="noConversion"/>
  </si>
  <si>
    <t>黑色</t>
    <phoneticPr fontId="33" type="noConversion"/>
  </si>
  <si>
    <t>燎原红M号3件</t>
    <phoneticPr fontId="33" type="noConversion"/>
  </si>
  <si>
    <t>M</t>
    <phoneticPr fontId="34" type="noConversion"/>
  </si>
  <si>
    <t>燎原红</t>
    <phoneticPr fontId="34" type="noConversion"/>
  </si>
  <si>
    <t>+0</t>
    <phoneticPr fontId="34" type="noConversion"/>
  </si>
  <si>
    <t>-2</t>
    <phoneticPr fontId="34" type="noConversion"/>
  </si>
  <si>
    <t>-0.8</t>
    <phoneticPr fontId="34" type="noConversion"/>
  </si>
  <si>
    <t>-0.7</t>
    <phoneticPr fontId="34" type="noConversion"/>
  </si>
  <si>
    <t>-0.5</t>
    <phoneticPr fontId="34" type="noConversion"/>
  </si>
  <si>
    <t>大货首件</t>
    <phoneticPr fontId="34" type="noConversion"/>
  </si>
  <si>
    <t>TAUUAM81621新年款</t>
    <phoneticPr fontId="34" type="noConversion"/>
  </si>
  <si>
    <t>TAUUAM81621新年款</t>
    <phoneticPr fontId="33" type="noConversion"/>
  </si>
  <si>
    <t>XXXL</t>
    <phoneticPr fontId="34" type="noConversion"/>
  </si>
  <si>
    <t>-1</t>
    <phoneticPr fontId="34" type="noConversion"/>
  </si>
  <si>
    <t>-0.3</t>
    <phoneticPr fontId="34" type="noConversion"/>
  </si>
  <si>
    <t>-0.6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</si>
</sst>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20" fillId="0" borderId="0">
      <alignment vertical="center"/>
    </xf>
    <xf numFmtId="0" fontId="20" fillId="0" borderId="0"/>
    <xf numFmtId="0" fontId="10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10" fillId="0" borderId="2" xfId="0" applyFont="1" applyBorder="1"/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5" fillId="0" borderId="2" xfId="0" applyFont="1" applyBorder="1"/>
    <xf numFmtId="0" fontId="5" fillId="0" borderId="7" xfId="0" applyFont="1" applyBorder="1"/>
    <xf numFmtId="0" fontId="5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12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18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8" xfId="4" applyFont="1" applyFill="1" applyBorder="1" applyAlignment="1">
      <alignment horizontal="center" vertical="center"/>
    </xf>
    <xf numFmtId="0" fontId="13" fillId="3" borderId="19" xfId="4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9" xfId="4" applyNumberFormat="1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5" xfId="4" applyNumberFormat="1" applyFont="1" applyFill="1" applyBorder="1" applyAlignment="1">
      <alignment horizontal="center" vertical="center"/>
    </xf>
    <xf numFmtId="49" fontId="14" fillId="3" borderId="17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17" xfId="4" applyNumberFormat="1" applyFont="1" applyFill="1" applyBorder="1" applyAlignment="1">
      <alignment horizontal="center" vertical="center"/>
    </xf>
    <xf numFmtId="49" fontId="14" fillId="3" borderId="15" xfId="3" applyNumberFormat="1" applyFont="1" applyFill="1" applyBorder="1" applyAlignment="1">
      <alignment horizont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20" xfId="3" applyNumberFormat="1" applyFont="1" applyFill="1" applyBorder="1" applyAlignment="1">
      <alignment horizontal="center"/>
    </xf>
    <xf numFmtId="14" fontId="13" fillId="3" borderId="0" xfId="3" applyNumberFormat="1" applyFont="1" applyFill="1"/>
    <xf numFmtId="0" fontId="20" fillId="0" borderId="0" xfId="2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23" xfId="2" applyFont="1" applyBorder="1" applyAlignment="1">
      <alignment horizontal="center" vertical="center"/>
    </xf>
    <xf numFmtId="0" fontId="6" fillId="0" borderId="23" xfId="2" applyFont="1" applyBorder="1">
      <alignment vertical="center"/>
    </xf>
    <xf numFmtId="0" fontId="22" fillId="0" borderId="23" xfId="2" applyFont="1" applyBorder="1">
      <alignment vertical="center"/>
    </xf>
    <xf numFmtId="0" fontId="22" fillId="0" borderId="24" xfId="2" applyFont="1" applyBorder="1">
      <alignment vertical="center"/>
    </xf>
    <xf numFmtId="0" fontId="16" fillId="0" borderId="25" xfId="2" applyFont="1" applyBorder="1" applyAlignment="1">
      <alignment horizontal="center" vertical="center"/>
    </xf>
    <xf numFmtId="0" fontId="22" fillId="0" borderId="25" xfId="2" applyFont="1" applyBorder="1">
      <alignment vertical="center"/>
    </xf>
    <xf numFmtId="0" fontId="22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right" vertical="center"/>
    </xf>
    <xf numFmtId="0" fontId="22" fillId="0" borderId="25" xfId="2" applyFont="1" applyBorder="1" applyAlignment="1">
      <alignment horizontal="left" vertical="center"/>
    </xf>
    <xf numFmtId="0" fontId="22" fillId="0" borderId="26" xfId="2" applyFont="1" applyBorder="1">
      <alignment vertical="center"/>
    </xf>
    <xf numFmtId="0" fontId="22" fillId="0" borderId="27" xfId="2" applyFont="1" applyBorder="1">
      <alignment vertical="center"/>
    </xf>
    <xf numFmtId="0" fontId="6" fillId="0" borderId="27" xfId="2" applyFont="1" applyBorder="1">
      <alignment vertical="center"/>
    </xf>
    <xf numFmtId="0" fontId="6" fillId="0" borderId="27" xfId="2" applyFont="1" applyBorder="1" applyAlignment="1">
      <alignment horizontal="left" vertical="center"/>
    </xf>
    <xf numFmtId="0" fontId="22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22" fillId="0" borderId="22" xfId="2" applyFont="1" applyBorder="1">
      <alignment vertical="center"/>
    </xf>
    <xf numFmtId="0" fontId="6" fillId="0" borderId="25" xfId="2" applyFont="1" applyBorder="1" applyAlignment="1">
      <alignment horizontal="left" vertical="center"/>
    </xf>
    <xf numFmtId="0" fontId="6" fillId="0" borderId="25" xfId="2" applyFont="1" applyBorder="1">
      <alignment vertical="center"/>
    </xf>
    <xf numFmtId="0" fontId="22" fillId="0" borderId="23" xfId="2" applyFont="1" applyBorder="1" applyAlignment="1">
      <alignment horizontal="left" vertical="center"/>
    </xf>
    <xf numFmtId="0" fontId="22" fillId="0" borderId="26" xfId="2" applyFont="1" applyBorder="1" applyAlignment="1">
      <alignment horizontal="left" vertical="center"/>
    </xf>
    <xf numFmtId="58" fontId="6" fillId="0" borderId="27" xfId="2" applyNumberFormat="1" applyFont="1" applyBorder="1">
      <alignment vertical="center"/>
    </xf>
    <xf numFmtId="0" fontId="6" fillId="0" borderId="39" xfId="2" applyFont="1" applyBorder="1" applyAlignment="1">
      <alignment horizontal="left" vertical="center"/>
    </xf>
    <xf numFmtId="0" fontId="6" fillId="0" borderId="40" xfId="2" applyFont="1" applyBorder="1" applyAlignment="1">
      <alignment horizontal="left" vertical="center"/>
    </xf>
    <xf numFmtId="0" fontId="22" fillId="0" borderId="39" xfId="2" applyFont="1" applyBorder="1" applyAlignment="1">
      <alignment horizontal="left" vertical="center"/>
    </xf>
    <xf numFmtId="0" fontId="23" fillId="0" borderId="4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24" xfId="2" applyFont="1" applyBorder="1">
      <alignment vertical="center"/>
    </xf>
    <xf numFmtId="0" fontId="16" fillId="0" borderId="25" xfId="2" applyFont="1" applyBorder="1">
      <alignment vertical="center"/>
    </xf>
    <xf numFmtId="0" fontId="16" fillId="0" borderId="39" xfId="2" applyFont="1" applyBorder="1">
      <alignment vertical="center"/>
    </xf>
    <xf numFmtId="0" fontId="15" fillId="0" borderId="24" xfId="2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20" fillId="0" borderId="23" xfId="2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20" fillId="0" borderId="23" xfId="2" applyBorder="1">
      <alignment vertical="center"/>
    </xf>
    <xf numFmtId="0" fontId="15" fillId="0" borderId="23" xfId="2" applyFont="1" applyBorder="1">
      <alignment vertical="center"/>
    </xf>
    <xf numFmtId="0" fontId="20" fillId="0" borderId="25" xfId="2" applyBorder="1" applyAlignment="1">
      <alignment horizontal="left" vertical="center"/>
    </xf>
    <xf numFmtId="0" fontId="20" fillId="0" borderId="25" xfId="2" applyBorder="1">
      <alignment vertical="center"/>
    </xf>
    <xf numFmtId="0" fontId="15" fillId="0" borderId="25" xfId="2" applyFont="1" applyBorder="1">
      <alignment vertical="center"/>
    </xf>
    <xf numFmtId="0" fontId="16" fillId="0" borderId="27" xfId="2" applyFont="1" applyBorder="1" applyAlignment="1">
      <alignment horizontal="left" vertical="center"/>
    </xf>
    <xf numFmtId="0" fontId="15" fillId="0" borderId="25" xfId="2" applyFont="1" applyBorder="1" applyAlignment="1">
      <alignment horizontal="center" vertical="center"/>
    </xf>
    <xf numFmtId="0" fontId="23" fillId="0" borderId="46" xfId="2" applyFont="1" applyBorder="1">
      <alignment vertical="center"/>
    </xf>
    <xf numFmtId="0" fontId="23" fillId="0" borderId="47" xfId="2" applyFont="1" applyBorder="1">
      <alignment vertical="center"/>
    </xf>
    <xf numFmtId="0" fontId="16" fillId="0" borderId="47" xfId="2" applyFont="1" applyBorder="1">
      <alignment vertical="center"/>
    </xf>
    <xf numFmtId="58" fontId="20" fillId="0" borderId="47" xfId="2" applyNumberFormat="1" applyBorder="1">
      <alignment vertical="center"/>
    </xf>
    <xf numFmtId="0" fontId="16" fillId="0" borderId="40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3" fillId="3" borderId="55" xfId="3" applyFont="1" applyFill="1" applyBorder="1"/>
    <xf numFmtId="0" fontId="14" fillId="3" borderId="55" xfId="3" applyFont="1" applyFill="1" applyBorder="1"/>
    <xf numFmtId="0" fontId="0" fillId="3" borderId="55" xfId="4" applyFont="1" applyFill="1" applyBorder="1">
      <alignment vertic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9" xfId="3" applyNumberFormat="1" applyFont="1" applyFill="1" applyBorder="1" applyAlignment="1">
      <alignment horizontal="center"/>
    </xf>
    <xf numFmtId="49" fontId="14" fillId="3" borderId="60" xfId="4" applyNumberFormat="1" applyFont="1" applyFill="1" applyBorder="1" applyAlignment="1">
      <alignment horizontal="center" vertical="center"/>
    </xf>
    <xf numFmtId="49" fontId="14" fillId="3" borderId="61" xfId="3" applyNumberFormat="1" applyFont="1" applyFill="1" applyBorder="1" applyAlignment="1">
      <alignment horizontal="center"/>
    </xf>
    <xf numFmtId="49" fontId="14" fillId="3" borderId="62" xfId="3" applyNumberFormat="1" applyFont="1" applyFill="1" applyBorder="1" applyAlignment="1">
      <alignment horizontal="center"/>
    </xf>
    <xf numFmtId="0" fontId="15" fillId="0" borderId="26" xfId="2" applyFont="1" applyBorder="1">
      <alignment vertical="center"/>
    </xf>
    <xf numFmtId="0" fontId="15" fillId="0" borderId="49" xfId="2" applyFont="1" applyBorder="1">
      <alignment vertical="center"/>
    </xf>
    <xf numFmtId="0" fontId="20" fillId="0" borderId="50" xfId="2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20" fillId="0" borderId="50" xfId="2" applyBorder="1">
      <alignment vertical="center"/>
    </xf>
    <xf numFmtId="0" fontId="15" fillId="0" borderId="50" xfId="2" applyFont="1" applyBorder="1">
      <alignment vertical="center"/>
    </xf>
    <xf numFmtId="0" fontId="15" fillId="0" borderId="49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20" fillId="0" borderId="50" xfId="2" applyBorder="1" applyAlignment="1">
      <alignment horizontal="center" vertical="center"/>
    </xf>
    <xf numFmtId="0" fontId="20" fillId="0" borderId="25" xfId="2" applyBorder="1" applyAlignment="1">
      <alignment horizontal="center" vertical="center"/>
    </xf>
    <xf numFmtId="0" fontId="26" fillId="0" borderId="64" xfId="2" applyFont="1" applyBorder="1" applyAlignment="1">
      <alignment horizontal="left" vertical="center" wrapText="1"/>
    </xf>
    <xf numFmtId="9" fontId="16" fillId="0" borderId="25" xfId="2" applyNumberFormat="1" applyFont="1" applyBorder="1" applyAlignment="1">
      <alignment horizontal="center" vertical="center"/>
    </xf>
    <xf numFmtId="0" fontId="23" fillId="0" borderId="44" xfId="2" applyFont="1" applyBorder="1">
      <alignment vertical="center"/>
    </xf>
    <xf numFmtId="0" fontId="23" fillId="0" borderId="45" xfId="2" applyFont="1" applyBorder="1">
      <alignment vertical="center"/>
    </xf>
    <xf numFmtId="0" fontId="16" fillId="0" borderId="68" xfId="2" applyFont="1" applyBorder="1">
      <alignment vertical="center"/>
    </xf>
    <xf numFmtId="0" fontId="23" fillId="0" borderId="68" xfId="2" applyFont="1" applyBorder="1">
      <alignment vertical="center"/>
    </xf>
    <xf numFmtId="58" fontId="20" fillId="0" borderId="45" xfId="2" applyNumberFormat="1" applyBorder="1">
      <alignment vertical="center"/>
    </xf>
    <xf numFmtId="0" fontId="20" fillId="0" borderId="68" xfId="2" applyBorder="1">
      <alignment vertical="center"/>
    </xf>
    <xf numFmtId="0" fontId="16" fillId="0" borderId="54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8" fillId="0" borderId="39" xfId="2" applyFont="1" applyBorder="1" applyAlignment="1">
      <alignment horizontal="left" vertical="center" wrapText="1"/>
    </xf>
    <xf numFmtId="0" fontId="28" fillId="0" borderId="39" xfId="2" applyFont="1" applyBorder="1" applyAlignment="1">
      <alignment horizontal="left" vertical="center"/>
    </xf>
    <xf numFmtId="0" fontId="30" fillId="0" borderId="12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13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5" fillId="0" borderId="24" xfId="2" applyFont="1" applyBorder="1" applyAlignment="1">
      <alignment horizontal="left" vertical="center"/>
    </xf>
    <xf numFmtId="0" fontId="36" fillId="3" borderId="2" xfId="3" applyFont="1" applyFill="1" applyBorder="1" applyAlignment="1">
      <alignment horizontal="center" vertical="center"/>
    </xf>
    <xf numFmtId="0" fontId="37" fillId="3" borderId="2" xfId="4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0" fontId="36" fillId="3" borderId="18" xfId="3" applyFont="1" applyFill="1" applyBorder="1" applyAlignment="1">
      <alignment horizontal="center" vertical="center"/>
    </xf>
    <xf numFmtId="0" fontId="37" fillId="3" borderId="18" xfId="4" applyFont="1" applyFill="1" applyBorder="1" applyAlignment="1">
      <alignment horizontal="center" vertical="center"/>
    </xf>
    <xf numFmtId="49" fontId="37" fillId="3" borderId="19" xfId="4" applyNumberFormat="1" applyFont="1" applyFill="1" applyBorder="1" applyAlignment="1">
      <alignment horizontal="center" vertical="center"/>
    </xf>
    <xf numFmtId="49" fontId="36" fillId="3" borderId="56" xfId="4" applyNumberFormat="1" applyFont="1" applyFill="1" applyBorder="1" applyAlignment="1">
      <alignment horizontal="center" vertical="center"/>
    </xf>
    <xf numFmtId="49" fontId="37" fillId="3" borderId="17" xfId="4" applyNumberFormat="1" applyFont="1" applyFill="1" applyBorder="1" applyAlignment="1">
      <alignment horizontal="center" vertical="center"/>
    </xf>
    <xf numFmtId="49" fontId="36" fillId="3" borderId="17" xfId="4" applyNumberFormat="1" applyFont="1" applyFill="1" applyBorder="1" applyAlignment="1">
      <alignment horizontal="center" vertical="center"/>
    </xf>
    <xf numFmtId="49" fontId="36" fillId="3" borderId="57" xfId="4" applyNumberFormat="1" applyFont="1" applyFill="1" applyBorder="1" applyAlignment="1">
      <alignment horizontal="center" vertical="center"/>
    </xf>
    <xf numFmtId="0" fontId="29" fillId="0" borderId="72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3" fillId="0" borderId="33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27" fillId="0" borderId="47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23" fillId="0" borderId="71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0" fontId="16" fillId="0" borderId="66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3" fillId="0" borderId="47" xfId="2" applyFont="1" applyBorder="1" applyAlignment="1">
      <alignment horizontal="left" vertical="center"/>
    </xf>
    <xf numFmtId="0" fontId="23" fillId="0" borderId="53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22" fillId="0" borderId="54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65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9" fontId="35" fillId="0" borderId="34" xfId="2" applyNumberFormat="1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9" fontId="16" fillId="0" borderId="35" xfId="2" applyNumberFormat="1" applyFont="1" applyBorder="1" applyAlignment="1">
      <alignment horizontal="left" vertical="center"/>
    </xf>
    <xf numFmtId="9" fontId="16" fillId="0" borderId="36" xfId="2" applyNumberFormat="1" applyFont="1" applyBorder="1" applyAlignment="1">
      <alignment horizontal="left" vertical="center"/>
    </xf>
    <xf numFmtId="9" fontId="16" fillId="0" borderId="43" xfId="2" applyNumberFormat="1" applyFont="1" applyBorder="1" applyAlignment="1">
      <alignment horizontal="left" vertical="center"/>
    </xf>
    <xf numFmtId="0" fontId="15" fillId="0" borderId="63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6" fillId="0" borderId="30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9" xfId="2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6" fillId="0" borderId="27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14" fontId="16" fillId="0" borderId="27" xfId="2" applyNumberFormat="1" applyFont="1" applyBorder="1" applyAlignment="1">
      <alignment horizontal="center" vertical="center"/>
    </xf>
    <xf numFmtId="14" fontId="16" fillId="0" borderId="40" xfId="2" applyNumberFormat="1" applyFont="1" applyBorder="1" applyAlignment="1">
      <alignment horizontal="center" vertical="center"/>
    </xf>
    <xf numFmtId="0" fontId="16" fillId="0" borderId="25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35" fillId="0" borderId="25" xfId="2" applyFont="1" applyBorder="1" applyAlignment="1">
      <alignment horizontal="left" vertical="center"/>
    </xf>
    <xf numFmtId="0" fontId="25" fillId="0" borderId="21" xfId="2" applyFont="1" applyBorder="1" applyAlignment="1">
      <alignment horizontal="center" vertical="top"/>
    </xf>
    <xf numFmtId="0" fontId="16" fillId="0" borderId="45" xfId="2" applyFont="1" applyBorder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 shrinkToFit="1"/>
    </xf>
    <xf numFmtId="0" fontId="20" fillId="0" borderId="45" xfId="2" applyBorder="1" applyAlignment="1">
      <alignment horizontal="center" vertical="center"/>
    </xf>
    <xf numFmtId="0" fontId="20" fillId="0" borderId="51" xfId="2" applyBorder="1" applyAlignment="1">
      <alignment horizontal="center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36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16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7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15" xfId="3" applyFont="1" applyFill="1" applyBorder="1" applyAlignment="1">
      <alignment horizontal="center"/>
    </xf>
    <xf numFmtId="0" fontId="23" fillId="0" borderId="49" xfId="2" applyFont="1" applyBorder="1" applyAlignment="1">
      <alignment horizontal="center" vertical="center"/>
    </xf>
    <xf numFmtId="0" fontId="23" fillId="0" borderId="50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40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23" fillId="0" borderId="47" xfId="2" applyFont="1" applyBorder="1" applyAlignment="1">
      <alignment horizontal="center" vertical="center"/>
    </xf>
    <xf numFmtId="0" fontId="20" fillId="0" borderId="47" xfId="2" applyBorder="1" applyAlignment="1">
      <alignment horizontal="center" vertical="center"/>
    </xf>
    <xf numFmtId="0" fontId="20" fillId="0" borderId="52" xfId="2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22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2" fillId="0" borderId="25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32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2" fillId="0" borderId="42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top"/>
    </xf>
    <xf numFmtId="0" fontId="6" fillId="0" borderId="27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23" fillId="0" borderId="32" xfId="2" applyFont="1" applyBorder="1" applyAlignment="1">
      <alignment horizontal="left" vertical="center"/>
    </xf>
    <xf numFmtId="0" fontId="6" fillId="0" borderId="42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20" fillId="0" borderId="32" xfId="2" applyBorder="1" applyAlignment="1">
      <alignment horizontal="left" vertical="center"/>
    </xf>
    <xf numFmtId="0" fontId="20" fillId="0" borderId="31" xfId="2" applyBorder="1" applyAlignment="1">
      <alignment horizontal="left" vertical="center"/>
    </xf>
    <xf numFmtId="0" fontId="20" fillId="0" borderId="42" xfId="2" applyBorder="1" applyAlignment="1">
      <alignment horizontal="left" vertical="center"/>
    </xf>
    <xf numFmtId="0" fontId="20" fillId="0" borderId="27" xfId="2" applyBorder="1" applyAlignment="1">
      <alignment horizontal="center" vertical="center"/>
    </xf>
    <xf numFmtId="0" fontId="20" fillId="0" borderId="40" xfId="2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horizontal="left" vertical="center"/>
    </xf>
    <xf numFmtId="0" fontId="22" fillId="0" borderId="29" xfId="2" applyFont="1" applyBorder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39" xfId="2" applyFont="1" applyBorder="1" applyAlignment="1">
      <alignment horizontal="left" vertical="center" wrapText="1"/>
    </xf>
    <xf numFmtId="0" fontId="6" fillId="0" borderId="24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39" xfId="2" applyFont="1" applyBorder="1" applyAlignment="1">
      <alignment horizontal="left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16" fillId="0" borderId="27" xfId="2" applyFont="1" applyBorder="1" applyAlignment="1">
      <alignment horizontal="right" vertical="center"/>
    </xf>
    <xf numFmtId="0" fontId="22" fillId="0" borderId="27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top"/>
    </xf>
    <xf numFmtId="0" fontId="16" fillId="0" borderId="23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58" fontId="6" fillId="0" borderId="25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561975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72" customWidth="1"/>
    <col min="3" max="3" width="10.125" customWidth="1"/>
  </cols>
  <sheetData>
    <row r="1" spans="1:2" ht="21" customHeight="1" x14ac:dyDescent="0.15">
      <c r="A1" s="173"/>
      <c r="B1" s="174" t="s">
        <v>0</v>
      </c>
    </row>
    <row r="2" spans="1:2" x14ac:dyDescent="0.15">
      <c r="A2" s="5">
        <v>1</v>
      </c>
      <c r="B2" s="175" t="s">
        <v>1</v>
      </c>
    </row>
    <row r="3" spans="1:2" x14ac:dyDescent="0.15">
      <c r="A3" s="5">
        <v>2</v>
      </c>
      <c r="B3" s="175" t="s">
        <v>2</v>
      </c>
    </row>
    <row r="4" spans="1:2" x14ac:dyDescent="0.15">
      <c r="A4" s="5">
        <v>3</v>
      </c>
      <c r="B4" s="175" t="s">
        <v>3</v>
      </c>
    </row>
    <row r="5" spans="1:2" x14ac:dyDescent="0.15">
      <c r="A5" s="5">
        <v>4</v>
      </c>
      <c r="B5" s="175" t="s">
        <v>4</v>
      </c>
    </row>
    <row r="6" spans="1:2" x14ac:dyDescent="0.15">
      <c r="A6" s="5">
        <v>5</v>
      </c>
      <c r="B6" s="175" t="s">
        <v>5</v>
      </c>
    </row>
    <row r="7" spans="1:2" ht="13.5" customHeight="1" x14ac:dyDescent="0.15">
      <c r="A7" s="5">
        <v>6</v>
      </c>
      <c r="B7" s="175" t="s">
        <v>6</v>
      </c>
    </row>
    <row r="8" spans="1:2" s="171" customFormat="1" ht="15" customHeight="1" x14ac:dyDescent="0.15">
      <c r="A8" s="176">
        <v>7</v>
      </c>
      <c r="B8" s="177" t="s">
        <v>7</v>
      </c>
    </row>
    <row r="9" spans="1:2" x14ac:dyDescent="0.15">
      <c r="A9" s="5"/>
      <c r="B9" s="175"/>
    </row>
    <row r="10" spans="1:2" ht="18.95" customHeight="1" x14ac:dyDescent="0.15">
      <c r="A10" s="173"/>
      <c r="B10" s="178" t="s">
        <v>8</v>
      </c>
    </row>
    <row r="11" spans="1:2" ht="15.95" customHeight="1" x14ac:dyDescent="0.15">
      <c r="A11" s="5">
        <v>1</v>
      </c>
      <c r="B11" s="179" t="s">
        <v>9</v>
      </c>
    </row>
    <row r="12" spans="1:2" x14ac:dyDescent="0.15">
      <c r="A12" s="5">
        <v>2</v>
      </c>
      <c r="B12" s="175" t="s">
        <v>10</v>
      </c>
    </row>
    <row r="13" spans="1:2" x14ac:dyDescent="0.15">
      <c r="A13" s="5">
        <v>3</v>
      </c>
      <c r="B13" s="177" t="s">
        <v>11</v>
      </c>
    </row>
    <row r="14" spans="1:2" x14ac:dyDescent="0.15">
      <c r="A14" s="5">
        <v>4</v>
      </c>
      <c r="B14" s="175" t="s">
        <v>12</v>
      </c>
    </row>
    <row r="15" spans="1:2" x14ac:dyDescent="0.15">
      <c r="A15" s="5">
        <v>5</v>
      </c>
      <c r="B15" s="175" t="s">
        <v>13</v>
      </c>
    </row>
    <row r="16" spans="1:2" x14ac:dyDescent="0.15">
      <c r="A16" s="5">
        <v>6</v>
      </c>
      <c r="B16" s="175" t="s">
        <v>14</v>
      </c>
    </row>
    <row r="17" spans="1:2" x14ac:dyDescent="0.15">
      <c r="A17" s="5">
        <v>7</v>
      </c>
      <c r="B17" s="175" t="s">
        <v>15</v>
      </c>
    </row>
    <row r="18" spans="1:2" x14ac:dyDescent="0.15">
      <c r="A18" s="5"/>
      <c r="B18" s="175"/>
    </row>
    <row r="19" spans="1:2" ht="20.25" x14ac:dyDescent="0.15">
      <c r="A19" s="173"/>
      <c r="B19" s="174" t="s">
        <v>16</v>
      </c>
    </row>
    <row r="20" spans="1:2" x14ac:dyDescent="0.15">
      <c r="A20" s="5">
        <v>1</v>
      </c>
      <c r="B20" s="175" t="s">
        <v>17</v>
      </c>
    </row>
    <row r="21" spans="1:2" x14ac:dyDescent="0.15">
      <c r="A21" s="5">
        <v>2</v>
      </c>
      <c r="B21" s="175" t="s">
        <v>18</v>
      </c>
    </row>
    <row r="22" spans="1:2" x14ac:dyDescent="0.15">
      <c r="A22" s="5">
        <v>3</v>
      </c>
      <c r="B22" s="175" t="s">
        <v>19</v>
      </c>
    </row>
    <row r="23" spans="1:2" x14ac:dyDescent="0.15">
      <c r="A23" s="5">
        <v>4</v>
      </c>
      <c r="B23" s="175" t="s">
        <v>20</v>
      </c>
    </row>
    <row r="24" spans="1:2" x14ac:dyDescent="0.15">
      <c r="A24" s="5">
        <v>5</v>
      </c>
      <c r="B24" s="175" t="s">
        <v>21</v>
      </c>
    </row>
    <row r="25" spans="1:2" x14ac:dyDescent="0.15">
      <c r="A25" s="5">
        <v>6</v>
      </c>
      <c r="B25" s="175" t="s">
        <v>22</v>
      </c>
    </row>
    <row r="26" spans="1:2" x14ac:dyDescent="0.15">
      <c r="A26" s="5">
        <v>7</v>
      </c>
      <c r="B26" s="175" t="s">
        <v>23</v>
      </c>
    </row>
    <row r="27" spans="1:2" x14ac:dyDescent="0.15">
      <c r="A27" s="5"/>
      <c r="B27" s="175"/>
    </row>
    <row r="28" spans="1:2" ht="20.25" x14ac:dyDescent="0.15">
      <c r="A28" s="173"/>
      <c r="B28" s="174" t="s">
        <v>24</v>
      </c>
    </row>
    <row r="29" spans="1:2" x14ac:dyDescent="0.15">
      <c r="A29" s="5">
        <v>1</v>
      </c>
      <c r="B29" s="175" t="s">
        <v>25</v>
      </c>
    </row>
    <row r="30" spans="1:2" x14ac:dyDescent="0.15">
      <c r="A30" s="5">
        <v>2</v>
      </c>
      <c r="B30" s="175" t="s">
        <v>26</v>
      </c>
    </row>
    <row r="31" spans="1:2" x14ac:dyDescent="0.15">
      <c r="A31" s="5">
        <v>3</v>
      </c>
      <c r="B31" s="175" t="s">
        <v>27</v>
      </c>
    </row>
    <row r="32" spans="1:2" x14ac:dyDescent="0.15">
      <c r="A32" s="5">
        <v>4</v>
      </c>
      <c r="B32" s="175" t="s">
        <v>28</v>
      </c>
    </row>
    <row r="33" spans="1:2" x14ac:dyDescent="0.15">
      <c r="A33" s="5">
        <v>5</v>
      </c>
      <c r="B33" s="175" t="s">
        <v>29</v>
      </c>
    </row>
    <row r="34" spans="1:2" x14ac:dyDescent="0.15">
      <c r="A34" s="5">
        <v>6</v>
      </c>
      <c r="B34" s="175" t="s">
        <v>30</v>
      </c>
    </row>
    <row r="35" spans="1:2" x14ac:dyDescent="0.15">
      <c r="A35" s="5">
        <v>7</v>
      </c>
      <c r="B35" s="175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8"/>
  <sheetViews>
    <sheetView zoomScalePageLayoutView="125" workbookViewId="0">
      <selection activeCell="B4" sqref="B4:F5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4" t="s">
        <v>241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 x14ac:dyDescent="0.3">
      <c r="A2" s="383" t="s">
        <v>216</v>
      </c>
      <c r="B2" s="384" t="s">
        <v>221</v>
      </c>
      <c r="C2" s="384" t="s">
        <v>217</v>
      </c>
      <c r="D2" s="384" t="s">
        <v>218</v>
      </c>
      <c r="E2" s="384" t="s">
        <v>219</v>
      </c>
      <c r="F2" s="384" t="s">
        <v>220</v>
      </c>
      <c r="G2" s="383" t="s">
        <v>242</v>
      </c>
      <c r="H2" s="383"/>
      <c r="I2" s="383" t="s">
        <v>243</v>
      </c>
      <c r="J2" s="383"/>
      <c r="K2" s="387" t="s">
        <v>244</v>
      </c>
      <c r="L2" s="389" t="s">
        <v>245</v>
      </c>
      <c r="M2" s="391" t="s">
        <v>246</v>
      </c>
    </row>
    <row r="3" spans="1:13" s="1" customFormat="1" ht="16.5" x14ac:dyDescent="0.3">
      <c r="A3" s="383"/>
      <c r="B3" s="385"/>
      <c r="C3" s="385"/>
      <c r="D3" s="385"/>
      <c r="E3" s="385"/>
      <c r="F3" s="385"/>
      <c r="G3" s="3" t="s">
        <v>247</v>
      </c>
      <c r="H3" s="3" t="s">
        <v>248</v>
      </c>
      <c r="I3" s="3" t="s">
        <v>247</v>
      </c>
      <c r="J3" s="3" t="s">
        <v>248</v>
      </c>
      <c r="K3" s="388"/>
      <c r="L3" s="390"/>
      <c r="M3" s="392"/>
    </row>
    <row r="4" spans="1:13" x14ac:dyDescent="0.15">
      <c r="A4" s="8">
        <v>1</v>
      </c>
      <c r="B4" s="6" t="s">
        <v>234</v>
      </c>
      <c r="C4" s="7">
        <v>230908063</v>
      </c>
      <c r="D4" s="6" t="s">
        <v>232</v>
      </c>
      <c r="E4" s="8" t="s">
        <v>233</v>
      </c>
      <c r="F4" s="9" t="s">
        <v>60</v>
      </c>
      <c r="G4" s="6">
        <v>0.6</v>
      </c>
      <c r="H4" s="6">
        <v>1</v>
      </c>
      <c r="I4" s="6">
        <v>2</v>
      </c>
      <c r="J4" s="6">
        <v>1</v>
      </c>
      <c r="K4" s="6"/>
      <c r="L4" s="6"/>
      <c r="M4" s="6" t="s">
        <v>235</v>
      </c>
    </row>
    <row r="5" spans="1:13" x14ac:dyDescent="0.15">
      <c r="A5" s="8">
        <v>2</v>
      </c>
      <c r="B5" s="6" t="s">
        <v>234</v>
      </c>
      <c r="C5" s="7">
        <v>230924034</v>
      </c>
      <c r="D5" s="6" t="s">
        <v>232</v>
      </c>
      <c r="E5" s="6" t="s">
        <v>236</v>
      </c>
      <c r="F5" s="9" t="s">
        <v>60</v>
      </c>
      <c r="G5" s="6">
        <v>2</v>
      </c>
      <c r="H5" s="6">
        <v>1</v>
      </c>
      <c r="I5" s="6">
        <v>2</v>
      </c>
      <c r="J5" s="6">
        <v>6</v>
      </c>
      <c r="K5" s="34"/>
      <c r="L5" s="34"/>
      <c r="M5" s="6" t="s">
        <v>235</v>
      </c>
    </row>
    <row r="6" spans="1:13" x14ac:dyDescent="0.15">
      <c r="A6" s="28"/>
      <c r="B6" s="29"/>
      <c r="C6" s="29"/>
      <c r="D6" s="29"/>
      <c r="E6" s="30"/>
      <c r="F6" s="31"/>
      <c r="G6" s="30"/>
      <c r="H6" s="32"/>
      <c r="I6" s="29"/>
      <c r="J6" s="29"/>
      <c r="K6" s="35"/>
      <c r="L6" s="36"/>
      <c r="M6" s="30"/>
    </row>
    <row r="7" spans="1:13" s="2" customFormat="1" x14ac:dyDescent="0.15">
      <c r="A7" s="375" t="s">
        <v>237</v>
      </c>
      <c r="B7" s="376"/>
      <c r="C7" s="376"/>
      <c r="D7" s="376"/>
      <c r="E7" s="377"/>
      <c r="F7" s="378"/>
      <c r="G7" s="380"/>
      <c r="H7" s="375" t="s">
        <v>249</v>
      </c>
      <c r="I7" s="376"/>
      <c r="J7" s="376"/>
      <c r="K7" s="377"/>
      <c r="L7" s="393"/>
      <c r="M7" s="394"/>
    </row>
    <row r="8" spans="1:13" ht="16.5" x14ac:dyDescent="0.15">
      <c r="A8" s="381" t="s">
        <v>250</v>
      </c>
      <c r="B8" s="386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4 M5 M6 M1:M3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4" t="s">
        <v>251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5.95" customHeight="1" x14ac:dyDescent="0.3">
      <c r="A2" s="384" t="s">
        <v>252</v>
      </c>
      <c r="B2" s="384" t="s">
        <v>221</v>
      </c>
      <c r="C2" s="384" t="s">
        <v>217</v>
      </c>
      <c r="D2" s="384" t="s">
        <v>218</v>
      </c>
      <c r="E2" s="384" t="s">
        <v>219</v>
      </c>
      <c r="F2" s="384" t="s">
        <v>220</v>
      </c>
      <c r="G2" s="406" t="s">
        <v>253</v>
      </c>
      <c r="H2" s="407"/>
      <c r="I2" s="408"/>
      <c r="J2" s="406" t="s">
        <v>254</v>
      </c>
      <c r="K2" s="407"/>
      <c r="L2" s="408"/>
      <c r="M2" s="406" t="s">
        <v>255</v>
      </c>
      <c r="N2" s="407"/>
      <c r="O2" s="408"/>
      <c r="P2" s="406" t="s">
        <v>256</v>
      </c>
      <c r="Q2" s="407"/>
      <c r="R2" s="408"/>
      <c r="S2" s="407" t="s">
        <v>257</v>
      </c>
      <c r="T2" s="407"/>
      <c r="U2" s="408"/>
      <c r="V2" s="409" t="s">
        <v>258</v>
      </c>
      <c r="W2" s="409" t="s">
        <v>230</v>
      </c>
    </row>
    <row r="3" spans="1:23" s="1" customFormat="1" ht="16.5" x14ac:dyDescent="0.3">
      <c r="A3" s="385"/>
      <c r="B3" s="397"/>
      <c r="C3" s="397"/>
      <c r="D3" s="397"/>
      <c r="E3" s="397"/>
      <c r="F3" s="397"/>
      <c r="G3" s="3" t="s">
        <v>259</v>
      </c>
      <c r="H3" s="3" t="s">
        <v>65</v>
      </c>
      <c r="I3" s="3" t="s">
        <v>221</v>
      </c>
      <c r="J3" s="3" t="s">
        <v>259</v>
      </c>
      <c r="K3" s="3" t="s">
        <v>65</v>
      </c>
      <c r="L3" s="3" t="s">
        <v>221</v>
      </c>
      <c r="M3" s="3" t="s">
        <v>259</v>
      </c>
      <c r="N3" s="3" t="s">
        <v>65</v>
      </c>
      <c r="O3" s="3" t="s">
        <v>221</v>
      </c>
      <c r="P3" s="3" t="s">
        <v>259</v>
      </c>
      <c r="Q3" s="3" t="s">
        <v>65</v>
      </c>
      <c r="R3" s="3" t="s">
        <v>221</v>
      </c>
      <c r="S3" s="3" t="s">
        <v>259</v>
      </c>
      <c r="T3" s="3" t="s">
        <v>65</v>
      </c>
      <c r="U3" s="3" t="s">
        <v>221</v>
      </c>
      <c r="V3" s="410"/>
      <c r="W3" s="410"/>
    </row>
    <row r="4" spans="1:23" x14ac:dyDescent="0.15">
      <c r="A4" s="403" t="s">
        <v>260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16.5" x14ac:dyDescent="0.15">
      <c r="A5" s="404"/>
      <c r="B5" s="10"/>
      <c r="C5" s="10"/>
      <c r="D5" s="10"/>
      <c r="E5" s="10"/>
      <c r="F5" s="10"/>
      <c r="G5" s="406" t="s">
        <v>261</v>
      </c>
      <c r="H5" s="407"/>
      <c r="I5" s="408"/>
      <c r="J5" s="406" t="s">
        <v>262</v>
      </c>
      <c r="K5" s="407"/>
      <c r="L5" s="408"/>
      <c r="M5" s="406" t="s">
        <v>263</v>
      </c>
      <c r="N5" s="407"/>
      <c r="O5" s="408"/>
      <c r="P5" s="406" t="s">
        <v>264</v>
      </c>
      <c r="Q5" s="407"/>
      <c r="R5" s="408"/>
      <c r="S5" s="407" t="s">
        <v>265</v>
      </c>
      <c r="T5" s="407"/>
      <c r="U5" s="408"/>
      <c r="V5" s="10"/>
      <c r="W5" s="10"/>
    </row>
    <row r="6" spans="1:23" ht="16.5" x14ac:dyDescent="0.15">
      <c r="A6" s="404"/>
      <c r="B6" s="10"/>
      <c r="C6" s="10"/>
      <c r="D6" s="10"/>
      <c r="E6" s="10"/>
      <c r="F6" s="10"/>
      <c r="G6" s="3" t="s">
        <v>259</v>
      </c>
      <c r="H6" s="3" t="s">
        <v>65</v>
      </c>
      <c r="I6" s="3" t="s">
        <v>221</v>
      </c>
      <c r="J6" s="3" t="s">
        <v>259</v>
      </c>
      <c r="K6" s="3" t="s">
        <v>65</v>
      </c>
      <c r="L6" s="3" t="s">
        <v>221</v>
      </c>
      <c r="M6" s="3" t="s">
        <v>259</v>
      </c>
      <c r="N6" s="3" t="s">
        <v>65</v>
      </c>
      <c r="O6" s="3" t="s">
        <v>221</v>
      </c>
      <c r="P6" s="3" t="s">
        <v>259</v>
      </c>
      <c r="Q6" s="3" t="s">
        <v>65</v>
      </c>
      <c r="R6" s="3" t="s">
        <v>221</v>
      </c>
      <c r="S6" s="3" t="s">
        <v>259</v>
      </c>
      <c r="T6" s="3" t="s">
        <v>65</v>
      </c>
      <c r="U6" s="3" t="s">
        <v>221</v>
      </c>
      <c r="V6" s="10"/>
      <c r="W6" s="10"/>
    </row>
    <row r="7" spans="1:23" x14ac:dyDescent="0.15">
      <c r="A7" s="40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15">
      <c r="A8" s="395" t="s">
        <v>266</v>
      </c>
      <c r="B8" s="395"/>
      <c r="C8" s="395"/>
      <c r="D8" s="395"/>
      <c r="E8" s="395"/>
      <c r="F8" s="39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15">
      <c r="A9" s="396"/>
      <c r="B9" s="396"/>
      <c r="C9" s="396"/>
      <c r="D9" s="396"/>
      <c r="E9" s="396"/>
      <c r="F9" s="39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15">
      <c r="A10" s="395" t="s">
        <v>267</v>
      </c>
      <c r="B10" s="395"/>
      <c r="C10" s="395"/>
      <c r="D10" s="395"/>
      <c r="E10" s="395"/>
      <c r="F10" s="39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15">
      <c r="A11" s="396"/>
      <c r="B11" s="396"/>
      <c r="C11" s="396"/>
      <c r="D11" s="396"/>
      <c r="E11" s="396"/>
      <c r="F11" s="39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15">
      <c r="A12" s="395" t="s">
        <v>268</v>
      </c>
      <c r="B12" s="395"/>
      <c r="C12" s="395"/>
      <c r="D12" s="395"/>
      <c r="E12" s="395"/>
      <c r="F12" s="39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x14ac:dyDescent="0.15">
      <c r="A13" s="396"/>
      <c r="B13" s="396"/>
      <c r="C13" s="396"/>
      <c r="D13" s="396"/>
      <c r="E13" s="396"/>
      <c r="F13" s="39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15">
      <c r="A14" s="395" t="s">
        <v>269</v>
      </c>
      <c r="B14" s="395"/>
      <c r="C14" s="395"/>
      <c r="D14" s="395"/>
      <c r="E14" s="395"/>
      <c r="F14" s="39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96"/>
      <c r="B15" s="396"/>
      <c r="C15" s="396"/>
      <c r="D15" s="396"/>
      <c r="E15" s="396"/>
      <c r="F15" s="39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98" t="s">
        <v>270</v>
      </c>
      <c r="B17" s="399"/>
      <c r="C17" s="399"/>
      <c r="D17" s="399"/>
      <c r="E17" s="400"/>
      <c r="F17" s="401"/>
      <c r="G17" s="402"/>
      <c r="H17" s="27"/>
      <c r="I17" s="27"/>
      <c r="J17" s="398" t="s">
        <v>271</v>
      </c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400"/>
      <c r="V17" s="11"/>
      <c r="W17" s="13"/>
    </row>
    <row r="18" spans="1:23" ht="56.25" customHeight="1" x14ac:dyDescent="0.15">
      <c r="A18" s="381" t="s">
        <v>272</v>
      </c>
      <c r="B18" s="381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4" t="s">
        <v>273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 x14ac:dyDescent="0.3">
      <c r="A2" s="23" t="s">
        <v>274</v>
      </c>
      <c r="B2" s="24" t="s">
        <v>217</v>
      </c>
      <c r="C2" s="24" t="s">
        <v>218</v>
      </c>
      <c r="D2" s="24" t="s">
        <v>219</v>
      </c>
      <c r="E2" s="24" t="s">
        <v>220</v>
      </c>
      <c r="F2" s="24" t="s">
        <v>221</v>
      </c>
      <c r="G2" s="23" t="s">
        <v>275</v>
      </c>
      <c r="H2" s="23" t="s">
        <v>276</v>
      </c>
      <c r="I2" s="23" t="s">
        <v>277</v>
      </c>
      <c r="J2" s="23" t="s">
        <v>276</v>
      </c>
      <c r="K2" s="23" t="s">
        <v>278</v>
      </c>
      <c r="L2" s="23" t="s">
        <v>276</v>
      </c>
      <c r="M2" s="24" t="s">
        <v>258</v>
      </c>
      <c r="N2" s="24" t="s">
        <v>230</v>
      </c>
    </row>
    <row r="3" spans="1:14" x14ac:dyDescent="0.15">
      <c r="A3" s="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6.5" x14ac:dyDescent="0.15">
      <c r="A4" s="25" t="s">
        <v>274</v>
      </c>
      <c r="B4" s="26" t="s">
        <v>279</v>
      </c>
      <c r="C4" s="26" t="s">
        <v>259</v>
      </c>
      <c r="D4" s="26" t="s">
        <v>219</v>
      </c>
      <c r="E4" s="24" t="s">
        <v>220</v>
      </c>
      <c r="F4" s="24" t="s">
        <v>221</v>
      </c>
      <c r="G4" s="23" t="s">
        <v>275</v>
      </c>
      <c r="H4" s="23" t="s">
        <v>276</v>
      </c>
      <c r="I4" s="23" t="s">
        <v>277</v>
      </c>
      <c r="J4" s="23" t="s">
        <v>276</v>
      </c>
      <c r="K4" s="23" t="s">
        <v>278</v>
      </c>
      <c r="L4" s="23" t="s">
        <v>276</v>
      </c>
      <c r="M4" s="24" t="s">
        <v>258</v>
      </c>
      <c r="N4" s="24" t="s">
        <v>230</v>
      </c>
    </row>
    <row r="5" spans="1:14" x14ac:dyDescent="0.15">
      <c r="A5" s="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15">
      <c r="A6" s="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98" t="s">
        <v>270</v>
      </c>
      <c r="B11" s="399"/>
      <c r="C11" s="399"/>
      <c r="D11" s="400"/>
      <c r="E11" s="401"/>
      <c r="F11" s="411"/>
      <c r="G11" s="402"/>
      <c r="H11" s="27"/>
      <c r="I11" s="398" t="s">
        <v>271</v>
      </c>
      <c r="J11" s="399"/>
      <c r="K11" s="399"/>
      <c r="L11" s="11"/>
      <c r="M11" s="11"/>
      <c r="N11" s="13"/>
    </row>
    <row r="12" spans="1:14" ht="16.5" x14ac:dyDescent="0.15">
      <c r="A12" s="381" t="s">
        <v>280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B3" sqref="B3:F4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74" t="s">
        <v>281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 x14ac:dyDescent="0.3">
      <c r="A2" s="3" t="s">
        <v>252</v>
      </c>
      <c r="B2" s="4" t="s">
        <v>221</v>
      </c>
      <c r="C2" s="4" t="s">
        <v>217</v>
      </c>
      <c r="D2" s="4" t="s">
        <v>218</v>
      </c>
      <c r="E2" s="4" t="s">
        <v>219</v>
      </c>
      <c r="F2" s="4" t="s">
        <v>220</v>
      </c>
      <c r="G2" s="3" t="s">
        <v>282</v>
      </c>
      <c r="H2" s="3" t="s">
        <v>283</v>
      </c>
      <c r="I2" s="3" t="s">
        <v>284</v>
      </c>
      <c r="J2" s="3" t="s">
        <v>285</v>
      </c>
      <c r="K2" s="4" t="s">
        <v>258</v>
      </c>
      <c r="L2" s="4" t="s">
        <v>230</v>
      </c>
    </row>
    <row r="3" spans="1:12" x14ac:dyDescent="0.15">
      <c r="A3" s="5" t="s">
        <v>286</v>
      </c>
      <c r="B3" s="6" t="s">
        <v>234</v>
      </c>
      <c r="C3" s="7">
        <v>230908063</v>
      </c>
      <c r="D3" s="6" t="s">
        <v>232</v>
      </c>
      <c r="E3" s="8" t="s">
        <v>233</v>
      </c>
      <c r="F3" s="9" t="s">
        <v>60</v>
      </c>
      <c r="G3" s="10" t="s">
        <v>287</v>
      </c>
      <c r="H3" s="10" t="s">
        <v>288</v>
      </c>
      <c r="I3" s="10"/>
      <c r="J3" s="10"/>
      <c r="K3" s="10" t="s">
        <v>289</v>
      </c>
      <c r="L3" s="10"/>
    </row>
    <row r="4" spans="1:12" x14ac:dyDescent="0.15">
      <c r="A4" s="5" t="s">
        <v>286</v>
      </c>
      <c r="B4" s="6" t="s">
        <v>234</v>
      </c>
      <c r="C4" s="7">
        <v>230924034</v>
      </c>
      <c r="D4" s="6" t="s">
        <v>232</v>
      </c>
      <c r="E4" s="6" t="s">
        <v>236</v>
      </c>
      <c r="F4" s="9" t="s">
        <v>60</v>
      </c>
      <c r="G4" s="10" t="s">
        <v>287</v>
      </c>
      <c r="H4" s="10" t="s">
        <v>288</v>
      </c>
      <c r="I4" s="10"/>
      <c r="J4" s="10"/>
      <c r="K4" s="10" t="s">
        <v>289</v>
      </c>
      <c r="L4" s="10"/>
    </row>
    <row r="5" spans="1:12" x14ac:dyDescent="0.15">
      <c r="A5" s="5"/>
      <c r="B5" s="10"/>
      <c r="C5" s="14"/>
      <c r="D5" s="10"/>
      <c r="E5" s="15"/>
      <c r="F5" s="16"/>
      <c r="G5" s="10"/>
      <c r="H5" s="10"/>
      <c r="I5" s="10"/>
      <c r="J5" s="10"/>
      <c r="K5" s="10"/>
      <c r="L5" s="10"/>
    </row>
    <row r="6" spans="1:12" x14ac:dyDescent="0.15">
      <c r="A6" s="5" t="s">
        <v>286</v>
      </c>
      <c r="B6" s="6" t="s">
        <v>234</v>
      </c>
      <c r="C6" s="7">
        <v>230908063</v>
      </c>
      <c r="D6" s="6" t="s">
        <v>232</v>
      </c>
      <c r="E6" s="8" t="s">
        <v>233</v>
      </c>
      <c r="F6" s="9" t="s">
        <v>60</v>
      </c>
      <c r="G6" s="10" t="s">
        <v>290</v>
      </c>
      <c r="H6" s="10"/>
      <c r="I6" s="10" t="s">
        <v>291</v>
      </c>
      <c r="J6" s="10"/>
      <c r="K6" s="10" t="s">
        <v>292</v>
      </c>
      <c r="L6" s="10"/>
    </row>
    <row r="7" spans="1:12" x14ac:dyDescent="0.15">
      <c r="A7" s="5" t="s">
        <v>286</v>
      </c>
      <c r="B7" s="6" t="s">
        <v>234</v>
      </c>
      <c r="C7" s="7">
        <v>230924034</v>
      </c>
      <c r="D7" s="6" t="s">
        <v>232</v>
      </c>
      <c r="E7" s="6" t="s">
        <v>236</v>
      </c>
      <c r="F7" s="9" t="s">
        <v>60</v>
      </c>
      <c r="G7" s="10" t="s">
        <v>290</v>
      </c>
      <c r="H7" s="10"/>
      <c r="I7" s="10" t="s">
        <v>291</v>
      </c>
      <c r="J7" s="10"/>
      <c r="K7" s="10" t="s">
        <v>292</v>
      </c>
      <c r="L7" s="5"/>
    </row>
    <row r="8" spans="1:12" x14ac:dyDescent="0.15">
      <c r="A8" s="5"/>
      <c r="B8" s="10"/>
      <c r="C8" s="17"/>
      <c r="D8" s="10"/>
      <c r="E8" s="5"/>
      <c r="F8" s="5"/>
      <c r="G8" s="10"/>
      <c r="H8" s="10"/>
      <c r="I8" s="5"/>
      <c r="J8" s="5"/>
      <c r="K8" s="10"/>
      <c r="L8" s="5"/>
    </row>
    <row r="9" spans="1:12" x14ac:dyDescent="0.15">
      <c r="A9" s="5"/>
      <c r="B9" s="10"/>
      <c r="C9" s="18"/>
      <c r="D9" s="10"/>
      <c r="E9" s="19"/>
      <c r="F9" s="5"/>
      <c r="G9" s="10"/>
      <c r="H9" s="10"/>
      <c r="I9" s="10"/>
      <c r="J9" s="5"/>
      <c r="K9" s="22"/>
      <c r="L9" s="5"/>
    </row>
    <row r="10" spans="1:12" x14ac:dyDescent="0.15">
      <c r="A10" s="5"/>
      <c r="B10" s="10"/>
      <c r="C10" s="14"/>
      <c r="D10" s="10"/>
      <c r="E10" s="15"/>
      <c r="F10" s="16"/>
      <c r="G10" s="10"/>
      <c r="H10" s="5"/>
      <c r="I10" s="10"/>
      <c r="J10" s="5"/>
      <c r="K10" s="22"/>
      <c r="L10" s="5"/>
    </row>
    <row r="11" spans="1:12" x14ac:dyDescent="0.15">
      <c r="A11" s="5"/>
      <c r="B11" s="10"/>
      <c r="C11" s="14"/>
      <c r="D11" s="10"/>
      <c r="E11" s="15"/>
      <c r="F11" s="16"/>
      <c r="G11" s="10"/>
      <c r="H11" s="5"/>
      <c r="I11" s="10"/>
      <c r="J11" s="5"/>
      <c r="K11" s="22"/>
      <c r="L11" s="5"/>
    </row>
    <row r="12" spans="1:12" x14ac:dyDescent="0.15">
      <c r="A12" s="5"/>
      <c r="B12" s="10"/>
      <c r="C12" s="14"/>
      <c r="D12" s="10"/>
      <c r="E12" s="15"/>
      <c r="F12" s="16"/>
      <c r="G12" s="10"/>
      <c r="H12" s="5"/>
      <c r="I12" s="10"/>
      <c r="J12" s="5"/>
      <c r="K12" s="22"/>
      <c r="L12" s="5"/>
    </row>
    <row r="13" spans="1:12" x14ac:dyDescent="0.15">
      <c r="A13" s="5"/>
      <c r="B13" s="10"/>
      <c r="C13" s="14"/>
      <c r="D13" s="10"/>
      <c r="E13" s="20"/>
      <c r="F13" s="5"/>
      <c r="G13" s="10"/>
      <c r="H13" s="5"/>
      <c r="I13" s="10"/>
      <c r="J13" s="5"/>
      <c r="K13" s="22"/>
      <c r="L13" s="5"/>
    </row>
    <row r="14" spans="1:12" x14ac:dyDescent="0.15">
      <c r="A14" s="5"/>
      <c r="B14" s="10"/>
      <c r="C14" s="17"/>
      <c r="D14" s="10"/>
      <c r="E14" s="5"/>
      <c r="F14" s="5"/>
      <c r="G14" s="10"/>
      <c r="H14" s="5"/>
      <c r="I14" s="10"/>
      <c r="J14" s="5"/>
      <c r="K14" s="22"/>
      <c r="L14" s="5"/>
    </row>
    <row r="15" spans="1:12" x14ac:dyDescent="0.15">
      <c r="A15" s="5"/>
      <c r="B15" s="10"/>
      <c r="C15" s="17"/>
      <c r="D15" s="10"/>
      <c r="E15" s="5"/>
      <c r="F15" s="5"/>
      <c r="G15" s="10"/>
      <c r="H15" s="5"/>
      <c r="I15" s="10"/>
      <c r="J15" s="5"/>
      <c r="K15" s="22"/>
      <c r="L15" s="5"/>
    </row>
    <row r="16" spans="1:12" x14ac:dyDescent="0.15">
      <c r="A16" s="5"/>
      <c r="B16" s="10"/>
      <c r="C16" s="18"/>
      <c r="D16" s="10"/>
      <c r="E16" s="19"/>
      <c r="F16" s="5"/>
      <c r="G16" s="10"/>
      <c r="H16" s="10"/>
      <c r="I16" s="10"/>
      <c r="J16" s="5"/>
      <c r="K16" s="22"/>
      <c r="L16" s="5"/>
    </row>
    <row r="17" spans="1:12" x14ac:dyDescent="0.15">
      <c r="A17" s="5"/>
      <c r="B17" s="10"/>
      <c r="C17" s="5"/>
      <c r="D17" s="10"/>
      <c r="E17" s="5"/>
      <c r="F17" s="5"/>
      <c r="G17" s="10"/>
      <c r="H17" s="5"/>
      <c r="I17" s="10"/>
      <c r="J17" s="5"/>
      <c r="K17" s="22"/>
      <c r="L17" s="5"/>
    </row>
    <row r="18" spans="1:12" x14ac:dyDescent="0.15">
      <c r="A18" s="5"/>
      <c r="B18" s="10"/>
      <c r="C18" s="21"/>
      <c r="D18" s="10"/>
      <c r="E18" s="19"/>
      <c r="F18" s="5"/>
      <c r="G18" s="10"/>
      <c r="H18" s="5"/>
      <c r="I18" s="10"/>
      <c r="J18" s="5"/>
      <c r="K18" s="22"/>
      <c r="L18" s="5"/>
    </row>
    <row r="19" spans="1:12" s="2" customFormat="1" ht="32.1" customHeight="1" x14ac:dyDescent="0.15">
      <c r="A19" s="398" t="s">
        <v>293</v>
      </c>
      <c r="B19" s="399"/>
      <c r="C19" s="399"/>
      <c r="D19" s="399"/>
      <c r="E19" s="400"/>
      <c r="F19" s="401"/>
      <c r="G19" s="402"/>
      <c r="H19" s="398" t="s">
        <v>294</v>
      </c>
      <c r="I19" s="399"/>
      <c r="J19" s="399"/>
      <c r="K19" s="11"/>
      <c r="L19" s="13"/>
    </row>
    <row r="20" spans="1:12" ht="72" customHeight="1" x14ac:dyDescent="0.15">
      <c r="A20" s="381" t="s">
        <v>295</v>
      </c>
      <c r="B20" s="381"/>
      <c r="C20" s="382"/>
      <c r="D20" s="382"/>
      <c r="E20" s="382"/>
      <c r="F20" s="382"/>
      <c r="G20" s="382"/>
      <c r="H20" s="382"/>
      <c r="I20" s="382"/>
      <c r="J20" s="382"/>
      <c r="K20" s="382"/>
      <c r="L20" s="382"/>
    </row>
  </sheetData>
  <mergeCells count="5">
    <mergeCell ref="A1:J1"/>
    <mergeCell ref="A19:E19"/>
    <mergeCell ref="F19:G19"/>
    <mergeCell ref="H19:J19"/>
    <mergeCell ref="A20:L20"/>
  </mergeCells>
  <phoneticPr fontId="34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H25" sqref="H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4" t="s">
        <v>296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 x14ac:dyDescent="0.3">
      <c r="A2" s="383" t="s">
        <v>216</v>
      </c>
      <c r="B2" s="384" t="s">
        <v>221</v>
      </c>
      <c r="C2" s="384" t="s">
        <v>259</v>
      </c>
      <c r="D2" s="384" t="s">
        <v>219</v>
      </c>
      <c r="E2" s="384" t="s">
        <v>220</v>
      </c>
      <c r="F2" s="3" t="s">
        <v>297</v>
      </c>
      <c r="G2" s="3" t="s">
        <v>243</v>
      </c>
      <c r="H2" s="387" t="s">
        <v>244</v>
      </c>
      <c r="I2" s="391" t="s">
        <v>246</v>
      </c>
    </row>
    <row r="3" spans="1:9" s="1" customFormat="1" ht="16.5" x14ac:dyDescent="0.3">
      <c r="A3" s="383"/>
      <c r="B3" s="385"/>
      <c r="C3" s="385"/>
      <c r="D3" s="385"/>
      <c r="E3" s="385"/>
      <c r="F3" s="3" t="s">
        <v>298</v>
      </c>
      <c r="G3" s="3" t="s">
        <v>247</v>
      </c>
      <c r="H3" s="388"/>
      <c r="I3" s="392"/>
    </row>
    <row r="4" spans="1:9" x14ac:dyDescent="0.15">
      <c r="A4" s="5"/>
      <c r="B4" s="6" t="s">
        <v>234</v>
      </c>
      <c r="C4" s="7" t="s">
        <v>299</v>
      </c>
      <c r="D4" s="8" t="s">
        <v>233</v>
      </c>
      <c r="E4" s="9" t="s">
        <v>60</v>
      </c>
      <c r="F4" s="10">
        <v>-1</v>
      </c>
      <c r="G4" s="10">
        <v>-1.5</v>
      </c>
      <c r="H4" s="10"/>
      <c r="I4" s="10" t="s">
        <v>235</v>
      </c>
    </row>
    <row r="5" spans="1:9" x14ac:dyDescent="0.15">
      <c r="A5" s="5"/>
      <c r="B5" s="6" t="s">
        <v>234</v>
      </c>
      <c r="C5" s="7" t="s">
        <v>299</v>
      </c>
      <c r="D5" s="6" t="s">
        <v>236</v>
      </c>
      <c r="E5" s="9" t="s">
        <v>60</v>
      </c>
      <c r="F5" s="10">
        <v>-0.9</v>
      </c>
      <c r="G5" s="10">
        <v>-1.4</v>
      </c>
      <c r="H5" s="10"/>
      <c r="I5" s="10" t="s">
        <v>235</v>
      </c>
    </row>
    <row r="6" spans="1:9" x14ac:dyDescent="0.15">
      <c r="A6" s="5"/>
      <c r="B6" s="5"/>
      <c r="C6" s="10"/>
      <c r="D6" s="10"/>
      <c r="E6" s="10"/>
      <c r="F6" s="10"/>
      <c r="G6" s="10"/>
      <c r="H6" s="10"/>
      <c r="I6" s="10"/>
    </row>
    <row r="7" spans="1:9" x14ac:dyDescent="0.15">
      <c r="A7" s="5"/>
      <c r="B7" s="5"/>
      <c r="C7" s="10"/>
      <c r="D7" s="10"/>
      <c r="E7" s="10"/>
      <c r="F7" s="10"/>
      <c r="G7" s="10"/>
      <c r="H7" s="10"/>
      <c r="I7" s="10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98" t="s">
        <v>300</v>
      </c>
      <c r="B12" s="399"/>
      <c r="C12" s="399"/>
      <c r="D12" s="400"/>
      <c r="E12" s="12"/>
      <c r="F12" s="398" t="s">
        <v>294</v>
      </c>
      <c r="G12" s="399"/>
      <c r="H12" s="400"/>
      <c r="I12" s="13"/>
    </row>
    <row r="13" spans="1:9" ht="45.75" customHeight="1" x14ac:dyDescent="0.15">
      <c r="A13" s="381" t="s">
        <v>301</v>
      </c>
      <c r="B13" s="381"/>
      <c r="C13" s="382"/>
      <c r="D13" s="382"/>
      <c r="E13" s="382"/>
      <c r="F13" s="382"/>
      <c r="G13" s="382"/>
      <c r="H13" s="382"/>
      <c r="I13" s="3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2" t="s">
        <v>32</v>
      </c>
      <c r="C2" s="193"/>
      <c r="D2" s="193"/>
      <c r="E2" s="193"/>
      <c r="F2" s="193"/>
      <c r="G2" s="193"/>
      <c r="H2" s="193"/>
      <c r="I2" s="194"/>
    </row>
    <row r="3" spans="2:9" ht="27.95" customHeight="1" x14ac:dyDescent="0.25">
      <c r="B3" s="159"/>
      <c r="C3" s="160"/>
      <c r="D3" s="195" t="s">
        <v>33</v>
      </c>
      <c r="E3" s="196"/>
      <c r="F3" s="197" t="s">
        <v>34</v>
      </c>
      <c r="G3" s="198"/>
      <c r="H3" s="195" t="s">
        <v>35</v>
      </c>
      <c r="I3" s="199"/>
    </row>
    <row r="4" spans="2:9" ht="27.95" customHeight="1" x14ac:dyDescent="0.25">
      <c r="B4" s="159" t="s">
        <v>36</v>
      </c>
      <c r="C4" s="160" t="s">
        <v>37</v>
      </c>
      <c r="D4" s="160" t="s">
        <v>38</v>
      </c>
      <c r="E4" s="160" t="s">
        <v>39</v>
      </c>
      <c r="F4" s="161" t="s">
        <v>38</v>
      </c>
      <c r="G4" s="161" t="s">
        <v>39</v>
      </c>
      <c r="H4" s="160" t="s">
        <v>38</v>
      </c>
      <c r="I4" s="168" t="s">
        <v>39</v>
      </c>
    </row>
    <row r="5" spans="2:9" ht="27.95" customHeight="1" x14ac:dyDescent="0.15">
      <c r="B5" s="162" t="s">
        <v>40</v>
      </c>
      <c r="C5" s="5">
        <v>13</v>
      </c>
      <c r="D5" s="5">
        <v>0</v>
      </c>
      <c r="E5" s="5">
        <v>1</v>
      </c>
      <c r="F5" s="163">
        <v>0</v>
      </c>
      <c r="G5" s="163">
        <v>1</v>
      </c>
      <c r="H5" s="5">
        <v>1</v>
      </c>
      <c r="I5" s="169">
        <v>2</v>
      </c>
    </row>
    <row r="6" spans="2:9" ht="27.95" customHeight="1" x14ac:dyDescent="0.15">
      <c r="B6" s="162" t="s">
        <v>41</v>
      </c>
      <c r="C6" s="5">
        <v>20</v>
      </c>
      <c r="D6" s="5">
        <v>0</v>
      </c>
      <c r="E6" s="5">
        <v>1</v>
      </c>
      <c r="F6" s="163">
        <v>1</v>
      </c>
      <c r="G6" s="163">
        <v>2</v>
      </c>
      <c r="H6" s="5">
        <v>2</v>
      </c>
      <c r="I6" s="169">
        <v>3</v>
      </c>
    </row>
    <row r="7" spans="2:9" ht="27.95" customHeight="1" x14ac:dyDescent="0.15">
      <c r="B7" s="162" t="s">
        <v>42</v>
      </c>
      <c r="C7" s="5">
        <v>32</v>
      </c>
      <c r="D7" s="5">
        <v>0</v>
      </c>
      <c r="E7" s="5">
        <v>1</v>
      </c>
      <c r="F7" s="163">
        <v>2</v>
      </c>
      <c r="G7" s="163">
        <v>3</v>
      </c>
      <c r="H7" s="5">
        <v>3</v>
      </c>
      <c r="I7" s="169">
        <v>4</v>
      </c>
    </row>
    <row r="8" spans="2:9" ht="27.95" customHeight="1" x14ac:dyDescent="0.15">
      <c r="B8" s="162" t="s">
        <v>43</v>
      </c>
      <c r="C8" s="5">
        <v>50</v>
      </c>
      <c r="D8" s="5">
        <v>1</v>
      </c>
      <c r="E8" s="5">
        <v>2</v>
      </c>
      <c r="F8" s="163">
        <v>3</v>
      </c>
      <c r="G8" s="163">
        <v>4</v>
      </c>
      <c r="H8" s="5">
        <v>5</v>
      </c>
      <c r="I8" s="169">
        <v>6</v>
      </c>
    </row>
    <row r="9" spans="2:9" ht="27.95" customHeight="1" x14ac:dyDescent="0.15">
      <c r="B9" s="162" t="s">
        <v>44</v>
      </c>
      <c r="C9" s="5">
        <v>80</v>
      </c>
      <c r="D9" s="5">
        <v>2</v>
      </c>
      <c r="E9" s="5">
        <v>3</v>
      </c>
      <c r="F9" s="163">
        <v>5</v>
      </c>
      <c r="G9" s="163">
        <v>6</v>
      </c>
      <c r="H9" s="5">
        <v>7</v>
      </c>
      <c r="I9" s="169">
        <v>8</v>
      </c>
    </row>
    <row r="10" spans="2:9" ht="27.95" customHeight="1" x14ac:dyDescent="0.15">
      <c r="B10" s="162" t="s">
        <v>45</v>
      </c>
      <c r="C10" s="5">
        <v>125</v>
      </c>
      <c r="D10" s="5">
        <v>3</v>
      </c>
      <c r="E10" s="5">
        <v>4</v>
      </c>
      <c r="F10" s="163">
        <v>7</v>
      </c>
      <c r="G10" s="163">
        <v>8</v>
      </c>
      <c r="H10" s="5">
        <v>10</v>
      </c>
      <c r="I10" s="169">
        <v>11</v>
      </c>
    </row>
    <row r="11" spans="2:9" ht="27.95" customHeight="1" x14ac:dyDescent="0.15">
      <c r="B11" s="162" t="s">
        <v>46</v>
      </c>
      <c r="C11" s="5">
        <v>200</v>
      </c>
      <c r="D11" s="5">
        <v>5</v>
      </c>
      <c r="E11" s="5">
        <v>6</v>
      </c>
      <c r="F11" s="163">
        <v>10</v>
      </c>
      <c r="G11" s="163">
        <v>11</v>
      </c>
      <c r="H11" s="5">
        <v>14</v>
      </c>
      <c r="I11" s="169">
        <v>15</v>
      </c>
    </row>
    <row r="12" spans="2:9" ht="27.95" customHeight="1" x14ac:dyDescent="0.15">
      <c r="B12" s="164" t="s">
        <v>47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48</v>
      </c>
      <c r="C14" s="167"/>
      <c r="D14" s="167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Normal="100" zoomScalePageLayoutView="125" workbookViewId="0">
      <selection activeCell="M6" sqref="M6"/>
    </sheetView>
  </sheetViews>
  <sheetFormatPr defaultColWidth="10.375" defaultRowHeight="16.5" customHeight="1" x14ac:dyDescent="0.15"/>
  <cols>
    <col min="1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 x14ac:dyDescent="0.15">
      <c r="A1" s="268" t="s">
        <v>49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4.25" x14ac:dyDescent="0.15">
      <c r="A2" s="98" t="s">
        <v>50</v>
      </c>
      <c r="B2" s="269" t="s">
        <v>51</v>
      </c>
      <c r="C2" s="269"/>
      <c r="D2" s="270" t="s">
        <v>52</v>
      </c>
      <c r="E2" s="270"/>
      <c r="F2" s="271" t="s">
        <v>53</v>
      </c>
      <c r="G2" s="271"/>
      <c r="H2" s="99" t="s">
        <v>54</v>
      </c>
      <c r="I2" s="272" t="s">
        <v>55</v>
      </c>
      <c r="J2" s="272"/>
      <c r="K2" s="273"/>
    </row>
    <row r="3" spans="1:11" ht="14.25" x14ac:dyDescent="0.15">
      <c r="A3" s="261" t="s">
        <v>56</v>
      </c>
      <c r="B3" s="262"/>
      <c r="C3" s="263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4.25" x14ac:dyDescent="0.15">
      <c r="A4" s="102" t="s">
        <v>59</v>
      </c>
      <c r="B4" s="267" t="s">
        <v>314</v>
      </c>
      <c r="C4" s="260"/>
      <c r="D4" s="253" t="s">
        <v>61</v>
      </c>
      <c r="E4" s="254"/>
      <c r="F4" s="251">
        <v>45265</v>
      </c>
      <c r="G4" s="252"/>
      <c r="H4" s="253" t="s">
        <v>62</v>
      </c>
      <c r="I4" s="254"/>
      <c r="J4" s="103" t="s">
        <v>63</v>
      </c>
      <c r="K4" s="104" t="s">
        <v>64</v>
      </c>
    </row>
    <row r="5" spans="1:11" ht="14.25" x14ac:dyDescent="0.15">
      <c r="A5" s="106" t="s">
        <v>65</v>
      </c>
      <c r="B5" s="259" t="s">
        <v>66</v>
      </c>
      <c r="C5" s="260"/>
      <c r="D5" s="253" t="s">
        <v>67</v>
      </c>
      <c r="E5" s="254"/>
      <c r="F5" s="251">
        <v>45250</v>
      </c>
      <c r="G5" s="252"/>
      <c r="H5" s="253" t="s">
        <v>68</v>
      </c>
      <c r="I5" s="254"/>
      <c r="J5" s="103" t="s">
        <v>63</v>
      </c>
      <c r="K5" s="104" t="s">
        <v>64</v>
      </c>
    </row>
    <row r="6" spans="1:11" ht="14.25" x14ac:dyDescent="0.15">
      <c r="A6" s="102" t="s">
        <v>69</v>
      </c>
      <c r="B6" s="107">
        <v>2</v>
      </c>
      <c r="C6" s="108">
        <v>6</v>
      </c>
      <c r="D6" s="106" t="s">
        <v>70</v>
      </c>
      <c r="E6" s="119"/>
      <c r="F6" s="251">
        <v>45261</v>
      </c>
      <c r="G6" s="252"/>
      <c r="H6" s="253" t="s">
        <v>71</v>
      </c>
      <c r="I6" s="254"/>
      <c r="J6" s="103" t="s">
        <v>63</v>
      </c>
      <c r="K6" s="104" t="s">
        <v>64</v>
      </c>
    </row>
    <row r="7" spans="1:11" ht="14.25" x14ac:dyDescent="0.15">
      <c r="A7" s="102" t="s">
        <v>72</v>
      </c>
      <c r="B7" s="250">
        <v>2847</v>
      </c>
      <c r="C7" s="214"/>
      <c r="D7" s="106" t="s">
        <v>73</v>
      </c>
      <c r="E7" s="118"/>
      <c r="F7" s="251">
        <v>45261</v>
      </c>
      <c r="G7" s="252"/>
      <c r="H7" s="253" t="s">
        <v>74</v>
      </c>
      <c r="I7" s="254"/>
      <c r="J7" s="103" t="s">
        <v>63</v>
      </c>
      <c r="K7" s="104" t="s">
        <v>64</v>
      </c>
    </row>
    <row r="8" spans="1:11" ht="14.25" x14ac:dyDescent="0.15">
      <c r="A8" s="136"/>
      <c r="B8" s="255"/>
      <c r="C8" s="256"/>
      <c r="D8" s="221" t="s">
        <v>75</v>
      </c>
      <c r="E8" s="222"/>
      <c r="F8" s="257">
        <v>45262</v>
      </c>
      <c r="G8" s="258"/>
      <c r="H8" s="221" t="s">
        <v>76</v>
      </c>
      <c r="I8" s="222"/>
      <c r="J8" s="120" t="s">
        <v>63</v>
      </c>
      <c r="K8" s="126" t="s">
        <v>64</v>
      </c>
    </row>
    <row r="9" spans="1:11" ht="14.25" x14ac:dyDescent="0.15">
      <c r="A9" s="244" t="s">
        <v>77</v>
      </c>
      <c r="B9" s="245"/>
      <c r="C9" s="245"/>
      <c r="D9" s="245"/>
      <c r="E9" s="245"/>
      <c r="F9" s="245"/>
      <c r="G9" s="245"/>
      <c r="H9" s="245"/>
      <c r="I9" s="245"/>
      <c r="J9" s="245"/>
      <c r="K9" s="246"/>
    </row>
    <row r="10" spans="1:11" ht="14.25" x14ac:dyDescent="0.15">
      <c r="A10" s="218" t="s">
        <v>78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37" t="s">
        <v>79</v>
      </c>
      <c r="B11" s="138" t="s">
        <v>80</v>
      </c>
      <c r="C11" s="139" t="s">
        <v>81</v>
      </c>
      <c r="D11" s="140"/>
      <c r="E11" s="141" t="s">
        <v>82</v>
      </c>
      <c r="F11" s="138" t="s">
        <v>80</v>
      </c>
      <c r="G11" s="139" t="s">
        <v>81</v>
      </c>
      <c r="H11" s="139" t="s">
        <v>83</v>
      </c>
      <c r="I11" s="141" t="s">
        <v>84</v>
      </c>
      <c r="J11" s="138" t="s">
        <v>80</v>
      </c>
      <c r="K11" s="155" t="s">
        <v>81</v>
      </c>
    </row>
    <row r="12" spans="1:11" ht="14.25" x14ac:dyDescent="0.15">
      <c r="A12" s="106" t="s">
        <v>85</v>
      </c>
      <c r="B12" s="117" t="s">
        <v>80</v>
      </c>
      <c r="C12" s="103" t="s">
        <v>81</v>
      </c>
      <c r="D12" s="118"/>
      <c r="E12" s="119" t="s">
        <v>86</v>
      </c>
      <c r="F12" s="117" t="s">
        <v>80</v>
      </c>
      <c r="G12" s="103" t="s">
        <v>81</v>
      </c>
      <c r="H12" s="103" t="s">
        <v>83</v>
      </c>
      <c r="I12" s="119" t="s">
        <v>87</v>
      </c>
      <c r="J12" s="117" t="s">
        <v>80</v>
      </c>
      <c r="K12" s="104" t="s">
        <v>81</v>
      </c>
    </row>
    <row r="13" spans="1:11" ht="14.25" x14ac:dyDescent="0.15">
      <c r="A13" s="106" t="s">
        <v>88</v>
      </c>
      <c r="B13" s="117" t="s">
        <v>80</v>
      </c>
      <c r="C13" s="103" t="s">
        <v>81</v>
      </c>
      <c r="D13" s="118"/>
      <c r="E13" s="119" t="s">
        <v>89</v>
      </c>
      <c r="F13" s="103" t="s">
        <v>90</v>
      </c>
      <c r="G13" s="103" t="s">
        <v>91</v>
      </c>
      <c r="H13" s="103" t="s">
        <v>83</v>
      </c>
      <c r="I13" s="119" t="s">
        <v>92</v>
      </c>
      <c r="J13" s="117" t="s">
        <v>80</v>
      </c>
      <c r="K13" s="104" t="s">
        <v>81</v>
      </c>
    </row>
    <row r="14" spans="1:11" ht="14.25" x14ac:dyDescent="0.15">
      <c r="A14" s="221" t="s">
        <v>93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/>
    </row>
    <row r="15" spans="1:11" ht="14.25" x14ac:dyDescent="0.15">
      <c r="A15" s="218" t="s">
        <v>94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2" t="s">
        <v>95</v>
      </c>
      <c r="B16" s="139" t="s">
        <v>90</v>
      </c>
      <c r="C16" s="139" t="s">
        <v>91</v>
      </c>
      <c r="D16" s="143"/>
      <c r="E16" s="144" t="s">
        <v>96</v>
      </c>
      <c r="F16" s="139" t="s">
        <v>90</v>
      </c>
      <c r="G16" s="139" t="s">
        <v>91</v>
      </c>
      <c r="H16" s="145"/>
      <c r="I16" s="144" t="s">
        <v>97</v>
      </c>
      <c r="J16" s="139" t="s">
        <v>90</v>
      </c>
      <c r="K16" s="155" t="s">
        <v>91</v>
      </c>
    </row>
    <row r="17" spans="1:22" ht="16.5" customHeight="1" x14ac:dyDescent="0.15">
      <c r="A17" s="109" t="s">
        <v>98</v>
      </c>
      <c r="B17" s="103" t="s">
        <v>90</v>
      </c>
      <c r="C17" s="103" t="s">
        <v>91</v>
      </c>
      <c r="D17" s="77"/>
      <c r="E17" s="121" t="s">
        <v>99</v>
      </c>
      <c r="F17" s="103" t="s">
        <v>90</v>
      </c>
      <c r="G17" s="103" t="s">
        <v>91</v>
      </c>
      <c r="H17" s="146"/>
      <c r="I17" s="121" t="s">
        <v>100</v>
      </c>
      <c r="J17" s="103" t="s">
        <v>90</v>
      </c>
      <c r="K17" s="104" t="s">
        <v>91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47" t="s">
        <v>101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9"/>
    </row>
    <row r="19" spans="1:22" ht="18" customHeight="1" x14ac:dyDescent="0.15">
      <c r="A19" s="218" t="s">
        <v>102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35" t="s">
        <v>103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1:22" ht="21.75" customHeight="1" x14ac:dyDescent="0.15">
      <c r="A21" s="147" t="s">
        <v>104</v>
      </c>
      <c r="B21" s="121" t="s">
        <v>105</v>
      </c>
      <c r="C21" s="121" t="s">
        <v>106</v>
      </c>
      <c r="D21" s="121" t="s">
        <v>107</v>
      </c>
      <c r="E21" s="121" t="s">
        <v>108</v>
      </c>
      <c r="F21" s="121" t="s">
        <v>109</v>
      </c>
      <c r="G21" s="121" t="s">
        <v>110</v>
      </c>
      <c r="H21" s="121" t="s">
        <v>111</v>
      </c>
      <c r="I21" s="121" t="s">
        <v>112</v>
      </c>
      <c r="J21" s="121" t="s">
        <v>113</v>
      </c>
      <c r="K21" s="97" t="s">
        <v>114</v>
      </c>
    </row>
    <row r="22" spans="1:22" ht="16.5" customHeight="1" x14ac:dyDescent="0.15">
      <c r="A22" s="180" t="s">
        <v>302</v>
      </c>
      <c r="B22" s="148"/>
      <c r="C22" s="148"/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/>
      <c r="K22" s="157"/>
    </row>
    <row r="23" spans="1:22" ht="16.5" customHeight="1" x14ac:dyDescent="0.15">
      <c r="A23" s="180" t="s">
        <v>303</v>
      </c>
      <c r="B23" s="148"/>
      <c r="C23" s="148"/>
      <c r="D23" s="148">
        <v>1</v>
      </c>
      <c r="E23" s="148">
        <v>1</v>
      </c>
      <c r="F23" s="148">
        <v>1</v>
      </c>
      <c r="G23" s="148">
        <v>1</v>
      </c>
      <c r="H23" s="148">
        <v>1</v>
      </c>
      <c r="I23" s="148">
        <v>1</v>
      </c>
      <c r="J23" s="148"/>
      <c r="K23" s="158"/>
    </row>
    <row r="24" spans="1:22" ht="16.5" customHeight="1" x14ac:dyDescent="0.15">
      <c r="A24" s="110"/>
      <c r="B24" s="148"/>
      <c r="C24" s="148"/>
      <c r="D24" s="148"/>
      <c r="E24" s="148"/>
      <c r="F24" s="148"/>
      <c r="G24" s="148"/>
      <c r="H24" s="148"/>
      <c r="I24" s="148"/>
      <c r="J24" s="148"/>
      <c r="K24" s="158"/>
    </row>
    <row r="25" spans="1:22" ht="16.5" customHeight="1" x14ac:dyDescent="0.15">
      <c r="A25" s="110"/>
      <c r="B25" s="148"/>
      <c r="C25" s="148"/>
      <c r="D25" s="148"/>
      <c r="E25" s="148"/>
      <c r="F25" s="148"/>
      <c r="G25" s="148"/>
      <c r="H25" s="148"/>
      <c r="I25" s="148"/>
      <c r="J25" s="148"/>
      <c r="K25" s="95"/>
    </row>
    <row r="26" spans="1:22" ht="16.5" customHeight="1" x14ac:dyDescent="0.15">
      <c r="A26" s="110"/>
      <c r="B26" s="148"/>
      <c r="C26" s="148"/>
      <c r="D26" s="148"/>
      <c r="E26" s="148"/>
      <c r="F26" s="148"/>
      <c r="G26" s="148"/>
      <c r="H26" s="148"/>
      <c r="I26" s="148"/>
      <c r="J26" s="148"/>
      <c r="K26" s="95"/>
    </row>
    <row r="27" spans="1:22" ht="16.5" customHeight="1" x14ac:dyDescent="0.15">
      <c r="A27" s="110"/>
      <c r="B27" s="148"/>
      <c r="C27" s="148"/>
      <c r="D27" s="148"/>
      <c r="E27" s="148"/>
      <c r="F27" s="148"/>
      <c r="G27" s="148"/>
      <c r="H27" s="148"/>
      <c r="I27" s="148"/>
      <c r="J27" s="148"/>
      <c r="K27" s="95"/>
    </row>
    <row r="28" spans="1:22" ht="16.5" customHeight="1" x14ac:dyDescent="0.15">
      <c r="A28" s="110"/>
      <c r="B28" s="148"/>
      <c r="C28" s="148"/>
      <c r="D28" s="148"/>
      <c r="E28" s="148"/>
      <c r="F28" s="148"/>
      <c r="G28" s="148"/>
      <c r="H28" s="148"/>
      <c r="I28" s="148"/>
      <c r="J28" s="148"/>
      <c r="K28" s="95"/>
    </row>
    <row r="29" spans="1:22" ht="18" customHeight="1" x14ac:dyDescent="0.15">
      <c r="A29" s="224" t="s">
        <v>115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 x14ac:dyDescent="0.15">
      <c r="A30" s="238" t="s">
        <v>304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 x14ac:dyDescent="0.1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 x14ac:dyDescent="0.15">
      <c r="A32" s="224" t="s">
        <v>116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 x14ac:dyDescent="0.15">
      <c r="A33" s="227" t="s">
        <v>117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 x14ac:dyDescent="0.15">
      <c r="A34" s="230" t="s">
        <v>118</v>
      </c>
      <c r="B34" s="231"/>
      <c r="C34" s="103" t="s">
        <v>63</v>
      </c>
      <c r="D34" s="103" t="s">
        <v>64</v>
      </c>
      <c r="E34" s="232" t="s">
        <v>119</v>
      </c>
      <c r="F34" s="233"/>
      <c r="G34" s="233"/>
      <c r="H34" s="233"/>
      <c r="I34" s="233"/>
      <c r="J34" s="233"/>
      <c r="K34" s="234"/>
    </row>
    <row r="35" spans="1:11" ht="14.25" x14ac:dyDescent="0.15">
      <c r="A35" s="200" t="s">
        <v>120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4.25" x14ac:dyDescent="0.15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4.25" x14ac:dyDescent="0.1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4.25" x14ac:dyDescent="0.1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4.25" x14ac:dyDescent="0.1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4.25" x14ac:dyDescent="0.1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4.25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4.25" x14ac:dyDescent="0.1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4.25" x14ac:dyDescent="0.15">
      <c r="A43" s="215" t="s">
        <v>121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4.25" x14ac:dyDescent="0.15">
      <c r="A44" s="218" t="s">
        <v>122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2" t="s">
        <v>123</v>
      </c>
      <c r="B45" s="139" t="s">
        <v>90</v>
      </c>
      <c r="C45" s="139" t="s">
        <v>91</v>
      </c>
      <c r="D45" s="139" t="s">
        <v>83</v>
      </c>
      <c r="E45" s="144" t="s">
        <v>124</v>
      </c>
      <c r="F45" s="139" t="s">
        <v>90</v>
      </c>
      <c r="G45" s="139" t="s">
        <v>91</v>
      </c>
      <c r="H45" s="139" t="s">
        <v>83</v>
      </c>
      <c r="I45" s="144" t="s">
        <v>125</v>
      </c>
      <c r="J45" s="139" t="s">
        <v>90</v>
      </c>
      <c r="K45" s="155" t="s">
        <v>91</v>
      </c>
    </row>
    <row r="46" spans="1:11" ht="14.25" x14ac:dyDescent="0.15">
      <c r="A46" s="109" t="s">
        <v>82</v>
      </c>
      <c r="B46" s="103" t="s">
        <v>90</v>
      </c>
      <c r="C46" s="103" t="s">
        <v>91</v>
      </c>
      <c r="D46" s="103" t="s">
        <v>83</v>
      </c>
      <c r="E46" s="121" t="s">
        <v>89</v>
      </c>
      <c r="F46" s="103" t="s">
        <v>90</v>
      </c>
      <c r="G46" s="103" t="s">
        <v>91</v>
      </c>
      <c r="H46" s="103" t="s">
        <v>83</v>
      </c>
      <c r="I46" s="121" t="s">
        <v>100</v>
      </c>
      <c r="J46" s="103" t="s">
        <v>90</v>
      </c>
      <c r="K46" s="104" t="s">
        <v>91</v>
      </c>
    </row>
    <row r="47" spans="1:11" ht="14.25" x14ac:dyDescent="0.15">
      <c r="A47" s="221" t="s">
        <v>93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4.25" x14ac:dyDescent="0.15">
      <c r="A48" s="200" t="s">
        <v>126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11" ht="14.25" x14ac:dyDescent="0.1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4.25" x14ac:dyDescent="0.15">
      <c r="A50" s="149" t="s">
        <v>127</v>
      </c>
      <c r="B50" s="204" t="s">
        <v>128</v>
      </c>
      <c r="C50" s="204"/>
      <c r="D50" s="150" t="s">
        <v>129</v>
      </c>
      <c r="E50" s="151"/>
      <c r="F50" s="152" t="s">
        <v>130</v>
      </c>
      <c r="G50" s="153"/>
      <c r="H50" s="205" t="s">
        <v>131</v>
      </c>
      <c r="I50" s="206"/>
      <c r="J50" s="207"/>
      <c r="K50" s="208"/>
    </row>
    <row r="51" spans="1:11" ht="14.25" x14ac:dyDescent="0.15">
      <c r="A51" s="200" t="s">
        <v>132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11" ht="14.25" x14ac:dyDescent="0.15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3"/>
    </row>
    <row r="53" spans="1:11" ht="14.25" x14ac:dyDescent="0.15">
      <c r="A53" s="149" t="s">
        <v>127</v>
      </c>
      <c r="B53" s="204" t="s">
        <v>128</v>
      </c>
      <c r="C53" s="204"/>
      <c r="D53" s="150" t="s">
        <v>129</v>
      </c>
      <c r="E53" s="154"/>
      <c r="F53" s="152" t="s">
        <v>133</v>
      </c>
      <c r="G53" s="153"/>
      <c r="H53" s="205" t="s">
        <v>131</v>
      </c>
      <c r="I53" s="206"/>
      <c r="J53" s="207"/>
      <c r="K53" s="2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8"/>
  <sheetViews>
    <sheetView tabSelected="1" zoomScale="80" zoomScaleNormal="80" workbookViewId="0">
      <selection activeCell="J14" sqref="J14"/>
    </sheetView>
  </sheetViews>
  <sheetFormatPr defaultColWidth="9" defaultRowHeight="26.1" customHeight="1" x14ac:dyDescent="0.15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pans="1:14" ht="30" customHeight="1" x14ac:dyDescent="0.15">
      <c r="A1" s="274" t="s">
        <v>134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 x14ac:dyDescent="0.15">
      <c r="A2" s="38" t="s">
        <v>59</v>
      </c>
      <c r="B2" s="276" t="s">
        <v>313</v>
      </c>
      <c r="C2" s="277"/>
      <c r="D2" s="39" t="s">
        <v>65</v>
      </c>
      <c r="E2" s="277" t="s">
        <v>66</v>
      </c>
      <c r="F2" s="277"/>
      <c r="G2" s="277"/>
      <c r="H2" s="282"/>
      <c r="I2" s="54" t="s">
        <v>54</v>
      </c>
      <c r="J2" s="277" t="s">
        <v>55</v>
      </c>
      <c r="K2" s="277"/>
      <c r="L2" s="277"/>
      <c r="M2" s="277"/>
      <c r="N2" s="278"/>
    </row>
    <row r="3" spans="1:14" ht="29.1" customHeight="1" x14ac:dyDescent="0.15">
      <c r="A3" s="281" t="s">
        <v>135</v>
      </c>
      <c r="B3" s="279" t="s">
        <v>136</v>
      </c>
      <c r="C3" s="279"/>
      <c r="D3" s="279"/>
      <c r="E3" s="279"/>
      <c r="F3" s="279"/>
      <c r="G3" s="279"/>
      <c r="H3" s="283"/>
      <c r="I3" s="279" t="s">
        <v>137</v>
      </c>
      <c r="J3" s="279"/>
      <c r="K3" s="279"/>
      <c r="L3" s="279"/>
      <c r="M3" s="279"/>
      <c r="N3" s="280"/>
    </row>
    <row r="4" spans="1:14" ht="29.1" customHeight="1" x14ac:dyDescent="0.15">
      <c r="A4" s="281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83"/>
      <c r="I4" s="55"/>
      <c r="J4" s="55"/>
      <c r="K4" s="181" t="s">
        <v>305</v>
      </c>
      <c r="L4" s="55"/>
      <c r="M4" s="55"/>
      <c r="N4" s="185" t="s">
        <v>315</v>
      </c>
    </row>
    <row r="5" spans="1:14" ht="29.1" customHeight="1" x14ac:dyDescent="0.15">
      <c r="A5" s="281"/>
      <c r="B5" s="42"/>
      <c r="C5" s="42"/>
      <c r="D5" s="41"/>
      <c r="E5" s="42"/>
      <c r="F5" s="42"/>
      <c r="G5" s="42"/>
      <c r="H5" s="283"/>
      <c r="I5" s="57"/>
      <c r="J5" s="57"/>
      <c r="K5" s="182" t="s">
        <v>306</v>
      </c>
      <c r="L5" s="57"/>
      <c r="M5" s="57"/>
      <c r="N5" s="186" t="s">
        <v>306</v>
      </c>
    </row>
    <row r="6" spans="1:14" ht="29.1" customHeight="1" x14ac:dyDescent="0.15">
      <c r="A6" s="43" t="s">
        <v>138</v>
      </c>
      <c r="B6" s="44">
        <f>C6-1</f>
        <v>65</v>
      </c>
      <c r="C6" s="44">
        <f>D6-2</f>
        <v>66</v>
      </c>
      <c r="D6" s="45">
        <v>68</v>
      </c>
      <c r="E6" s="44">
        <f>D6+2</f>
        <v>70</v>
      </c>
      <c r="F6" s="44">
        <f>E6+2</f>
        <v>72</v>
      </c>
      <c r="G6" s="44">
        <f>F6+1</f>
        <v>73</v>
      </c>
      <c r="H6" s="283"/>
      <c r="I6" s="60"/>
      <c r="J6" s="60"/>
      <c r="K6" s="183" t="s">
        <v>307</v>
      </c>
      <c r="L6" s="60"/>
      <c r="M6" s="60"/>
      <c r="N6" s="187" t="s">
        <v>307</v>
      </c>
    </row>
    <row r="7" spans="1:14" ht="29.1" customHeight="1" x14ac:dyDescent="0.15">
      <c r="A7" s="43" t="s">
        <v>139</v>
      </c>
      <c r="B7" s="44">
        <f t="shared" ref="B7:B8" si="0">C7-4</f>
        <v>106</v>
      </c>
      <c r="C7" s="44">
        <f t="shared" ref="C7:C8" si="1">D7-4</f>
        <v>110</v>
      </c>
      <c r="D7" s="45">
        <v>114</v>
      </c>
      <c r="E7" s="44">
        <f t="shared" ref="E7:E8" si="2">D7+4</f>
        <v>118</v>
      </c>
      <c r="F7" s="44">
        <f>E7+4</f>
        <v>122</v>
      </c>
      <c r="G7" s="44">
        <f t="shared" ref="G7:G8" si="3">F7+6</f>
        <v>128</v>
      </c>
      <c r="H7" s="283"/>
      <c r="I7" s="62"/>
      <c r="J7" s="62"/>
      <c r="K7" s="184" t="s">
        <v>307</v>
      </c>
      <c r="L7" s="62"/>
      <c r="M7" s="63"/>
      <c r="N7" s="188" t="s">
        <v>307</v>
      </c>
    </row>
    <row r="8" spans="1:14" ht="29.1" customHeight="1" x14ac:dyDescent="0.15">
      <c r="A8" s="43" t="s">
        <v>141</v>
      </c>
      <c r="B8" s="44">
        <f t="shared" si="0"/>
        <v>92</v>
      </c>
      <c r="C8" s="44">
        <f t="shared" si="1"/>
        <v>96</v>
      </c>
      <c r="D8" s="45">
        <v>100</v>
      </c>
      <c r="E8" s="44">
        <f t="shared" si="2"/>
        <v>104</v>
      </c>
      <c r="F8" s="44">
        <f>E8+5</f>
        <v>109</v>
      </c>
      <c r="G8" s="44">
        <f t="shared" si="3"/>
        <v>115</v>
      </c>
      <c r="H8" s="283"/>
      <c r="I8" s="62"/>
      <c r="J8" s="62"/>
      <c r="K8" s="184" t="s">
        <v>308</v>
      </c>
      <c r="L8" s="62"/>
      <c r="M8" s="63"/>
      <c r="N8" s="188" t="s">
        <v>316</v>
      </c>
    </row>
    <row r="9" spans="1:14" ht="29.1" customHeight="1" x14ac:dyDescent="0.15">
      <c r="A9" s="43" t="s">
        <v>142</v>
      </c>
      <c r="B9" s="44">
        <f>C9-1.2</f>
        <v>43.599999999999994</v>
      </c>
      <c r="C9" s="44">
        <f>D9-1.2</f>
        <v>44.8</v>
      </c>
      <c r="D9" s="45">
        <v>46</v>
      </c>
      <c r="E9" s="44">
        <f>D9+1.2</f>
        <v>47.2</v>
      </c>
      <c r="F9" s="44">
        <f>E9+1.2</f>
        <v>48.400000000000006</v>
      </c>
      <c r="G9" s="44">
        <f>F9+1.4</f>
        <v>49.800000000000004</v>
      </c>
      <c r="H9" s="283"/>
      <c r="I9" s="62"/>
      <c r="J9" s="62"/>
      <c r="K9" s="184" t="s">
        <v>309</v>
      </c>
      <c r="L9" s="62"/>
      <c r="M9" s="63"/>
      <c r="N9" s="188" t="s">
        <v>317</v>
      </c>
    </row>
    <row r="10" spans="1:14" ht="29.1" customHeight="1" x14ac:dyDescent="0.15">
      <c r="A10" s="43" t="s">
        <v>143</v>
      </c>
      <c r="B10" s="44">
        <f>C10-0.6</f>
        <v>62.199999999999996</v>
      </c>
      <c r="C10" s="44">
        <f>D10-1.2</f>
        <v>62.8</v>
      </c>
      <c r="D10" s="45">
        <v>64</v>
      </c>
      <c r="E10" s="44">
        <f>D10+1.2</f>
        <v>65.2</v>
      </c>
      <c r="F10" s="44">
        <f>E10+1.2</f>
        <v>66.400000000000006</v>
      </c>
      <c r="G10" s="44">
        <f>F10+0.6</f>
        <v>67</v>
      </c>
      <c r="H10" s="283"/>
      <c r="I10" s="62"/>
      <c r="J10" s="62"/>
      <c r="K10" s="184" t="s">
        <v>309</v>
      </c>
      <c r="L10" s="62"/>
      <c r="M10" s="63"/>
      <c r="N10" s="188" t="s">
        <v>307</v>
      </c>
    </row>
    <row r="11" spans="1:14" ht="29.1" customHeight="1" x14ac:dyDescent="0.15">
      <c r="A11" s="47" t="s">
        <v>144</v>
      </c>
      <c r="B11" s="44">
        <f>C11-0.8</f>
        <v>20.9</v>
      </c>
      <c r="C11" s="44">
        <f>D11-0.8</f>
        <v>21.7</v>
      </c>
      <c r="D11" s="46">
        <v>22.5</v>
      </c>
      <c r="E11" s="44">
        <f>D11+0.8</f>
        <v>23.3</v>
      </c>
      <c r="F11" s="44">
        <f>E11+0.8</f>
        <v>24.1</v>
      </c>
      <c r="G11" s="44">
        <f>F11+1.3</f>
        <v>25.400000000000002</v>
      </c>
      <c r="H11" s="283"/>
      <c r="I11" s="60"/>
      <c r="J11" s="60"/>
      <c r="K11" s="183" t="s">
        <v>310</v>
      </c>
      <c r="L11" s="60"/>
      <c r="M11" s="65"/>
      <c r="N11" s="189" t="s">
        <v>318</v>
      </c>
    </row>
    <row r="12" spans="1:14" ht="29.1" customHeight="1" x14ac:dyDescent="0.15">
      <c r="A12" s="43" t="s">
        <v>146</v>
      </c>
      <c r="B12" s="44">
        <f>C12-0.5</f>
        <v>9</v>
      </c>
      <c r="C12" s="44">
        <f>D12-0.5</f>
        <v>9.5</v>
      </c>
      <c r="D12" s="45">
        <v>10</v>
      </c>
      <c r="E12" s="44">
        <f>D12+0.5</f>
        <v>10.5</v>
      </c>
      <c r="F12" s="44">
        <f>E12+0.5</f>
        <v>11</v>
      </c>
      <c r="G12" s="44">
        <f>F12+0.7</f>
        <v>11.7</v>
      </c>
      <c r="H12" s="283"/>
      <c r="I12" s="62"/>
      <c r="J12" s="62"/>
      <c r="K12" s="184" t="s">
        <v>311</v>
      </c>
      <c r="L12" s="62"/>
      <c r="M12" s="63"/>
      <c r="N12" s="188" t="s">
        <v>311</v>
      </c>
    </row>
    <row r="13" spans="1:14" ht="29.1" customHeight="1" x14ac:dyDescent="0.15">
      <c r="A13" s="43" t="s">
        <v>148</v>
      </c>
      <c r="B13" s="44">
        <f>C13</f>
        <v>6</v>
      </c>
      <c r="C13" s="44">
        <f>D13</f>
        <v>6</v>
      </c>
      <c r="D13" s="45">
        <v>6</v>
      </c>
      <c r="E13" s="44">
        <f t="shared" ref="E13:G13" si="4">D13</f>
        <v>6</v>
      </c>
      <c r="F13" s="44">
        <f t="shared" si="4"/>
        <v>6</v>
      </c>
      <c r="G13" s="44">
        <f t="shared" si="4"/>
        <v>6</v>
      </c>
      <c r="H13" s="283"/>
      <c r="I13" s="62"/>
      <c r="J13" s="62"/>
      <c r="K13" s="184" t="s">
        <v>307</v>
      </c>
      <c r="L13" s="62"/>
      <c r="M13" s="63"/>
      <c r="N13" s="190" t="s">
        <v>307</v>
      </c>
    </row>
    <row r="14" spans="1:14" ht="29.1" customHeight="1" x14ac:dyDescent="0.15">
      <c r="A14" s="43"/>
      <c r="B14" s="44"/>
      <c r="C14" s="44"/>
      <c r="D14" s="45"/>
      <c r="E14" s="44"/>
      <c r="F14" s="44"/>
      <c r="G14" s="44"/>
      <c r="H14" s="283"/>
      <c r="I14" s="62"/>
      <c r="J14" s="62"/>
      <c r="K14" s="184"/>
      <c r="L14" s="62"/>
      <c r="M14" s="63"/>
      <c r="N14" s="191" t="s">
        <v>312</v>
      </c>
    </row>
    <row r="15" spans="1:14" ht="29.1" customHeight="1" x14ac:dyDescent="0.15">
      <c r="A15" s="48"/>
      <c r="B15" s="49"/>
      <c r="C15" s="49"/>
      <c r="D15" s="50"/>
      <c r="E15" s="49"/>
      <c r="F15" s="49"/>
      <c r="G15" s="49"/>
      <c r="H15" s="284"/>
      <c r="I15" s="131"/>
      <c r="J15" s="132"/>
      <c r="K15" s="133"/>
      <c r="L15" s="134"/>
      <c r="M15" s="134"/>
      <c r="N15" s="135"/>
    </row>
    <row r="16" spans="1:14" ht="14.25" x14ac:dyDescent="0.15">
      <c r="A16" s="128" t="s">
        <v>119</v>
      </c>
      <c r="B16" s="129"/>
      <c r="C16" s="129"/>
      <c r="D16" s="130"/>
      <c r="E16" s="130"/>
      <c r="F16" s="130"/>
      <c r="G16" s="130"/>
      <c r="H16" s="53"/>
      <c r="I16" s="53"/>
      <c r="J16" s="53"/>
      <c r="K16" s="53"/>
      <c r="L16" s="53"/>
      <c r="M16" s="53"/>
      <c r="N16" s="53"/>
    </row>
    <row r="17" spans="1:14" ht="14.25" x14ac:dyDescent="0.15">
      <c r="A17" s="52" t="s">
        <v>151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 x14ac:dyDescent="0.15">
      <c r="A18" s="53"/>
      <c r="B18" s="53"/>
      <c r="C18" s="53"/>
      <c r="D18" s="53"/>
      <c r="E18" s="53"/>
      <c r="F18" s="53"/>
      <c r="G18" s="53"/>
      <c r="H18" s="53"/>
      <c r="I18" s="51" t="s">
        <v>152</v>
      </c>
      <c r="J18" s="70"/>
      <c r="K18" s="51" t="s">
        <v>153</v>
      </c>
      <c r="L18" s="51"/>
      <c r="M18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E18" sqref="E18:H18"/>
    </sheetView>
  </sheetViews>
  <sheetFormatPr defaultColWidth="10" defaultRowHeight="16.5" customHeight="1" x14ac:dyDescent="0.15"/>
  <cols>
    <col min="1" max="16384" width="10" style="71"/>
  </cols>
  <sheetData>
    <row r="1" spans="1:11" ht="22.5" customHeight="1" x14ac:dyDescent="0.15">
      <c r="A1" s="332" t="s">
        <v>155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7.25" customHeight="1" x14ac:dyDescent="0.15">
      <c r="A2" s="98" t="s">
        <v>50</v>
      </c>
      <c r="B2" s="269" t="s">
        <v>51</v>
      </c>
      <c r="C2" s="269"/>
      <c r="D2" s="270" t="s">
        <v>52</v>
      </c>
      <c r="E2" s="270"/>
      <c r="F2" s="271" t="s">
        <v>53</v>
      </c>
      <c r="G2" s="271"/>
      <c r="H2" s="99" t="s">
        <v>54</v>
      </c>
      <c r="I2" s="272" t="s">
        <v>55</v>
      </c>
      <c r="J2" s="272"/>
      <c r="K2" s="273"/>
    </row>
    <row r="3" spans="1:11" ht="16.5" customHeight="1" x14ac:dyDescent="0.15">
      <c r="A3" s="261" t="s">
        <v>56</v>
      </c>
      <c r="B3" s="262"/>
      <c r="C3" s="263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6.5" customHeight="1" x14ac:dyDescent="0.15">
      <c r="A4" s="102" t="s">
        <v>59</v>
      </c>
      <c r="B4" s="259" t="s">
        <v>60</v>
      </c>
      <c r="C4" s="260"/>
      <c r="D4" s="253" t="s">
        <v>61</v>
      </c>
      <c r="E4" s="254"/>
      <c r="F4" s="251">
        <v>45265</v>
      </c>
      <c r="G4" s="252"/>
      <c r="H4" s="253" t="s">
        <v>156</v>
      </c>
      <c r="I4" s="254"/>
      <c r="J4" s="103" t="s">
        <v>63</v>
      </c>
      <c r="K4" s="104" t="s">
        <v>64</v>
      </c>
    </row>
    <row r="5" spans="1:11" ht="16.5" customHeight="1" x14ac:dyDescent="0.15">
      <c r="A5" s="106" t="s">
        <v>65</v>
      </c>
      <c r="B5" s="259" t="s">
        <v>66</v>
      </c>
      <c r="C5" s="260"/>
      <c r="D5" s="253" t="s">
        <v>157</v>
      </c>
      <c r="E5" s="254"/>
      <c r="F5" s="326"/>
      <c r="G5" s="327"/>
      <c r="H5" s="253" t="s">
        <v>158</v>
      </c>
      <c r="I5" s="254"/>
      <c r="J5" s="103" t="s">
        <v>63</v>
      </c>
      <c r="K5" s="104" t="s">
        <v>64</v>
      </c>
    </row>
    <row r="6" spans="1:11" ht="16.5" customHeight="1" x14ac:dyDescent="0.15">
      <c r="A6" s="102" t="s">
        <v>69</v>
      </c>
      <c r="B6" s="107">
        <v>2</v>
      </c>
      <c r="C6" s="108">
        <v>6</v>
      </c>
      <c r="D6" s="253" t="s">
        <v>159</v>
      </c>
      <c r="E6" s="254"/>
      <c r="F6" s="326"/>
      <c r="G6" s="327"/>
      <c r="H6" s="329" t="s">
        <v>160</v>
      </c>
      <c r="I6" s="330"/>
      <c r="J6" s="330"/>
      <c r="K6" s="331"/>
    </row>
    <row r="7" spans="1:11" ht="16.5" customHeight="1" x14ac:dyDescent="0.15">
      <c r="A7" s="102" t="s">
        <v>72</v>
      </c>
      <c r="B7" s="250">
        <v>2847</v>
      </c>
      <c r="C7" s="214"/>
      <c r="D7" s="102" t="s">
        <v>161</v>
      </c>
      <c r="E7" s="105"/>
      <c r="F7" s="326"/>
      <c r="G7" s="327"/>
      <c r="H7" s="328"/>
      <c r="I7" s="259"/>
      <c r="J7" s="259"/>
      <c r="K7" s="260"/>
    </row>
    <row r="8" spans="1:11" ht="16.5" customHeight="1" x14ac:dyDescent="0.15">
      <c r="A8" s="111"/>
      <c r="B8" s="255"/>
      <c r="C8" s="256"/>
      <c r="D8" s="221" t="s">
        <v>75</v>
      </c>
      <c r="E8" s="222"/>
      <c r="F8" s="257"/>
      <c r="G8" s="258"/>
      <c r="H8" s="309"/>
      <c r="I8" s="310"/>
      <c r="J8" s="310"/>
      <c r="K8" s="311"/>
    </row>
    <row r="9" spans="1:11" ht="16.5" customHeight="1" x14ac:dyDescent="0.15">
      <c r="A9" s="295" t="s">
        <v>162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 x14ac:dyDescent="0.15">
      <c r="A10" s="112" t="s">
        <v>79</v>
      </c>
      <c r="B10" s="113" t="s">
        <v>80</v>
      </c>
      <c r="C10" s="114" t="s">
        <v>81</v>
      </c>
      <c r="D10" s="115"/>
      <c r="E10" s="116" t="s">
        <v>84</v>
      </c>
      <c r="F10" s="113" t="s">
        <v>80</v>
      </c>
      <c r="G10" s="114" t="s">
        <v>81</v>
      </c>
      <c r="H10" s="113"/>
      <c r="I10" s="116" t="s">
        <v>82</v>
      </c>
      <c r="J10" s="113" t="s">
        <v>80</v>
      </c>
      <c r="K10" s="127" t="s">
        <v>81</v>
      </c>
    </row>
    <row r="11" spans="1:11" ht="16.5" customHeight="1" x14ac:dyDescent="0.15">
      <c r="A11" s="106" t="s">
        <v>85</v>
      </c>
      <c r="B11" s="117" t="s">
        <v>80</v>
      </c>
      <c r="C11" s="103" t="s">
        <v>81</v>
      </c>
      <c r="D11" s="118"/>
      <c r="E11" s="119" t="s">
        <v>87</v>
      </c>
      <c r="F11" s="117" t="s">
        <v>80</v>
      </c>
      <c r="G11" s="103" t="s">
        <v>81</v>
      </c>
      <c r="H11" s="117"/>
      <c r="I11" s="119" t="s">
        <v>92</v>
      </c>
      <c r="J11" s="117" t="s">
        <v>80</v>
      </c>
      <c r="K11" s="104" t="s">
        <v>81</v>
      </c>
    </row>
    <row r="12" spans="1:11" ht="16.5" customHeight="1" x14ac:dyDescent="0.15">
      <c r="A12" s="221" t="s">
        <v>119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3"/>
    </row>
    <row r="13" spans="1:11" ht="16.5" customHeight="1" x14ac:dyDescent="0.15">
      <c r="A13" s="316" t="s">
        <v>163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ht="16.5" customHeight="1" x14ac:dyDescent="0.15">
      <c r="A14" s="317"/>
      <c r="B14" s="318"/>
      <c r="C14" s="318"/>
      <c r="D14" s="318"/>
      <c r="E14" s="318"/>
      <c r="F14" s="318"/>
      <c r="G14" s="318"/>
      <c r="H14" s="318"/>
      <c r="I14" s="314"/>
      <c r="J14" s="314"/>
      <c r="K14" s="315"/>
    </row>
    <row r="15" spans="1:11" ht="16.5" customHeight="1" x14ac:dyDescent="0.15">
      <c r="A15" s="319"/>
      <c r="B15" s="320"/>
      <c r="C15" s="320"/>
      <c r="D15" s="321"/>
      <c r="E15" s="322"/>
      <c r="F15" s="320"/>
      <c r="G15" s="320"/>
      <c r="H15" s="321"/>
      <c r="I15" s="323"/>
      <c r="J15" s="324"/>
      <c r="K15" s="325"/>
    </row>
    <row r="16" spans="1:11" ht="16.5" customHeight="1" x14ac:dyDescent="0.15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ht="16.5" customHeight="1" x14ac:dyDescent="0.15">
      <c r="A17" s="316" t="s">
        <v>164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6.5" customHeight="1" x14ac:dyDescent="0.15">
      <c r="A18" s="317"/>
      <c r="B18" s="318"/>
      <c r="C18" s="318"/>
      <c r="D18" s="318"/>
      <c r="E18" s="318"/>
      <c r="F18" s="318"/>
      <c r="G18" s="318"/>
      <c r="H18" s="318"/>
      <c r="I18" s="314"/>
      <c r="J18" s="314"/>
      <c r="K18" s="315"/>
    </row>
    <row r="19" spans="1:11" ht="16.5" customHeight="1" x14ac:dyDescent="0.15">
      <c r="A19" s="319"/>
      <c r="B19" s="320"/>
      <c r="C19" s="320"/>
      <c r="D19" s="321"/>
      <c r="E19" s="322"/>
      <c r="F19" s="320"/>
      <c r="G19" s="320"/>
      <c r="H19" s="321"/>
      <c r="I19" s="323"/>
      <c r="J19" s="324"/>
      <c r="K19" s="325"/>
    </row>
    <row r="20" spans="1:11" ht="16.5" customHeight="1" x14ac:dyDescent="0.15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1"/>
    </row>
    <row r="21" spans="1:11" ht="16.5" customHeight="1" x14ac:dyDescent="0.15">
      <c r="A21" s="312" t="s">
        <v>116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 x14ac:dyDescent="0.15">
      <c r="A22" s="313" t="s">
        <v>117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5"/>
    </row>
    <row r="23" spans="1:11" ht="16.5" customHeight="1" x14ac:dyDescent="0.15">
      <c r="A23" s="230" t="s">
        <v>118</v>
      </c>
      <c r="B23" s="231"/>
      <c r="C23" s="103" t="s">
        <v>63</v>
      </c>
      <c r="D23" s="103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53" t="s">
        <v>165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60"/>
    </row>
    <row r="25" spans="1:11" ht="16.5" customHeight="1" x14ac:dyDescent="0.1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 x14ac:dyDescent="0.15">
      <c r="A26" s="295" t="s">
        <v>122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 x14ac:dyDescent="0.15">
      <c r="A27" s="100" t="s">
        <v>123</v>
      </c>
      <c r="B27" s="114" t="s">
        <v>90</v>
      </c>
      <c r="C27" s="114" t="s">
        <v>91</v>
      </c>
      <c r="D27" s="114" t="s">
        <v>83</v>
      </c>
      <c r="E27" s="101" t="s">
        <v>124</v>
      </c>
      <c r="F27" s="114" t="s">
        <v>90</v>
      </c>
      <c r="G27" s="114" t="s">
        <v>91</v>
      </c>
      <c r="H27" s="114" t="s">
        <v>83</v>
      </c>
      <c r="I27" s="101" t="s">
        <v>125</v>
      </c>
      <c r="J27" s="114" t="s">
        <v>90</v>
      </c>
      <c r="K27" s="127" t="s">
        <v>91</v>
      </c>
    </row>
    <row r="28" spans="1:11" ht="16.5" customHeight="1" x14ac:dyDescent="0.15">
      <c r="A28" s="109" t="s">
        <v>82</v>
      </c>
      <c r="B28" s="103" t="s">
        <v>90</v>
      </c>
      <c r="C28" s="103" t="s">
        <v>91</v>
      </c>
      <c r="D28" s="103" t="s">
        <v>83</v>
      </c>
      <c r="E28" s="121" t="s">
        <v>89</v>
      </c>
      <c r="F28" s="103" t="s">
        <v>90</v>
      </c>
      <c r="G28" s="103" t="s">
        <v>91</v>
      </c>
      <c r="H28" s="103" t="s">
        <v>83</v>
      </c>
      <c r="I28" s="121" t="s">
        <v>100</v>
      </c>
      <c r="J28" s="103" t="s">
        <v>90</v>
      </c>
      <c r="K28" s="104" t="s">
        <v>91</v>
      </c>
    </row>
    <row r="29" spans="1:11" ht="16.5" customHeight="1" x14ac:dyDescent="0.15">
      <c r="A29" s="253" t="s">
        <v>93</v>
      </c>
      <c r="B29" s="231"/>
      <c r="C29" s="231"/>
      <c r="D29" s="231"/>
      <c r="E29" s="231"/>
      <c r="F29" s="231"/>
      <c r="G29" s="231"/>
      <c r="H29" s="231"/>
      <c r="I29" s="231"/>
      <c r="J29" s="231"/>
      <c r="K29" s="303"/>
    </row>
    <row r="30" spans="1:11" ht="16.5" customHeight="1" x14ac:dyDescent="0.15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11" ht="16.5" customHeight="1" x14ac:dyDescent="0.15">
      <c r="A31" s="295" t="s">
        <v>166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ht="17.25" customHeight="1" x14ac:dyDescent="0.15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 x14ac:dyDescent="0.15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7.25" customHeight="1" x14ac:dyDescent="0.1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7.25" customHeight="1" x14ac:dyDescent="0.15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4"/>
    </row>
    <row r="36" spans="1:11" ht="17.25" customHeight="1" x14ac:dyDescent="0.1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7.25" customHeight="1" x14ac:dyDescent="0.1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7.25" customHeight="1" x14ac:dyDescent="0.1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7.25" customHeight="1" x14ac:dyDescent="0.1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7.25" customHeight="1" x14ac:dyDescent="0.1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7.25" customHeight="1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7.25" customHeight="1" x14ac:dyDescent="0.1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7.25" customHeight="1" x14ac:dyDescent="0.15">
      <c r="A43" s="215" t="s">
        <v>121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6.5" customHeight="1" x14ac:dyDescent="0.15">
      <c r="A44" s="295" t="s">
        <v>167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ht="18" customHeight="1" x14ac:dyDescent="0.15">
      <c r="A45" s="296" t="s">
        <v>119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1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15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 x14ac:dyDescent="0.15">
      <c r="A48" s="122" t="s">
        <v>127</v>
      </c>
      <c r="B48" s="291" t="s">
        <v>128</v>
      </c>
      <c r="C48" s="291"/>
      <c r="D48" s="123" t="s">
        <v>129</v>
      </c>
      <c r="E48" s="124"/>
      <c r="F48" s="123" t="s">
        <v>130</v>
      </c>
      <c r="G48" s="125"/>
      <c r="H48" s="292" t="s">
        <v>131</v>
      </c>
      <c r="I48" s="292"/>
      <c r="J48" s="291"/>
      <c r="K48" s="302"/>
    </row>
    <row r="49" spans="1:11" ht="16.5" customHeight="1" x14ac:dyDescent="0.15">
      <c r="A49" s="218" t="s">
        <v>132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 x14ac:dyDescent="0.15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7"/>
    </row>
    <row r="51" spans="1:11" ht="16.5" customHeight="1" x14ac:dyDescent="0.1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90"/>
    </row>
    <row r="52" spans="1:11" ht="21" customHeight="1" x14ac:dyDescent="0.15">
      <c r="A52" s="122" t="s">
        <v>127</v>
      </c>
      <c r="B52" s="291" t="s">
        <v>128</v>
      </c>
      <c r="C52" s="291"/>
      <c r="D52" s="123" t="s">
        <v>129</v>
      </c>
      <c r="E52" s="123"/>
      <c r="F52" s="123" t="s">
        <v>130</v>
      </c>
      <c r="G52" s="123"/>
      <c r="H52" s="292" t="s">
        <v>131</v>
      </c>
      <c r="I52" s="292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21"/>
  <sheetViews>
    <sheetView workbookViewId="0">
      <selection activeCell="P11" sqref="P11"/>
    </sheetView>
  </sheetViews>
  <sheetFormatPr defaultColWidth="9" defaultRowHeight="26.1" customHeight="1" x14ac:dyDescent="0.15"/>
  <cols>
    <col min="1" max="1" width="17.125" style="52" customWidth="1"/>
    <col min="2" max="7" width="9.375" style="52" customWidth="1"/>
    <col min="8" max="8" width="1.375" style="52" customWidth="1"/>
    <col min="9" max="14" width="15.625" style="52" customWidth="1"/>
    <col min="15" max="16384" width="9" style="52"/>
  </cols>
  <sheetData>
    <row r="1" spans="1:14" ht="30" customHeight="1" x14ac:dyDescent="0.15">
      <c r="A1" s="274" t="s">
        <v>134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 x14ac:dyDescent="0.15">
      <c r="A2" s="38" t="s">
        <v>59</v>
      </c>
      <c r="B2" s="277" t="s">
        <v>60</v>
      </c>
      <c r="C2" s="277"/>
      <c r="D2" s="39" t="s">
        <v>65</v>
      </c>
      <c r="E2" s="277" t="s">
        <v>66</v>
      </c>
      <c r="F2" s="277"/>
      <c r="G2" s="277"/>
      <c r="H2" s="282"/>
      <c r="I2" s="54" t="s">
        <v>54</v>
      </c>
      <c r="J2" s="277" t="s">
        <v>55</v>
      </c>
      <c r="K2" s="277"/>
      <c r="L2" s="277"/>
      <c r="M2" s="277"/>
      <c r="N2" s="278"/>
    </row>
    <row r="3" spans="1:14" ht="29.1" customHeight="1" x14ac:dyDescent="0.15">
      <c r="A3" s="281" t="s">
        <v>135</v>
      </c>
      <c r="B3" s="279" t="s">
        <v>136</v>
      </c>
      <c r="C3" s="279"/>
      <c r="D3" s="279"/>
      <c r="E3" s="279"/>
      <c r="F3" s="279"/>
      <c r="G3" s="279"/>
      <c r="H3" s="283"/>
      <c r="I3" s="279" t="s">
        <v>137</v>
      </c>
      <c r="J3" s="279"/>
      <c r="K3" s="279"/>
      <c r="L3" s="279"/>
      <c r="M3" s="279"/>
      <c r="N3" s="280"/>
    </row>
    <row r="4" spans="1:14" ht="29.1" customHeight="1" x14ac:dyDescent="0.15">
      <c r="A4" s="281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83"/>
      <c r="I4" s="55"/>
      <c r="J4" s="55"/>
      <c r="K4" s="55"/>
      <c r="L4" s="55"/>
      <c r="M4" s="55"/>
      <c r="N4" s="56"/>
    </row>
    <row r="5" spans="1:14" ht="29.1" customHeight="1" x14ac:dyDescent="0.15">
      <c r="A5" s="281"/>
      <c r="B5" s="42"/>
      <c r="C5" s="42"/>
      <c r="D5" s="41"/>
      <c r="E5" s="42"/>
      <c r="F5" s="42"/>
      <c r="G5" s="42"/>
      <c r="H5" s="283"/>
      <c r="I5" s="57"/>
      <c r="J5" s="57"/>
      <c r="K5" s="57"/>
      <c r="L5" s="57"/>
      <c r="M5" s="57"/>
      <c r="N5" s="58"/>
    </row>
    <row r="6" spans="1:14" ht="29.1" customHeight="1" x14ac:dyDescent="0.15">
      <c r="A6" s="43" t="s">
        <v>138</v>
      </c>
      <c r="B6" s="44">
        <f>C6-1</f>
        <v>65</v>
      </c>
      <c r="C6" s="44">
        <f>D6-2</f>
        <v>66</v>
      </c>
      <c r="D6" s="45">
        <v>68</v>
      </c>
      <c r="E6" s="44">
        <f>D6+2</f>
        <v>70</v>
      </c>
      <c r="F6" s="44">
        <f>E6+2</f>
        <v>72</v>
      </c>
      <c r="G6" s="44">
        <f>F6+1</f>
        <v>73</v>
      </c>
      <c r="H6" s="283"/>
      <c r="I6" s="60"/>
      <c r="J6" s="60"/>
      <c r="K6" s="60"/>
      <c r="L6" s="60"/>
      <c r="M6" s="60"/>
      <c r="N6" s="61"/>
    </row>
    <row r="7" spans="1:14" ht="29.1" customHeight="1" x14ac:dyDescent="0.15">
      <c r="A7" s="43" t="s">
        <v>139</v>
      </c>
      <c r="B7" s="44">
        <f t="shared" ref="B7:B9" si="0">C7-4</f>
        <v>106</v>
      </c>
      <c r="C7" s="44">
        <f t="shared" ref="C7:C9" si="1">D7-4</f>
        <v>110</v>
      </c>
      <c r="D7" s="45">
        <v>114</v>
      </c>
      <c r="E7" s="44">
        <f t="shared" ref="E7:E9" si="2">D7+4</f>
        <v>118</v>
      </c>
      <c r="F7" s="44">
        <f>E7+4</f>
        <v>122</v>
      </c>
      <c r="G7" s="44">
        <f t="shared" ref="G7:G9" si="3">F7+6</f>
        <v>128</v>
      </c>
      <c r="H7" s="283"/>
      <c r="I7" s="60"/>
      <c r="J7" s="60"/>
      <c r="K7" s="60"/>
      <c r="L7" s="60"/>
      <c r="M7" s="65"/>
      <c r="N7" s="61"/>
    </row>
    <row r="8" spans="1:14" ht="29.1" customHeight="1" x14ac:dyDescent="0.15">
      <c r="A8" s="43" t="s">
        <v>140</v>
      </c>
      <c r="B8" s="44">
        <f t="shared" si="0"/>
        <v>102</v>
      </c>
      <c r="C8" s="44">
        <f t="shared" si="1"/>
        <v>106</v>
      </c>
      <c r="D8" s="46">
        <v>110</v>
      </c>
      <c r="E8" s="44">
        <f t="shared" si="2"/>
        <v>114</v>
      </c>
      <c r="F8" s="44">
        <f>E8+5</f>
        <v>119</v>
      </c>
      <c r="G8" s="44">
        <f t="shared" si="3"/>
        <v>125</v>
      </c>
      <c r="H8" s="283"/>
      <c r="I8" s="60"/>
      <c r="J8" s="60"/>
      <c r="K8" s="60"/>
      <c r="L8" s="60"/>
      <c r="M8" s="65"/>
      <c r="N8" s="61"/>
    </row>
    <row r="9" spans="1:14" ht="29.1" customHeight="1" x14ac:dyDescent="0.15">
      <c r="A9" s="43" t="s">
        <v>141</v>
      </c>
      <c r="B9" s="44">
        <f t="shared" si="0"/>
        <v>92</v>
      </c>
      <c r="C9" s="44">
        <f t="shared" si="1"/>
        <v>96</v>
      </c>
      <c r="D9" s="45">
        <v>100</v>
      </c>
      <c r="E9" s="44">
        <f t="shared" si="2"/>
        <v>104</v>
      </c>
      <c r="F9" s="44">
        <f>E9+5</f>
        <v>109</v>
      </c>
      <c r="G9" s="44">
        <f t="shared" si="3"/>
        <v>115</v>
      </c>
      <c r="H9" s="283"/>
      <c r="I9" s="60"/>
      <c r="J9" s="60"/>
      <c r="K9" s="60"/>
      <c r="L9" s="60"/>
      <c r="M9" s="65"/>
      <c r="N9" s="61"/>
    </row>
    <row r="10" spans="1:14" ht="29.1" customHeight="1" x14ac:dyDescent="0.15">
      <c r="A10" s="43" t="s">
        <v>142</v>
      </c>
      <c r="B10" s="44">
        <f>C10-1.2</f>
        <v>43.599999999999994</v>
      </c>
      <c r="C10" s="44">
        <f>D10-1.2</f>
        <v>44.8</v>
      </c>
      <c r="D10" s="45">
        <v>46</v>
      </c>
      <c r="E10" s="44">
        <f>D10+1.2</f>
        <v>47.2</v>
      </c>
      <c r="F10" s="44">
        <f>E10+1.2</f>
        <v>48.400000000000006</v>
      </c>
      <c r="G10" s="44">
        <f>F10+1.4</f>
        <v>49.800000000000004</v>
      </c>
      <c r="H10" s="283"/>
      <c r="I10" s="62"/>
      <c r="J10" s="62"/>
      <c r="K10" s="62"/>
      <c r="L10" s="62"/>
      <c r="M10" s="63"/>
      <c r="N10" s="64"/>
    </row>
    <row r="11" spans="1:14" ht="29.1" customHeight="1" x14ac:dyDescent="0.15">
      <c r="A11" s="43" t="s">
        <v>143</v>
      </c>
      <c r="B11" s="44">
        <f>C11-0.6</f>
        <v>62.199999999999996</v>
      </c>
      <c r="C11" s="44">
        <f>D11-1.2</f>
        <v>62.8</v>
      </c>
      <c r="D11" s="45">
        <v>64</v>
      </c>
      <c r="E11" s="44">
        <f>D11+1.2</f>
        <v>65.2</v>
      </c>
      <c r="F11" s="44">
        <f>E11+1.2</f>
        <v>66.400000000000006</v>
      </c>
      <c r="G11" s="44">
        <f>F11+0.6</f>
        <v>67</v>
      </c>
      <c r="H11" s="283"/>
      <c r="I11" s="62"/>
      <c r="J11" s="62"/>
      <c r="K11" s="62"/>
      <c r="L11" s="62"/>
      <c r="M11" s="63"/>
      <c r="N11" s="64"/>
    </row>
    <row r="12" spans="1:14" ht="29.1" customHeight="1" x14ac:dyDescent="0.15">
      <c r="A12" s="47" t="s">
        <v>144</v>
      </c>
      <c r="B12" s="44">
        <f>C12-0.8</f>
        <v>20.9</v>
      </c>
      <c r="C12" s="44">
        <f>D12-0.8</f>
        <v>21.7</v>
      </c>
      <c r="D12" s="46">
        <v>22.5</v>
      </c>
      <c r="E12" s="44">
        <f>D12+0.8</f>
        <v>23.3</v>
      </c>
      <c r="F12" s="44">
        <f>E12+0.8</f>
        <v>24.1</v>
      </c>
      <c r="G12" s="44">
        <f>F12+1.3</f>
        <v>25.400000000000002</v>
      </c>
      <c r="H12" s="283"/>
      <c r="I12" s="60"/>
      <c r="J12" s="60"/>
      <c r="K12" s="60"/>
      <c r="L12" s="60"/>
      <c r="M12" s="65"/>
      <c r="N12" s="66"/>
    </row>
    <row r="13" spans="1:14" ht="29.1" customHeight="1" x14ac:dyDescent="0.15">
      <c r="A13" s="43" t="s">
        <v>145</v>
      </c>
      <c r="B13" s="44">
        <f>C13-0.5</f>
        <v>12.5</v>
      </c>
      <c r="C13" s="44">
        <f>D13-0.5</f>
        <v>13</v>
      </c>
      <c r="D13" s="46">
        <v>13.5</v>
      </c>
      <c r="E13" s="44">
        <f>D13+0.5</f>
        <v>14</v>
      </c>
      <c r="F13" s="44">
        <f>E13+0.5</f>
        <v>14.5</v>
      </c>
      <c r="G13" s="44">
        <f>F13+0.7</f>
        <v>15.2</v>
      </c>
      <c r="H13" s="283"/>
      <c r="I13" s="62"/>
      <c r="J13" s="62"/>
      <c r="K13" s="62"/>
      <c r="L13" s="62"/>
      <c r="M13" s="63"/>
      <c r="N13" s="64"/>
    </row>
    <row r="14" spans="1:14" ht="29.1" customHeight="1" x14ac:dyDescent="0.15">
      <c r="A14" s="43" t="s">
        <v>146</v>
      </c>
      <c r="B14" s="44">
        <f>C14-0.5</f>
        <v>9</v>
      </c>
      <c r="C14" s="44">
        <f>D14-0.5</f>
        <v>9.5</v>
      </c>
      <c r="D14" s="45">
        <v>10</v>
      </c>
      <c r="E14" s="44">
        <f>D14+0.5</f>
        <v>10.5</v>
      </c>
      <c r="F14" s="44">
        <f>E14+0.5</f>
        <v>11</v>
      </c>
      <c r="G14" s="44">
        <f>F14+0.7</f>
        <v>11.7</v>
      </c>
      <c r="H14" s="283"/>
      <c r="I14" s="62"/>
      <c r="J14" s="62"/>
      <c r="K14" s="62"/>
      <c r="L14" s="62"/>
      <c r="M14" s="63"/>
      <c r="N14" s="64"/>
    </row>
    <row r="15" spans="1:14" ht="29.1" customHeight="1" x14ac:dyDescent="0.15">
      <c r="A15" s="43" t="s">
        <v>147</v>
      </c>
      <c r="B15" s="44">
        <f>C15</f>
        <v>2</v>
      </c>
      <c r="C15" s="44">
        <f>D15</f>
        <v>2</v>
      </c>
      <c r="D15" s="45">
        <v>2</v>
      </c>
      <c r="E15" s="44">
        <f t="shared" ref="E15:G15" si="4">D15</f>
        <v>2</v>
      </c>
      <c r="F15" s="44">
        <f t="shared" si="4"/>
        <v>2</v>
      </c>
      <c r="G15" s="44">
        <f t="shared" si="4"/>
        <v>2</v>
      </c>
      <c r="H15" s="283"/>
      <c r="I15" s="62"/>
      <c r="J15" s="62"/>
      <c r="K15" s="62"/>
      <c r="L15" s="62"/>
      <c r="M15" s="63"/>
      <c r="N15" s="64"/>
    </row>
    <row r="16" spans="1:14" ht="29.1" customHeight="1" x14ac:dyDescent="0.15">
      <c r="A16" s="43" t="s">
        <v>148</v>
      </c>
      <c r="B16" s="44">
        <f>C16</f>
        <v>6</v>
      </c>
      <c r="C16" s="44">
        <f>D16</f>
        <v>6</v>
      </c>
      <c r="D16" s="45">
        <v>6</v>
      </c>
      <c r="E16" s="44">
        <f t="shared" ref="E16:G16" si="5">D16</f>
        <v>6</v>
      </c>
      <c r="F16" s="44">
        <f t="shared" si="5"/>
        <v>6</v>
      </c>
      <c r="G16" s="44">
        <f t="shared" si="5"/>
        <v>6</v>
      </c>
      <c r="H16" s="283"/>
      <c r="I16" s="62"/>
      <c r="J16" s="62"/>
      <c r="K16" s="62"/>
      <c r="L16" s="62"/>
      <c r="M16" s="63"/>
      <c r="N16" s="64"/>
    </row>
    <row r="17" spans="1:14" ht="29.1" customHeight="1" x14ac:dyDescent="0.15">
      <c r="A17" s="43" t="s">
        <v>149</v>
      </c>
      <c r="B17" s="44">
        <f>C17-0</f>
        <v>18.600000000000001</v>
      </c>
      <c r="C17" s="44">
        <f>D17-0.4</f>
        <v>18.600000000000001</v>
      </c>
      <c r="D17" s="45">
        <v>19</v>
      </c>
      <c r="E17" s="44">
        <f>D17+0.4</f>
        <v>19.399999999999999</v>
      </c>
      <c r="F17" s="44">
        <f>E17+0.4</f>
        <v>19.799999999999997</v>
      </c>
      <c r="G17" s="44">
        <f>F17+0.6</f>
        <v>20.399999999999999</v>
      </c>
      <c r="H17" s="283"/>
      <c r="I17" s="62"/>
      <c r="J17" s="62"/>
      <c r="K17" s="62"/>
      <c r="L17" s="62"/>
      <c r="M17" s="63"/>
      <c r="N17" s="64"/>
    </row>
    <row r="18" spans="1:14" ht="29.1" customHeight="1" x14ac:dyDescent="0.15">
      <c r="A18" s="48" t="s">
        <v>150</v>
      </c>
      <c r="B18" s="49">
        <f>C18-0</f>
        <v>10.3</v>
      </c>
      <c r="C18" s="49">
        <f>D18-0.2</f>
        <v>10.3</v>
      </c>
      <c r="D18" s="50">
        <v>10.5</v>
      </c>
      <c r="E18" s="49">
        <f>D18+0.2</f>
        <v>10.7</v>
      </c>
      <c r="F18" s="49">
        <f>E18+0.2</f>
        <v>10.899999999999999</v>
      </c>
      <c r="G18" s="49">
        <f>F18+0.25</f>
        <v>11.149999999999999</v>
      </c>
      <c r="H18" s="284"/>
      <c r="I18" s="67"/>
      <c r="J18" s="67"/>
      <c r="K18" s="68"/>
      <c r="L18" s="67"/>
      <c r="M18" s="67"/>
      <c r="N18" s="69"/>
    </row>
    <row r="19" spans="1:14" ht="14.25" x14ac:dyDescent="0.15">
      <c r="A19" s="51" t="s">
        <v>119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4.25" x14ac:dyDescent="0.15">
      <c r="A20" s="52" t="s">
        <v>151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14.25" x14ac:dyDescent="0.15">
      <c r="A21" s="53"/>
      <c r="B21" s="53"/>
      <c r="C21" s="53"/>
      <c r="D21" s="53"/>
      <c r="E21" s="53"/>
      <c r="F21" s="53"/>
      <c r="G21" s="53"/>
      <c r="H21" s="53"/>
      <c r="I21" s="51" t="s">
        <v>152</v>
      </c>
      <c r="J21" s="70"/>
      <c r="K21" s="51" t="s">
        <v>153</v>
      </c>
      <c r="L21" s="51"/>
      <c r="M21" s="5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P16" sqref="P16"/>
    </sheetView>
  </sheetViews>
  <sheetFormatPr defaultColWidth="10.125" defaultRowHeight="14.25" x14ac:dyDescent="0.1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1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 x14ac:dyDescent="0.15">
      <c r="A1" s="369" t="s">
        <v>168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x14ac:dyDescent="0.15">
      <c r="A2" s="72" t="s">
        <v>50</v>
      </c>
      <c r="B2" s="370" t="s">
        <v>51</v>
      </c>
      <c r="C2" s="370"/>
      <c r="D2" s="73" t="s">
        <v>59</v>
      </c>
      <c r="E2" s="74" t="s">
        <v>60</v>
      </c>
      <c r="F2" s="75" t="s">
        <v>169</v>
      </c>
      <c r="G2" s="371" t="s">
        <v>66</v>
      </c>
      <c r="H2" s="371"/>
      <c r="I2" s="92" t="s">
        <v>54</v>
      </c>
      <c r="J2" s="371" t="s">
        <v>55</v>
      </c>
      <c r="K2" s="372"/>
    </row>
    <row r="3" spans="1:11" x14ac:dyDescent="0.15">
      <c r="A3" s="76" t="s">
        <v>72</v>
      </c>
      <c r="B3" s="326">
        <v>2847</v>
      </c>
      <c r="C3" s="326"/>
      <c r="D3" s="78" t="s">
        <v>170</v>
      </c>
      <c r="E3" s="373">
        <v>45265</v>
      </c>
      <c r="F3" s="366"/>
      <c r="G3" s="366"/>
      <c r="H3" s="307" t="s">
        <v>171</v>
      </c>
      <c r="I3" s="307"/>
      <c r="J3" s="307"/>
      <c r="K3" s="308"/>
    </row>
    <row r="4" spans="1:11" x14ac:dyDescent="0.15">
      <c r="A4" s="79" t="s">
        <v>69</v>
      </c>
      <c r="B4" s="80"/>
      <c r="C4" s="80"/>
      <c r="D4" s="81" t="s">
        <v>172</v>
      </c>
      <c r="E4" s="366"/>
      <c r="F4" s="366"/>
      <c r="G4" s="366"/>
      <c r="H4" s="231" t="s">
        <v>173</v>
      </c>
      <c r="I4" s="231"/>
      <c r="J4" s="90" t="s">
        <v>63</v>
      </c>
      <c r="K4" s="95" t="s">
        <v>64</v>
      </c>
    </row>
    <row r="5" spans="1:11" x14ac:dyDescent="0.15">
      <c r="A5" s="79" t="s">
        <v>174</v>
      </c>
      <c r="B5" s="326"/>
      <c r="C5" s="326"/>
      <c r="D5" s="78" t="s">
        <v>175</v>
      </c>
      <c r="E5" s="78" t="s">
        <v>176</v>
      </c>
      <c r="F5" s="78" t="s">
        <v>177</v>
      </c>
      <c r="G5" s="78" t="s">
        <v>178</v>
      </c>
      <c r="H5" s="231" t="s">
        <v>179</v>
      </c>
      <c r="I5" s="231"/>
      <c r="J5" s="90" t="s">
        <v>63</v>
      </c>
      <c r="K5" s="95" t="s">
        <v>64</v>
      </c>
    </row>
    <row r="6" spans="1:11" x14ac:dyDescent="0.15">
      <c r="A6" s="82" t="s">
        <v>180</v>
      </c>
      <c r="B6" s="367"/>
      <c r="C6" s="367"/>
      <c r="D6" s="83" t="s">
        <v>181</v>
      </c>
      <c r="E6" s="84"/>
      <c r="F6" s="85"/>
      <c r="G6" s="83"/>
      <c r="H6" s="368" t="s">
        <v>182</v>
      </c>
      <c r="I6" s="368"/>
      <c r="J6" s="85" t="s">
        <v>63</v>
      </c>
      <c r="K6" s="96" t="s">
        <v>64</v>
      </c>
    </row>
    <row r="7" spans="1:11" x14ac:dyDescent="0.15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 x14ac:dyDescent="0.15">
      <c r="A8" s="89" t="s">
        <v>183</v>
      </c>
      <c r="B8" s="75" t="s">
        <v>184</v>
      </c>
      <c r="C8" s="75" t="s">
        <v>185</v>
      </c>
      <c r="D8" s="75" t="s">
        <v>186</v>
      </c>
      <c r="E8" s="75" t="s">
        <v>187</v>
      </c>
      <c r="F8" s="75" t="s">
        <v>188</v>
      </c>
      <c r="G8" s="360"/>
      <c r="H8" s="361"/>
      <c r="I8" s="361"/>
      <c r="J8" s="361"/>
      <c r="K8" s="362"/>
    </row>
    <row r="9" spans="1:11" x14ac:dyDescent="0.15">
      <c r="A9" s="230" t="s">
        <v>189</v>
      </c>
      <c r="B9" s="231"/>
      <c r="C9" s="90" t="s">
        <v>63</v>
      </c>
      <c r="D9" s="90" t="s">
        <v>64</v>
      </c>
      <c r="E9" s="78" t="s">
        <v>190</v>
      </c>
      <c r="F9" s="91" t="s">
        <v>191</v>
      </c>
      <c r="G9" s="363"/>
      <c r="H9" s="364"/>
      <c r="I9" s="364"/>
      <c r="J9" s="364"/>
      <c r="K9" s="365"/>
    </row>
    <row r="10" spans="1:11" x14ac:dyDescent="0.15">
      <c r="A10" s="230" t="s">
        <v>192</v>
      </c>
      <c r="B10" s="231"/>
      <c r="C10" s="90" t="s">
        <v>63</v>
      </c>
      <c r="D10" s="90" t="s">
        <v>64</v>
      </c>
      <c r="E10" s="78" t="s">
        <v>193</v>
      </c>
      <c r="F10" s="91" t="s">
        <v>194</v>
      </c>
      <c r="G10" s="363" t="s">
        <v>195</v>
      </c>
      <c r="H10" s="364"/>
      <c r="I10" s="364"/>
      <c r="J10" s="364"/>
      <c r="K10" s="365"/>
    </row>
    <row r="11" spans="1:11" x14ac:dyDescent="0.15">
      <c r="A11" s="296" t="s">
        <v>162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 x14ac:dyDescent="0.15">
      <c r="A12" s="76" t="s">
        <v>84</v>
      </c>
      <c r="B12" s="90" t="s">
        <v>80</v>
      </c>
      <c r="C12" s="90" t="s">
        <v>81</v>
      </c>
      <c r="D12" s="91"/>
      <c r="E12" s="78" t="s">
        <v>82</v>
      </c>
      <c r="F12" s="90" t="s">
        <v>80</v>
      </c>
      <c r="G12" s="90" t="s">
        <v>81</v>
      </c>
      <c r="H12" s="90"/>
      <c r="I12" s="78" t="s">
        <v>196</v>
      </c>
      <c r="J12" s="90" t="s">
        <v>80</v>
      </c>
      <c r="K12" s="95" t="s">
        <v>81</v>
      </c>
    </row>
    <row r="13" spans="1:11" x14ac:dyDescent="0.15">
      <c r="A13" s="76" t="s">
        <v>87</v>
      </c>
      <c r="B13" s="90" t="s">
        <v>80</v>
      </c>
      <c r="C13" s="90" t="s">
        <v>81</v>
      </c>
      <c r="D13" s="91"/>
      <c r="E13" s="78" t="s">
        <v>92</v>
      </c>
      <c r="F13" s="90" t="s">
        <v>80</v>
      </c>
      <c r="G13" s="90" t="s">
        <v>81</v>
      </c>
      <c r="H13" s="90"/>
      <c r="I13" s="78" t="s">
        <v>197</v>
      </c>
      <c r="J13" s="90" t="s">
        <v>80</v>
      </c>
      <c r="K13" s="95" t="s">
        <v>81</v>
      </c>
    </row>
    <row r="14" spans="1:11" x14ac:dyDescent="0.15">
      <c r="A14" s="82" t="s">
        <v>198</v>
      </c>
      <c r="B14" s="85" t="s">
        <v>80</v>
      </c>
      <c r="C14" s="85" t="s">
        <v>81</v>
      </c>
      <c r="D14" s="84"/>
      <c r="E14" s="83" t="s">
        <v>199</v>
      </c>
      <c r="F14" s="85" t="s">
        <v>80</v>
      </c>
      <c r="G14" s="85" t="s">
        <v>81</v>
      </c>
      <c r="H14" s="85"/>
      <c r="I14" s="83" t="s">
        <v>200</v>
      </c>
      <c r="J14" s="85" t="s">
        <v>80</v>
      </c>
      <c r="K14" s="96" t="s">
        <v>81</v>
      </c>
    </row>
    <row r="15" spans="1:11" x14ac:dyDescent="0.15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 x14ac:dyDescent="0.15">
      <c r="A16" s="313" t="s">
        <v>201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 x14ac:dyDescent="0.15">
      <c r="A17" s="230" t="s">
        <v>202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03"/>
    </row>
    <row r="18" spans="1:11" x14ac:dyDescent="0.15">
      <c r="A18" s="230" t="s">
        <v>203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03"/>
    </row>
    <row r="19" spans="1:11" x14ac:dyDescent="0.15">
      <c r="A19" s="357"/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 x14ac:dyDescent="0.15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37"/>
    </row>
    <row r="21" spans="1:11" x14ac:dyDescent="0.15">
      <c r="A21" s="319"/>
      <c r="B21" s="320"/>
      <c r="C21" s="320"/>
      <c r="D21" s="320"/>
      <c r="E21" s="320"/>
      <c r="F21" s="320"/>
      <c r="G21" s="320"/>
      <c r="H21" s="320"/>
      <c r="I21" s="320"/>
      <c r="J21" s="320"/>
      <c r="K21" s="337"/>
    </row>
    <row r="22" spans="1:11" x14ac:dyDescent="0.15">
      <c r="A22" s="319"/>
      <c r="B22" s="320"/>
      <c r="C22" s="320"/>
      <c r="D22" s="320"/>
      <c r="E22" s="320"/>
      <c r="F22" s="320"/>
      <c r="G22" s="320"/>
      <c r="H22" s="320"/>
      <c r="I22" s="320"/>
      <c r="J22" s="320"/>
      <c r="K22" s="337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30" t="s">
        <v>118</v>
      </c>
      <c r="B24" s="231"/>
      <c r="C24" s="90" t="s">
        <v>63</v>
      </c>
      <c r="D24" s="90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93" t="s">
        <v>204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x14ac:dyDescent="0.15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15">
      <c r="A27" s="351" t="s">
        <v>205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 x14ac:dyDescent="0.15">
      <c r="A28" s="345"/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 x14ac:dyDescent="0.15">
      <c r="A29" s="345"/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 x14ac:dyDescent="0.15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 x14ac:dyDescent="0.15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 x14ac:dyDescent="0.1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 x14ac:dyDescent="0.1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 x14ac:dyDescent="0.15">
      <c r="A34" s="319"/>
      <c r="B34" s="320"/>
      <c r="C34" s="320"/>
      <c r="D34" s="320"/>
      <c r="E34" s="320"/>
      <c r="F34" s="320"/>
      <c r="G34" s="320"/>
      <c r="H34" s="320"/>
      <c r="I34" s="320"/>
      <c r="J34" s="320"/>
      <c r="K34" s="337"/>
    </row>
    <row r="35" spans="1:11" ht="23.1" customHeight="1" x14ac:dyDescent="0.15">
      <c r="A35" s="336"/>
      <c r="B35" s="320"/>
      <c r="C35" s="320"/>
      <c r="D35" s="320"/>
      <c r="E35" s="320"/>
      <c r="F35" s="320"/>
      <c r="G35" s="320"/>
      <c r="H35" s="320"/>
      <c r="I35" s="320"/>
      <c r="J35" s="320"/>
      <c r="K35" s="337"/>
    </row>
    <row r="36" spans="1:11" ht="23.1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1" ht="18.75" customHeight="1" x14ac:dyDescent="0.15">
      <c r="A37" s="341" t="s">
        <v>206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ht="18.75" customHeight="1" x14ac:dyDescent="0.15">
      <c r="A38" s="230" t="s">
        <v>207</v>
      </c>
      <c r="B38" s="231"/>
      <c r="C38" s="231"/>
      <c r="D38" s="307" t="s">
        <v>208</v>
      </c>
      <c r="E38" s="307"/>
      <c r="F38" s="323" t="s">
        <v>209</v>
      </c>
      <c r="G38" s="344"/>
      <c r="H38" s="231" t="s">
        <v>210</v>
      </c>
      <c r="I38" s="231"/>
      <c r="J38" s="231" t="s">
        <v>211</v>
      </c>
      <c r="K38" s="303"/>
    </row>
    <row r="39" spans="1:11" ht="18.75" customHeight="1" x14ac:dyDescent="0.15">
      <c r="A39" s="79" t="s">
        <v>119</v>
      </c>
      <c r="B39" s="231" t="s">
        <v>212</v>
      </c>
      <c r="C39" s="231"/>
      <c r="D39" s="231"/>
      <c r="E39" s="231"/>
      <c r="F39" s="231"/>
      <c r="G39" s="231"/>
      <c r="H39" s="231"/>
      <c r="I39" s="231"/>
      <c r="J39" s="231"/>
      <c r="K39" s="303"/>
    </row>
    <row r="40" spans="1:11" ht="30.95" customHeight="1" x14ac:dyDescent="0.1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03"/>
    </row>
    <row r="41" spans="1:11" ht="18.7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03"/>
    </row>
    <row r="42" spans="1:11" ht="32.1" customHeight="1" x14ac:dyDescent="0.15">
      <c r="A42" s="82" t="s">
        <v>127</v>
      </c>
      <c r="B42" s="333" t="s">
        <v>213</v>
      </c>
      <c r="C42" s="333"/>
      <c r="D42" s="83" t="s">
        <v>214</v>
      </c>
      <c r="E42" s="84"/>
      <c r="F42" s="83" t="s">
        <v>130</v>
      </c>
      <c r="G42" s="94"/>
      <c r="H42" s="334" t="s">
        <v>131</v>
      </c>
      <c r="I42" s="334"/>
      <c r="J42" s="333"/>
      <c r="K42" s="33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4"/>
  <sheetViews>
    <sheetView workbookViewId="0">
      <selection activeCell="J2" sqref="J2:N2"/>
    </sheetView>
  </sheetViews>
  <sheetFormatPr defaultColWidth="9" defaultRowHeight="14.25" x14ac:dyDescent="0.15"/>
  <cols>
    <col min="2" max="7" width="9.375" customWidth="1"/>
    <col min="9" max="14" width="15.625" customWidth="1"/>
  </cols>
  <sheetData>
    <row r="1" spans="1:14" ht="30" customHeight="1" x14ac:dyDescent="0.15">
      <c r="A1" s="274" t="s">
        <v>134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8.5" customHeight="1" x14ac:dyDescent="0.15">
      <c r="A2" s="38" t="s">
        <v>59</v>
      </c>
      <c r="B2" s="277" t="s">
        <v>60</v>
      </c>
      <c r="C2" s="277"/>
      <c r="D2" s="39" t="s">
        <v>65</v>
      </c>
      <c r="E2" s="277" t="s">
        <v>66</v>
      </c>
      <c r="F2" s="277"/>
      <c r="G2" s="277"/>
      <c r="H2" s="282"/>
      <c r="I2" s="54" t="s">
        <v>54</v>
      </c>
      <c r="J2" s="277" t="s">
        <v>55</v>
      </c>
      <c r="K2" s="277"/>
      <c r="L2" s="277"/>
      <c r="M2" s="277"/>
      <c r="N2" s="278"/>
    </row>
    <row r="3" spans="1:14" ht="28.5" customHeight="1" x14ac:dyDescent="0.15">
      <c r="A3" s="281" t="s">
        <v>135</v>
      </c>
      <c r="B3" s="279" t="s">
        <v>136</v>
      </c>
      <c r="C3" s="279"/>
      <c r="D3" s="279"/>
      <c r="E3" s="279"/>
      <c r="F3" s="279"/>
      <c r="G3" s="279"/>
      <c r="H3" s="283"/>
      <c r="I3" s="279" t="s">
        <v>137</v>
      </c>
      <c r="J3" s="279"/>
      <c r="K3" s="279"/>
      <c r="L3" s="279"/>
      <c r="M3" s="279"/>
      <c r="N3" s="280"/>
    </row>
    <row r="4" spans="1:14" ht="28.5" customHeight="1" x14ac:dyDescent="0.15">
      <c r="A4" s="281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83"/>
      <c r="I4" s="55"/>
      <c r="J4" s="55"/>
      <c r="K4" s="55"/>
      <c r="L4" s="55"/>
      <c r="M4" s="55"/>
      <c r="N4" s="56"/>
    </row>
    <row r="5" spans="1:14" ht="28.5" customHeight="1" x14ac:dyDescent="0.15">
      <c r="A5" s="281"/>
      <c r="B5" s="42"/>
      <c r="C5" s="42"/>
      <c r="D5" s="41"/>
      <c r="E5" s="42"/>
      <c r="F5" s="42"/>
      <c r="G5" s="42"/>
      <c r="H5" s="283"/>
      <c r="I5" s="57"/>
      <c r="J5" s="57"/>
      <c r="K5" s="57"/>
      <c r="L5" s="57"/>
      <c r="M5" s="57"/>
      <c r="N5" s="58"/>
    </row>
    <row r="6" spans="1:14" ht="28.5" customHeight="1" x14ac:dyDescent="0.15">
      <c r="A6" s="43" t="s">
        <v>138</v>
      </c>
      <c r="B6" s="44">
        <f>C6-1</f>
        <v>65</v>
      </c>
      <c r="C6" s="44">
        <f>D6-2</f>
        <v>66</v>
      </c>
      <c r="D6" s="45">
        <v>68</v>
      </c>
      <c r="E6" s="44">
        <f>D6+2</f>
        <v>70</v>
      </c>
      <c r="F6" s="44">
        <f>E6+2</f>
        <v>72</v>
      </c>
      <c r="G6" s="44">
        <f>F6+1</f>
        <v>73</v>
      </c>
      <c r="H6" s="283"/>
      <c r="I6" s="57"/>
      <c r="J6" s="57"/>
      <c r="K6" s="57"/>
      <c r="L6" s="57"/>
      <c r="M6" s="57"/>
      <c r="N6" s="59"/>
    </row>
    <row r="7" spans="1:14" ht="28.5" customHeight="1" x14ac:dyDescent="0.15">
      <c r="A7" s="43" t="s">
        <v>139</v>
      </c>
      <c r="B7" s="44">
        <f t="shared" ref="B7:B9" si="0">C7-4</f>
        <v>106</v>
      </c>
      <c r="C7" s="44">
        <f t="shared" ref="C7:C9" si="1">D7-4</f>
        <v>110</v>
      </c>
      <c r="D7" s="45">
        <v>114</v>
      </c>
      <c r="E7" s="44">
        <f t="shared" ref="E7:E9" si="2">D7+4</f>
        <v>118</v>
      </c>
      <c r="F7" s="44">
        <f>E7+4</f>
        <v>122</v>
      </c>
      <c r="G7" s="44">
        <f t="shared" ref="G7:G9" si="3">F7+6</f>
        <v>128</v>
      </c>
      <c r="H7" s="283"/>
      <c r="I7" s="57"/>
      <c r="J7" s="57"/>
      <c r="K7" s="57"/>
      <c r="L7" s="57"/>
      <c r="M7" s="57"/>
      <c r="N7" s="59"/>
    </row>
    <row r="8" spans="1:14" ht="28.5" customHeight="1" x14ac:dyDescent="0.15">
      <c r="A8" s="43" t="s">
        <v>140</v>
      </c>
      <c r="B8" s="44">
        <f t="shared" si="0"/>
        <v>102</v>
      </c>
      <c r="C8" s="44">
        <f t="shared" si="1"/>
        <v>106</v>
      </c>
      <c r="D8" s="46">
        <v>110</v>
      </c>
      <c r="E8" s="44">
        <f t="shared" si="2"/>
        <v>114</v>
      </c>
      <c r="F8" s="44">
        <f>E8+5</f>
        <v>119</v>
      </c>
      <c r="G8" s="44">
        <f t="shared" si="3"/>
        <v>125</v>
      </c>
      <c r="H8" s="283"/>
      <c r="I8" s="57"/>
      <c r="J8" s="57"/>
      <c r="K8" s="57"/>
      <c r="L8" s="57"/>
      <c r="M8" s="57"/>
      <c r="N8" s="59"/>
    </row>
    <row r="9" spans="1:14" ht="28.5" customHeight="1" x14ac:dyDescent="0.15">
      <c r="A9" s="43" t="s">
        <v>141</v>
      </c>
      <c r="B9" s="44">
        <f t="shared" si="0"/>
        <v>92</v>
      </c>
      <c r="C9" s="44">
        <f t="shared" si="1"/>
        <v>96</v>
      </c>
      <c r="D9" s="45">
        <v>100</v>
      </c>
      <c r="E9" s="44">
        <f t="shared" si="2"/>
        <v>104</v>
      </c>
      <c r="F9" s="44">
        <f>E9+5</f>
        <v>109</v>
      </c>
      <c r="G9" s="44">
        <f t="shared" si="3"/>
        <v>115</v>
      </c>
      <c r="H9" s="283"/>
      <c r="I9" s="60"/>
      <c r="J9" s="60"/>
      <c r="K9" s="60"/>
      <c r="L9" s="60"/>
      <c r="M9" s="60"/>
      <c r="N9" s="61"/>
    </row>
    <row r="10" spans="1:14" ht="28.5" customHeight="1" x14ac:dyDescent="0.15">
      <c r="A10" s="43" t="s">
        <v>142</v>
      </c>
      <c r="B10" s="44">
        <f>C10-1.2</f>
        <v>43.599999999999994</v>
      </c>
      <c r="C10" s="44">
        <f>D10-1.2</f>
        <v>44.8</v>
      </c>
      <c r="D10" s="45">
        <v>46</v>
      </c>
      <c r="E10" s="44">
        <f>D10+1.2</f>
        <v>47.2</v>
      </c>
      <c r="F10" s="44">
        <f>E10+1.2</f>
        <v>48.400000000000006</v>
      </c>
      <c r="G10" s="44">
        <f>F10+1.4</f>
        <v>49.800000000000004</v>
      </c>
      <c r="H10" s="283"/>
      <c r="I10" s="62"/>
      <c r="J10" s="62"/>
      <c r="K10" s="62"/>
      <c r="L10" s="62"/>
      <c r="M10" s="63"/>
      <c r="N10" s="64"/>
    </row>
    <row r="11" spans="1:14" ht="28.5" customHeight="1" x14ac:dyDescent="0.15">
      <c r="A11" s="43" t="s">
        <v>143</v>
      </c>
      <c r="B11" s="44">
        <f>C11-0.6</f>
        <v>62.199999999999996</v>
      </c>
      <c r="C11" s="44">
        <f>D11-1.2</f>
        <v>62.8</v>
      </c>
      <c r="D11" s="45">
        <v>64</v>
      </c>
      <c r="E11" s="44">
        <f>D11+1.2</f>
        <v>65.2</v>
      </c>
      <c r="F11" s="44">
        <f>E11+1.2</f>
        <v>66.400000000000006</v>
      </c>
      <c r="G11" s="44">
        <f>F11+0.6</f>
        <v>67</v>
      </c>
      <c r="H11" s="283"/>
      <c r="I11" s="62"/>
      <c r="J11" s="62"/>
      <c r="K11" s="62"/>
      <c r="L11" s="62"/>
      <c r="M11" s="63"/>
      <c r="N11" s="64"/>
    </row>
    <row r="12" spans="1:14" ht="28.5" customHeight="1" x14ac:dyDescent="0.15">
      <c r="A12" s="47" t="s">
        <v>144</v>
      </c>
      <c r="B12" s="44">
        <f>C12-0.8</f>
        <v>20.9</v>
      </c>
      <c r="C12" s="44">
        <f>D12-0.8</f>
        <v>21.7</v>
      </c>
      <c r="D12" s="46">
        <v>22.5</v>
      </c>
      <c r="E12" s="44">
        <f>D12+0.8</f>
        <v>23.3</v>
      </c>
      <c r="F12" s="44">
        <f>E12+0.8</f>
        <v>24.1</v>
      </c>
      <c r="G12" s="44">
        <f>F12+1.3</f>
        <v>25.400000000000002</v>
      </c>
      <c r="H12" s="283"/>
      <c r="I12" s="60"/>
      <c r="J12" s="60"/>
      <c r="K12" s="60"/>
      <c r="L12" s="60"/>
      <c r="M12" s="65"/>
      <c r="N12" s="66"/>
    </row>
    <row r="13" spans="1:14" ht="28.5" customHeight="1" x14ac:dyDescent="0.15">
      <c r="A13" s="43" t="s">
        <v>145</v>
      </c>
      <c r="B13" s="44">
        <f>C13-0.5</f>
        <v>12.5</v>
      </c>
      <c r="C13" s="44">
        <f>D13-0.5</f>
        <v>13</v>
      </c>
      <c r="D13" s="46">
        <v>13.5</v>
      </c>
      <c r="E13" s="44">
        <f>D13+0.5</f>
        <v>14</v>
      </c>
      <c r="F13" s="44">
        <f>E13+0.5</f>
        <v>14.5</v>
      </c>
      <c r="G13" s="44">
        <f>F13+0.7</f>
        <v>15.2</v>
      </c>
      <c r="H13" s="283"/>
      <c r="I13" s="62"/>
      <c r="J13" s="62"/>
      <c r="K13" s="62"/>
      <c r="L13" s="62"/>
      <c r="M13" s="63"/>
      <c r="N13" s="64"/>
    </row>
    <row r="14" spans="1:14" ht="28.5" customHeight="1" x14ac:dyDescent="0.15">
      <c r="A14" s="43" t="s">
        <v>146</v>
      </c>
      <c r="B14" s="44">
        <f>C14-0.5</f>
        <v>9</v>
      </c>
      <c r="C14" s="44">
        <f>D14-0.5</f>
        <v>9.5</v>
      </c>
      <c r="D14" s="45">
        <v>10</v>
      </c>
      <c r="E14" s="44">
        <f>D14+0.5</f>
        <v>10.5</v>
      </c>
      <c r="F14" s="44">
        <f>E14+0.5</f>
        <v>11</v>
      </c>
      <c r="G14" s="44">
        <f>F14+0.7</f>
        <v>11.7</v>
      </c>
      <c r="H14" s="283"/>
      <c r="I14" s="62"/>
      <c r="J14" s="62"/>
      <c r="K14" s="62"/>
      <c r="L14" s="62"/>
      <c r="M14" s="63"/>
      <c r="N14" s="64"/>
    </row>
    <row r="15" spans="1:14" ht="28.5" customHeight="1" x14ac:dyDescent="0.15">
      <c r="A15" s="43" t="s">
        <v>147</v>
      </c>
      <c r="B15" s="44">
        <f>C15</f>
        <v>2</v>
      </c>
      <c r="C15" s="44">
        <f>D15</f>
        <v>2</v>
      </c>
      <c r="D15" s="45">
        <v>2</v>
      </c>
      <c r="E15" s="44">
        <f t="shared" ref="E15:G15" si="4">D15</f>
        <v>2</v>
      </c>
      <c r="F15" s="44">
        <f t="shared" si="4"/>
        <v>2</v>
      </c>
      <c r="G15" s="44">
        <f t="shared" si="4"/>
        <v>2</v>
      </c>
      <c r="H15" s="283"/>
      <c r="I15" s="62"/>
      <c r="J15" s="62"/>
      <c r="K15" s="62"/>
      <c r="L15" s="62"/>
      <c r="M15" s="63"/>
      <c r="N15" s="64"/>
    </row>
    <row r="16" spans="1:14" ht="28.5" customHeight="1" x14ac:dyDescent="0.15">
      <c r="A16" s="43" t="s">
        <v>148</v>
      </c>
      <c r="B16" s="44">
        <f>C16</f>
        <v>6</v>
      </c>
      <c r="C16" s="44">
        <f>D16</f>
        <v>6</v>
      </c>
      <c r="D16" s="45">
        <v>6</v>
      </c>
      <c r="E16" s="44">
        <f t="shared" ref="E16:G16" si="5">D16</f>
        <v>6</v>
      </c>
      <c r="F16" s="44">
        <f t="shared" si="5"/>
        <v>6</v>
      </c>
      <c r="G16" s="44">
        <f t="shared" si="5"/>
        <v>6</v>
      </c>
      <c r="H16" s="283"/>
      <c r="I16" s="62"/>
      <c r="J16" s="62"/>
      <c r="K16" s="62"/>
      <c r="L16" s="62"/>
      <c r="M16" s="63"/>
      <c r="N16" s="64"/>
    </row>
    <row r="17" spans="1:14" ht="28.5" customHeight="1" x14ac:dyDescent="0.15">
      <c r="A17" s="43" t="s">
        <v>149</v>
      </c>
      <c r="B17" s="44">
        <f>C17-0</f>
        <v>18.600000000000001</v>
      </c>
      <c r="C17" s="44">
        <f>D17-0.4</f>
        <v>18.600000000000001</v>
      </c>
      <c r="D17" s="45">
        <v>19</v>
      </c>
      <c r="E17" s="44">
        <f>D17+0.4</f>
        <v>19.399999999999999</v>
      </c>
      <c r="F17" s="44">
        <f>E17+0.4</f>
        <v>19.799999999999997</v>
      </c>
      <c r="G17" s="44">
        <f>F17+0.6</f>
        <v>20.399999999999999</v>
      </c>
      <c r="H17" s="283"/>
      <c r="I17" s="62"/>
      <c r="J17" s="62"/>
      <c r="K17" s="62"/>
      <c r="L17" s="62"/>
      <c r="M17" s="63"/>
      <c r="N17" s="64"/>
    </row>
    <row r="18" spans="1:14" ht="28.5" customHeight="1" x14ac:dyDescent="0.15">
      <c r="A18" s="48" t="s">
        <v>150</v>
      </c>
      <c r="B18" s="49">
        <f>C18-0</f>
        <v>10.3</v>
      </c>
      <c r="C18" s="49">
        <f>D18-0.2</f>
        <v>10.3</v>
      </c>
      <c r="D18" s="50">
        <v>10.5</v>
      </c>
      <c r="E18" s="49">
        <f>D18+0.2</f>
        <v>10.7</v>
      </c>
      <c r="F18" s="49">
        <f>E18+0.2</f>
        <v>10.899999999999999</v>
      </c>
      <c r="G18" s="49">
        <f>F18+0.25</f>
        <v>11.149999999999999</v>
      </c>
      <c r="H18" s="284"/>
      <c r="I18" s="67"/>
      <c r="J18" s="67"/>
      <c r="K18" s="68"/>
      <c r="L18" s="67"/>
      <c r="M18" s="67"/>
      <c r="N18" s="69"/>
    </row>
    <row r="19" spans="1:14" x14ac:dyDescent="0.15">
      <c r="A19" s="51" t="s">
        <v>119</v>
      </c>
      <c r="B19" s="52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15">
      <c r="A20" s="52" t="s">
        <v>151</v>
      </c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x14ac:dyDescent="0.15">
      <c r="A21" s="53"/>
      <c r="B21" s="53"/>
      <c r="C21" s="53"/>
      <c r="D21" s="53"/>
      <c r="E21" s="53"/>
      <c r="F21" s="53"/>
      <c r="G21" s="53"/>
      <c r="H21" s="53"/>
      <c r="I21" s="51" t="s">
        <v>152</v>
      </c>
      <c r="J21" s="70"/>
      <c r="K21" s="51" t="s">
        <v>153</v>
      </c>
      <c r="L21" s="51"/>
      <c r="M21" s="51" t="s">
        <v>154</v>
      </c>
      <c r="N21" s="52"/>
    </row>
    <row r="22" spans="1:14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1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3"/>
  <sheetViews>
    <sheetView zoomScalePageLayoutView="125" workbookViewId="0">
      <selection activeCell="H33" sqref="H3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4" t="s">
        <v>215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 x14ac:dyDescent="0.3">
      <c r="A2" s="383" t="s">
        <v>216</v>
      </c>
      <c r="B2" s="384" t="s">
        <v>217</v>
      </c>
      <c r="C2" s="384" t="s">
        <v>218</v>
      </c>
      <c r="D2" s="384" t="s">
        <v>219</v>
      </c>
      <c r="E2" s="384" t="s">
        <v>220</v>
      </c>
      <c r="F2" s="384" t="s">
        <v>221</v>
      </c>
      <c r="G2" s="384" t="s">
        <v>222</v>
      </c>
      <c r="H2" s="384" t="s">
        <v>223</v>
      </c>
      <c r="I2" s="3" t="s">
        <v>224</v>
      </c>
      <c r="J2" s="3" t="s">
        <v>225</v>
      </c>
      <c r="K2" s="3" t="s">
        <v>226</v>
      </c>
      <c r="L2" s="3" t="s">
        <v>227</v>
      </c>
      <c r="M2" s="3" t="s">
        <v>228</v>
      </c>
      <c r="N2" s="384" t="s">
        <v>229</v>
      </c>
      <c r="O2" s="384" t="s">
        <v>230</v>
      </c>
    </row>
    <row r="3" spans="1:15" s="1" customFormat="1" ht="16.5" x14ac:dyDescent="0.3">
      <c r="A3" s="383"/>
      <c r="B3" s="385"/>
      <c r="C3" s="385"/>
      <c r="D3" s="385"/>
      <c r="E3" s="385"/>
      <c r="F3" s="385"/>
      <c r="G3" s="385"/>
      <c r="H3" s="385"/>
      <c r="I3" s="3" t="s">
        <v>231</v>
      </c>
      <c r="J3" s="3" t="s">
        <v>231</v>
      </c>
      <c r="K3" s="3" t="s">
        <v>231</v>
      </c>
      <c r="L3" s="3" t="s">
        <v>231</v>
      </c>
      <c r="M3" s="3" t="s">
        <v>231</v>
      </c>
      <c r="N3" s="385"/>
      <c r="O3" s="385"/>
    </row>
    <row r="4" spans="1:15" ht="17.100000000000001" customHeight="1" x14ac:dyDescent="0.15">
      <c r="A4" s="6">
        <v>1</v>
      </c>
      <c r="B4" s="7">
        <v>230908063</v>
      </c>
      <c r="C4" s="6" t="s">
        <v>232</v>
      </c>
      <c r="D4" s="8" t="s">
        <v>233</v>
      </c>
      <c r="E4" s="9" t="s">
        <v>60</v>
      </c>
      <c r="F4" s="9" t="s">
        <v>234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1</v>
      </c>
      <c r="N4" s="6"/>
      <c r="O4" s="6" t="s">
        <v>235</v>
      </c>
    </row>
    <row r="5" spans="1:15" ht="17.100000000000001" customHeight="1" x14ac:dyDescent="0.15">
      <c r="A5" s="6">
        <v>2</v>
      </c>
      <c r="B5" s="7">
        <v>230924034</v>
      </c>
      <c r="C5" s="6" t="s">
        <v>232</v>
      </c>
      <c r="D5" s="6" t="s">
        <v>236</v>
      </c>
      <c r="E5" s="9" t="s">
        <v>60</v>
      </c>
      <c r="F5" s="9" t="s">
        <v>234</v>
      </c>
      <c r="G5" s="34"/>
      <c r="H5" s="34"/>
      <c r="I5" s="6">
        <v>1</v>
      </c>
      <c r="J5" s="6">
        <v>1</v>
      </c>
      <c r="K5" s="6">
        <v>0</v>
      </c>
      <c r="L5" s="6">
        <v>0</v>
      </c>
      <c r="M5" s="6">
        <v>1</v>
      </c>
      <c r="N5" s="34"/>
      <c r="O5" s="6" t="s">
        <v>235</v>
      </c>
    </row>
    <row r="6" spans="1:15" s="2" customFormat="1" x14ac:dyDescent="0.15">
      <c r="A6" s="375" t="s">
        <v>237</v>
      </c>
      <c r="B6" s="376"/>
      <c r="C6" s="376"/>
      <c r="D6" s="377"/>
      <c r="E6" s="378"/>
      <c r="F6" s="379"/>
      <c r="G6" s="379"/>
      <c r="H6" s="379"/>
      <c r="I6" s="380"/>
      <c r="J6" s="375" t="s">
        <v>238</v>
      </c>
      <c r="K6" s="376"/>
      <c r="L6" s="376"/>
      <c r="M6" s="377"/>
      <c r="N6" s="33"/>
      <c r="O6" s="37"/>
    </row>
    <row r="7" spans="1:15" ht="16.5" x14ac:dyDescent="0.15">
      <c r="A7" s="381" t="s">
        <v>239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</row>
    <row r="23" spans="10:10" x14ac:dyDescent="0.15">
      <c r="J23" t="s">
        <v>240</v>
      </c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2023-11-24T08:58:51Z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6778A96471B4492487CD3B525730E82C_13</vt:lpwstr>
  </property>
  <property fmtid="{D5CDD505-2E9C-101B-9397-08002B2CF9AE}" pid="3" name="KSOProductBuildVer">
    <vt:lpwstr>2052-12.1.0.15712</vt:lpwstr>
  </property>
</Properties>
</file>