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8" windowHeight="8555" tabRatio="791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<sst xmlns="http://schemas.openxmlformats.org/spreadsheetml/2006/main" count="1202" uniqueCount="382">
  <si>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</si>
  <si>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</si>
  <si>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</si>
  <si>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</si>
  <si>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</si>
  <si>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</si>
  <si>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</si>
  <si>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</si>
  <si>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</si>
  <si>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</si>
  <si>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</si>
  <si>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</si>
  <si>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</si>
  <si>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</si>
  <si>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</si>
  <si>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</si>
  <si>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</si>
  <si>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</si>
  <si>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</si>
  <si>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</si>
  <si>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</si>
  <si>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</si>
  <si>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</si>
  <si>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</si>
  <si>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</si>
  <si>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</si>
  <si>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</si>
  <si>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</si>
  <si>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</si>
  <si>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</si>
  <si>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</si>
  <si>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</si>
  <si>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</si>
  <si>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</si>
  <si>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</si>
  <si>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</si>
  <si>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</si>
  <si>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</si>
  <si>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</si>
  <si>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</si>
  <si>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</si>
  <si>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</si>
  <si>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</si>
  <si>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</si>
  <si>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</si>
  <si>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</si>
  <si>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</si>
  <si>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TAWWBK91617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</si>
  <si>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</si>
  <si>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</si>
  <si>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</si>
  <si>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</si>
  <si>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</si>
  <si>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</si>
  <si>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</si>
  <si>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</si>
  <si>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</si>
  <si>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</si>
  <si>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</si>
  <si>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</si>
  <si>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</si>
  <si>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</si>
  <si>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</si>
  <si>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 xml:space="preserve">CGDD23110700010 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</si>
  <si>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</si>
  <si>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</si>
  <si>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</si>
  <si>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</si>
  <si>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</si>
  <si>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</si>
  <si>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</si>
  <si>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</si>
  <si>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</si>
  <si>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</si>
  <si>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</si>
  <si>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</si>
  <si>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</si>
  <si>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</si>
  <si>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</si>
  <si>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</si>
  <si>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</si>
  <si>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</si>
  <si>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</si>
  <si>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</si>
  <si>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</si>
  <si>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</si>
  <si>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</si>
  <si>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</si>
  <si>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</si>
  <si>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</si>
  <si>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</si>
  <si>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</si>
  <si>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</si>
  <si>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</si>
  <si>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</si>
  <si>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</si>
  <si>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</si>
  <si>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</si>
  <si>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</si>
  <si>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</si>
  <si>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</si>
  <si>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柚木绿</t>
  </si>
  <si>
    <t>完成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</si>
  <si>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</si>
  <si>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</si>
  <si>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</si>
  <si>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柚木绿/20件，黑色50件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</si>
  <si>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</si>
  <si>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</si>
  <si>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</si>
  <si>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</si>
  <si>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</si>
  <si>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1，压胶有漏水现象，请立即改进，</t>
  </si>
  <si>
    <t>2，清理干净脏污，线毛，</t>
  </si>
  <si>
    <t>3，印花粘连，要清理干净胶印。</t>
  </si>
  <si>
    <t>4，包装折叠套方正平整，帽檐要放平。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</si>
  <si>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</si>
  <si>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</si>
  <si>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</si>
  <si>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</si>
  <si>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</si>
  <si>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</si>
  <si>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</si>
  <si>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</si>
  <si>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</si>
  <si>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</si>
  <si>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</si>
  <si>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</si>
  <si>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</si>
  <si>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</si>
  <si>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</si>
  <si>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</si>
  <si>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</si>
  <si>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</si>
  <si>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</si>
  <si>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</si>
  <si>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</si>
  <si>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</si>
  <si>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</si>
  <si>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</si>
  <si>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</si>
  <si>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</si>
  <si>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</si>
  <si>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r>
      <rPr>
        <b/>
        <sz val="11"/>
        <rFont val="宋体"/>
        <charset val="134"/>
      </rPr>
      <t>后中长</t>
    </r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</si>
  <si>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</si>
  <si>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</si>
  <si>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</si>
  <si>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</si>
  <si>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</si>
  <si>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</si>
  <si>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</si>
  <si>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</si>
  <si>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门襟拉链长</t>
  </si>
  <si>
    <t>内主项拉链</t>
  </si>
  <si>
    <t>0/-0.5</t>
  </si>
  <si>
    <r>
      <rPr>
        <b/>
        <sz val="11"/>
        <rFont val="宋体"/>
        <charset val="134"/>
      </rPr>
      <t>胸围</t>
    </r>
  </si>
  <si>
    <r>
      <rPr>
        <b/>
        <sz val="11"/>
        <rFont val="宋体"/>
        <charset val="134"/>
      </rPr>
      <t>腰围</t>
    </r>
  </si>
  <si>
    <t>-0.5/-0.4</t>
  </si>
  <si>
    <t>-0.6/-0.8</t>
  </si>
  <si>
    <t>-1/-0.7</t>
  </si>
  <si>
    <t>-1/-1</t>
  </si>
  <si>
    <t>-0.8/-0.8</t>
  </si>
  <si>
    <r>
      <rPr>
        <b/>
        <sz val="11"/>
        <rFont val="宋体"/>
        <charset val="134"/>
      </rPr>
      <t>腰位</t>
    </r>
  </si>
  <si>
    <t>0/-0.2</t>
  </si>
  <si>
    <t>-0.2/-0.2</t>
  </si>
  <si>
    <t>0/-0.3</t>
  </si>
  <si>
    <r>
      <rPr>
        <b/>
        <sz val="11"/>
        <rFont val="宋体"/>
        <charset val="134"/>
      </rPr>
      <t>下摆</t>
    </r>
  </si>
  <si>
    <t>+0.2/+0.2</t>
  </si>
  <si>
    <t>+0.3/+0.3</t>
  </si>
  <si>
    <r>
      <rPr>
        <b/>
        <sz val="12"/>
        <rFont val="宋体"/>
        <charset val="134"/>
      </rPr>
      <t>总肩宽</t>
    </r>
  </si>
  <si>
    <t>肩点袖长</t>
  </si>
  <si>
    <r>
      <rPr>
        <b/>
        <sz val="11"/>
        <rFont val="宋体"/>
        <charset val="134"/>
      </rPr>
      <t>袖肥</t>
    </r>
  </si>
  <si>
    <r>
      <rPr>
        <b/>
        <sz val="11"/>
        <rFont val="宋体"/>
        <charset val="134"/>
      </rPr>
      <t>袖肘</t>
    </r>
  </si>
  <si>
    <r>
      <rPr>
        <b/>
        <sz val="11"/>
        <rFont val="宋体"/>
        <charset val="134"/>
      </rPr>
      <t>袖口</t>
    </r>
    <r>
      <rPr>
        <b/>
        <sz val="11"/>
        <rFont val="Arial"/>
        <charset val="134"/>
      </rPr>
      <t xml:space="preserve"> </t>
    </r>
    <r>
      <rPr>
        <b/>
        <sz val="11"/>
        <rFont val="宋体"/>
        <charset val="134"/>
      </rPr>
      <t>拉量</t>
    </r>
  </si>
  <si>
    <t>+0.4/+0.3</t>
  </si>
  <si>
    <t>+0.5/+0.3</t>
  </si>
  <si>
    <t>上领围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</si>
  <si>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</si>
  <si>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</si>
  <si>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</si>
  <si>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</si>
  <si>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</si>
  <si>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</si>
  <si>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</si>
  <si>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</si>
  <si>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</si>
  <si>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</si>
  <si>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</si>
  <si>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11-25,11-29,12-15,12-30</t>
  </si>
  <si>
    <t>无异常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</si>
  <si>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</si>
  <si>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</si>
  <si>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</si>
  <si>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</si>
  <si>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</si>
  <si>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</si>
  <si>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品控</t>
  </si>
  <si>
    <t>周苑</t>
  </si>
  <si>
    <t>1/0.5</t>
  </si>
  <si>
    <t>0.5/0.3</t>
  </si>
  <si>
    <t>-0.7/0.5</t>
  </si>
  <si>
    <t>-1.2/0.3</t>
  </si>
  <si>
    <t>-0.5/-0</t>
  </si>
  <si>
    <t>-0.5/0</t>
  </si>
  <si>
    <t>0/0.5</t>
  </si>
  <si>
    <t>0/0.3</t>
  </si>
  <si>
    <t>-1.5/-1</t>
  </si>
  <si>
    <t>-1/-1.2</t>
  </si>
  <si>
    <t>0.6/0</t>
  </si>
  <si>
    <t>0/-0.4</t>
  </si>
  <si>
    <t>-1/-0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</si>
  <si>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</si>
  <si>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</si>
  <si>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</si>
  <si>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</si>
  <si>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</si>
  <si>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</si>
  <si>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</si>
  <si>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</si>
  <si>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0.5/-0.5</t>
  </si>
  <si>
    <t>0.2/-0.7</t>
  </si>
  <si>
    <t>-0.2/0.3</t>
  </si>
  <si>
    <t>-0.5/0.8</t>
  </si>
  <si>
    <t>-0.3/0.5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</si>
  <si>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</si>
  <si>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</si>
  <si>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</si>
  <si>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</si>
  <si>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</si>
  <si>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</si>
  <si>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</si>
  <si>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</si>
  <si>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</si>
  <si>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</si>
  <si>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</si>
  <si>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</si>
  <si>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</si>
  <si>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</si>
  <si>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</si>
  <si>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</si>
  <si>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</si>
  <si>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</si>
  <si>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</si>
  <si>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</si>
  <si>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</si>
  <si>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</si>
  <si>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 xml:space="preserve">采购凭证编号：CGDD23110700010 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</si>
  <si>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</si>
  <si>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</si>
  <si>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</si>
  <si>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</si>
  <si>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</si>
  <si>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</si>
  <si>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</si>
  <si>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</si>
  <si>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</si>
  <si>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</si>
  <si>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</si>
  <si>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</si>
  <si>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</si>
  <si>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</si>
  <si>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柚木绿：870#855#846#826#799#790#783#</t>
  </si>
  <si>
    <t>情况说明：</t>
  </si>
  <si>
    <t xml:space="preserve">【问题点描述】  </t>
  </si>
  <si>
    <t>1，有少量脏污，线毛，</t>
  </si>
  <si>
    <t>2，印花脏污2件，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</si>
  <si>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</si>
  <si>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</si>
  <si>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</si>
  <si>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</si>
  <si>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</si>
  <si>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</si>
  <si>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</si>
  <si>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</si>
  <si>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</si>
  <si>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+0.5/0</t>
  </si>
  <si>
    <t>+0.5/+0.5</t>
  </si>
  <si>
    <t>1/0</t>
  </si>
  <si>
    <t>1/1</t>
  </si>
  <si>
    <t>0.5/1</t>
  </si>
  <si>
    <t>-0.5/-1</t>
  </si>
  <si>
    <t>0.8/-0.3</t>
  </si>
  <si>
    <t>1/-0.5</t>
  </si>
  <si>
    <t>0.3/0.3</t>
  </si>
  <si>
    <t>0.2/0.2</t>
  </si>
  <si>
    <t>0.3/0.2</t>
  </si>
  <si>
    <t>0/+0.2</t>
  </si>
  <si>
    <t>0.8/0.5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</si>
  <si>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</si>
  <si>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</si>
  <si>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</si>
  <si>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</si>
  <si>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</si>
  <si>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</si>
  <si>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</si>
  <si>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</si>
  <si>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</si>
  <si>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</si>
  <si>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</si>
  <si>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</si>
  <si>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</si>
  <si>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</si>
  <si>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</si>
  <si>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</si>
  <si>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</si>
  <si>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1/2</t>
  </si>
  <si>
    <t>FW10301</t>
  </si>
  <si>
    <t>青灰蓝</t>
  </si>
  <si>
    <t>台华</t>
  </si>
  <si>
    <t>3/1</t>
  </si>
  <si>
    <t>蓝色</t>
  </si>
  <si>
    <t>1/4</t>
  </si>
  <si>
    <t>卵石色</t>
  </si>
  <si>
    <t>8/11</t>
  </si>
  <si>
    <t>棕色</t>
  </si>
  <si>
    <t>4/7-2</t>
  </si>
  <si>
    <t>深灰</t>
  </si>
  <si>
    <t>6/11</t>
  </si>
  <si>
    <t>制表时间：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</si>
  <si>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</si>
  <si>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</si>
  <si>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</si>
  <si>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</si>
  <si>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</si>
  <si>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</si>
  <si>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</si>
  <si>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</si>
  <si>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</si>
  <si>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</si>
  <si>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</si>
  <si>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</si>
  <si>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</si>
  <si>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</si>
  <si>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</si>
  <si>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</si>
  <si>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</si>
  <si>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</si>
  <si>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</si>
  <si>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</si>
  <si>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</si>
  <si>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</si>
  <si>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</si>
  <si>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</si>
  <si>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</si>
  <si>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</si>
  <si>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</si>
  <si>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</si>
  <si>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</si>
  <si>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</si>
  <si>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</si>
  <si>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</si>
  <si>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</si>
  <si>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</si>
  <si>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</si>
  <si>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</si>
  <si>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</si>
  <si>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</si>
  <si>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</si>
  <si>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所有缝份</t>
  </si>
  <si>
    <t>胶条</t>
  </si>
  <si>
    <t>印花</t>
  </si>
  <si>
    <t>洗测2次</t>
  </si>
  <si>
    <t>洗测3次</t>
  </si>
  <si>
    <t>洗测4次</t>
  </si>
  <si>
    <t>洗测5次</t>
  </si>
  <si>
    <t>洗测6次</t>
  </si>
  <si>
    <t>洗测7次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</si>
  <si>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</si>
  <si>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</si>
  <si>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</si>
  <si>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</si>
  <si>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</si>
  <si>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</si>
  <si>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19SS黑色</t>
  </si>
  <si>
    <t>法式海军蓝</t>
  </si>
  <si>
    <t>20FW灰湖绿</t>
  </si>
  <si>
    <t>原木色原木色</t>
  </si>
  <si>
    <t>订卡织带 ZD00014</t>
  </si>
  <si>
    <t>泰丰</t>
  </si>
  <si>
    <t>1cm弹力松紧</t>
  </si>
  <si>
    <t>原木色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</si>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</sst>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 [$€-2]* #,##0.00_ ;_ [$€-2]* \-#,##0.00_ ;_ [$€-2]* &quot;-&quot;??_ "/>
    <numFmt numFmtId="177" formatCode="yyyy/m/d;@"/>
    <numFmt numFmtId="178" formatCode="0.0%"/>
    <numFmt numFmtId="179" formatCode="0.0_ "/>
  </numFmts>
  <fonts count="60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b/>
      <sz val="12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新細明體"/>
      <charset val="134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1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7" fillId="19" borderId="8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1" fillId="20" borderId="83" applyNumberFormat="0" applyFon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0" borderId="80" applyNumberFormat="0" applyFill="0" applyAlignment="0" applyProtection="0">
      <alignment vertical="center"/>
    </xf>
    <xf numFmtId="0" fontId="53" fillId="0" borderId="80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0" borderId="79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6" fillId="18" borderId="81" applyNumberFormat="0" applyAlignment="0" applyProtection="0">
      <alignment vertical="center"/>
    </xf>
    <xf numFmtId="0" fontId="56" fillId="18" borderId="82" applyNumberFormat="0" applyAlignment="0" applyProtection="0">
      <alignment vertical="center"/>
    </xf>
    <xf numFmtId="0" fontId="55" fillId="23" borderId="85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7" fillId="0" borderId="86" applyNumberFormat="0" applyFill="0" applyAlignment="0" applyProtection="0">
      <alignment vertical="center"/>
    </xf>
    <xf numFmtId="0" fontId="52" fillId="0" borderId="84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50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1" fillId="0" borderId="0">
      <alignment vertical="center"/>
    </xf>
    <xf numFmtId="0" fontId="20" fillId="0" borderId="0"/>
    <xf numFmtId="0" fontId="20" fillId="0" borderId="0"/>
    <xf numFmtId="176" fontId="58" fillId="0" borderId="0" applyProtection="0">
      <alignment vertical="center"/>
    </xf>
  </cellStyleXfs>
  <cellXfs count="394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8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8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8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0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1" fillId="3" borderId="0" xfId="54" applyFont="1" applyFill="1"/>
    <xf numFmtId="0" fontId="1" fillId="0" borderId="0" xfId="0" applyFont="1" applyFill="1" applyAlignment="1">
      <alignment vertical="center"/>
    </xf>
    <xf numFmtId="0" fontId="12" fillId="3" borderId="9" xfId="54" applyFont="1" applyFill="1" applyBorder="1" applyAlignment="1">
      <alignment horizontal="center" vertical="center"/>
    </xf>
    <xf numFmtId="0" fontId="12" fillId="3" borderId="0" xfId="54" applyFont="1" applyFill="1" applyAlignment="1">
      <alignment horizontal="center" vertical="center"/>
    </xf>
    <xf numFmtId="0" fontId="13" fillId="0" borderId="2" xfId="56" applyFont="1" applyBorder="1" applyAlignment="1">
      <alignment horizontal="center"/>
    </xf>
    <xf numFmtId="0" fontId="12" fillId="3" borderId="10" xfId="54" applyFont="1" applyFill="1" applyBorder="1" applyAlignment="1">
      <alignment horizontal="left" vertical="center"/>
    </xf>
    <xf numFmtId="0" fontId="12" fillId="3" borderId="11" xfId="54" applyFont="1" applyFill="1" applyBorder="1" applyAlignment="1">
      <alignment horizontal="left" vertical="center"/>
    </xf>
    <xf numFmtId="0" fontId="13" fillId="0" borderId="3" xfId="56" applyFont="1" applyBorder="1" applyAlignment="1">
      <alignment horizontal="left" vertical="center"/>
    </xf>
    <xf numFmtId="0" fontId="13" fillId="0" borderId="3" xfId="56" applyFont="1" applyBorder="1" applyAlignment="1">
      <alignment horizontal="center" vertical="center"/>
    </xf>
    <xf numFmtId="0" fontId="13" fillId="0" borderId="2" xfId="56" applyFont="1" applyBorder="1" applyAlignment="1">
      <alignment horizontal="center" vertical="center"/>
    </xf>
    <xf numFmtId="0" fontId="13" fillId="0" borderId="7" xfId="56" applyFont="1" applyBorder="1" applyAlignment="1">
      <alignment horizontal="center" vertical="center"/>
    </xf>
    <xf numFmtId="0" fontId="13" fillId="0" borderId="2" xfId="56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4" borderId="13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/>
    </xf>
    <xf numFmtId="0" fontId="14" fillId="4" borderId="16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5" fillId="0" borderId="19" xfId="0" applyNumberFormat="1" applyFont="1" applyFill="1" applyBorder="1" applyAlignment="1">
      <alignment horizontal="left" vertical="center" shrinkToFit="1"/>
    </xf>
    <xf numFmtId="179" fontId="16" fillId="0" borderId="20" xfId="0" applyNumberFormat="1" applyFont="1" applyFill="1" applyBorder="1" applyAlignment="1">
      <alignment horizontal="center" vertical="center"/>
    </xf>
    <xf numFmtId="0" fontId="15" fillId="4" borderId="21" xfId="0" applyNumberFormat="1" applyFont="1" applyFill="1" applyBorder="1" applyAlignment="1">
      <alignment horizontal="center" vertical="center"/>
    </xf>
    <xf numFmtId="0" fontId="7" fillId="0" borderId="20" xfId="40" applyNumberFormat="1" applyFont="1" applyFill="1" applyBorder="1" applyAlignment="1">
      <alignment horizontal="center" vertical="center"/>
    </xf>
    <xf numFmtId="0" fontId="7" fillId="0" borderId="22" xfId="40" applyNumberFormat="1" applyFont="1" applyFill="1" applyBorder="1" applyAlignment="1">
      <alignment horizontal="center" vertical="center"/>
    </xf>
    <xf numFmtId="0" fontId="17" fillId="0" borderId="23" xfId="0" applyNumberFormat="1" applyFont="1" applyFill="1" applyBorder="1" applyAlignment="1">
      <alignment horizontal="left" vertical="center" shrinkToFit="1"/>
    </xf>
    <xf numFmtId="179" fontId="16" fillId="0" borderId="2" xfId="0" applyNumberFormat="1" applyFont="1" applyFill="1" applyBorder="1" applyAlignment="1">
      <alignment horizontal="center" vertical="center"/>
    </xf>
    <xf numFmtId="0" fontId="15" fillId="4" borderId="24" xfId="0" applyNumberFormat="1" applyFont="1" applyFill="1" applyBorder="1" applyAlignment="1">
      <alignment horizontal="center" vertical="center"/>
    </xf>
    <xf numFmtId="0" fontId="7" fillId="0" borderId="2" xfId="40" applyNumberFormat="1" applyFont="1" applyFill="1" applyBorder="1" applyAlignment="1">
      <alignment horizontal="center" vertical="center"/>
    </xf>
    <xf numFmtId="0" fontId="7" fillId="0" borderId="25" xfId="40" applyNumberFormat="1" applyFont="1" applyFill="1" applyBorder="1" applyAlignment="1">
      <alignment horizontal="center" vertical="center"/>
    </xf>
    <xf numFmtId="0" fontId="7" fillId="3" borderId="2" xfId="40" applyNumberFormat="1" applyFont="1" applyFill="1" applyBorder="1" applyAlignment="1">
      <alignment horizontal="center" vertical="center"/>
    </xf>
    <xf numFmtId="0" fontId="7" fillId="3" borderId="25" xfId="40" applyNumberFormat="1" applyFont="1" applyFill="1" applyBorder="1" applyAlignment="1">
      <alignment horizontal="center" vertical="center"/>
    </xf>
    <xf numFmtId="0" fontId="15" fillId="0" borderId="23" xfId="0" applyNumberFormat="1" applyFont="1" applyFill="1" applyBorder="1" applyAlignment="1">
      <alignment horizontal="left" vertical="center" shrinkToFit="1"/>
    </xf>
    <xf numFmtId="0" fontId="14" fillId="0" borderId="26" xfId="0" applyNumberFormat="1" applyFont="1" applyFill="1" applyBorder="1" applyAlignment="1">
      <alignment vertical="center" shrinkToFit="1"/>
    </xf>
    <xf numFmtId="0" fontId="18" fillId="0" borderId="23" xfId="0" applyNumberFormat="1" applyFont="1" applyFill="1" applyBorder="1" applyAlignment="1">
      <alignment vertical="center" shrinkToFit="1"/>
    </xf>
    <xf numFmtId="0" fontId="13" fillId="0" borderId="2" xfId="56" applyFont="1" applyBorder="1" applyAlignment="1">
      <alignment horizontal="left"/>
    </xf>
    <xf numFmtId="0" fontId="11" fillId="3" borderId="27" xfId="54" applyFont="1" applyFill="1" applyBorder="1" applyAlignment="1"/>
    <xf numFmtId="49" fontId="11" fillId="3" borderId="28" xfId="54" applyNumberFormat="1" applyFont="1" applyFill="1" applyBorder="1" applyAlignment="1">
      <alignment horizontal="center"/>
    </xf>
    <xf numFmtId="49" fontId="11" fillId="3" borderId="28" xfId="54" applyNumberFormat="1" applyFont="1" applyFill="1" applyBorder="1" applyAlignment="1">
      <alignment horizontal="right"/>
    </xf>
    <xf numFmtId="49" fontId="11" fillId="3" borderId="28" xfId="54" applyNumberFormat="1" applyFont="1" applyFill="1" applyBorder="1" applyAlignment="1">
      <alignment horizontal="right" vertical="center"/>
    </xf>
    <xf numFmtId="49" fontId="11" fillId="3" borderId="29" xfId="54" applyNumberFormat="1" applyFont="1" applyFill="1" applyBorder="1" applyAlignment="1">
      <alignment horizontal="center"/>
    </xf>
    <xf numFmtId="0" fontId="12" fillId="3" borderId="0" xfId="54" applyFont="1" applyFill="1"/>
    <xf numFmtId="0" fontId="0" fillId="3" borderId="0" xfId="55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3" fillId="0" borderId="2" xfId="56" applyNumberFormat="1" applyFont="1" applyBorder="1" applyAlignment="1">
      <alignment horizontal="center"/>
    </xf>
    <xf numFmtId="0" fontId="11" fillId="3" borderId="30" xfId="54" applyFont="1" applyFill="1" applyBorder="1" applyAlignment="1">
      <alignment horizontal="center"/>
    </xf>
    <xf numFmtId="14" fontId="12" fillId="3" borderId="0" xfId="54" applyNumberFormat="1" applyFont="1" applyFill="1"/>
    <xf numFmtId="0" fontId="20" fillId="0" borderId="0" xfId="53" applyFill="1" applyBorder="1" applyAlignment="1">
      <alignment horizontal="left" vertical="center"/>
    </xf>
    <xf numFmtId="0" fontId="20" fillId="0" borderId="0" xfId="53" applyFont="1" applyFill="1" applyAlignment="1">
      <alignment horizontal="left" vertical="center"/>
    </xf>
    <xf numFmtId="0" fontId="20" fillId="0" borderId="0" xfId="53" applyFill="1" applyAlignment="1">
      <alignment horizontal="left" vertical="center"/>
    </xf>
    <xf numFmtId="0" fontId="21" fillId="0" borderId="31" xfId="53" applyFont="1" applyFill="1" applyBorder="1" applyAlignment="1">
      <alignment horizontal="center" vertical="top"/>
    </xf>
    <xf numFmtId="0" fontId="22" fillId="0" borderId="32" xfId="53" applyFont="1" applyFill="1" applyBorder="1" applyAlignment="1">
      <alignment horizontal="left" vertical="center"/>
    </xf>
    <xf numFmtId="0" fontId="23" fillId="0" borderId="33" xfId="53" applyFont="1" applyFill="1" applyBorder="1" applyAlignment="1">
      <alignment horizontal="center" vertical="center"/>
    </xf>
    <xf numFmtId="0" fontId="22" fillId="0" borderId="33" xfId="53" applyFont="1" applyFill="1" applyBorder="1" applyAlignment="1">
      <alignment horizontal="center" vertical="center"/>
    </xf>
    <xf numFmtId="0" fontId="24" fillId="0" borderId="33" xfId="53" applyFont="1" applyFill="1" applyBorder="1" applyAlignment="1">
      <alignment vertical="center"/>
    </xf>
    <xf numFmtId="0" fontId="22" fillId="0" borderId="33" xfId="53" applyFont="1" applyFill="1" applyBorder="1" applyAlignment="1">
      <alignment vertical="center"/>
    </xf>
    <xf numFmtId="0" fontId="24" fillId="0" borderId="33" xfId="53" applyFont="1" applyFill="1" applyBorder="1" applyAlignment="1">
      <alignment horizontal="center" vertical="center"/>
    </xf>
    <xf numFmtId="0" fontId="22" fillId="0" borderId="34" xfId="53" applyFont="1" applyFill="1" applyBorder="1" applyAlignment="1">
      <alignment vertical="center"/>
    </xf>
    <xf numFmtId="0" fontId="23" fillId="0" borderId="35" xfId="53" applyFont="1" applyFill="1" applyBorder="1" applyAlignment="1">
      <alignment horizontal="center" vertical="center"/>
    </xf>
    <xf numFmtId="0" fontId="22" fillId="0" borderId="35" xfId="53" applyFont="1" applyFill="1" applyBorder="1" applyAlignment="1">
      <alignment vertical="center"/>
    </xf>
    <xf numFmtId="177" fontId="24" fillId="0" borderId="35" xfId="53" applyNumberFormat="1" applyFont="1" applyFill="1" applyBorder="1" applyAlignment="1">
      <alignment horizontal="center" vertical="center"/>
    </xf>
    <xf numFmtId="0" fontId="22" fillId="0" borderId="35" xfId="53" applyFont="1" applyFill="1" applyBorder="1" applyAlignment="1">
      <alignment horizontal="center" vertical="center"/>
    </xf>
    <xf numFmtId="0" fontId="22" fillId="0" borderId="34" xfId="53" applyFont="1" applyFill="1" applyBorder="1" applyAlignment="1">
      <alignment horizontal="left" vertical="center"/>
    </xf>
    <xf numFmtId="0" fontId="23" fillId="0" borderId="35" xfId="53" applyFont="1" applyFill="1" applyBorder="1" applyAlignment="1">
      <alignment horizontal="right" vertical="center"/>
    </xf>
    <xf numFmtId="0" fontId="22" fillId="0" borderId="35" xfId="53" applyFont="1" applyFill="1" applyBorder="1" applyAlignment="1">
      <alignment horizontal="left" vertical="center"/>
    </xf>
    <xf numFmtId="0" fontId="24" fillId="0" borderId="35" xfId="53" applyFont="1" applyFill="1" applyBorder="1" applyAlignment="1">
      <alignment horizontal="center" vertical="center"/>
    </xf>
    <xf numFmtId="0" fontId="22" fillId="0" borderId="36" xfId="53" applyFont="1" applyFill="1" applyBorder="1" applyAlignment="1">
      <alignment vertical="center"/>
    </xf>
    <xf numFmtId="0" fontId="23" fillId="0" borderId="37" xfId="53" applyFont="1" applyFill="1" applyBorder="1" applyAlignment="1">
      <alignment horizontal="center" vertical="center"/>
    </xf>
    <xf numFmtId="0" fontId="22" fillId="0" borderId="37" xfId="53" applyFont="1" applyFill="1" applyBorder="1" applyAlignment="1">
      <alignment vertical="center"/>
    </xf>
    <xf numFmtId="0" fontId="24" fillId="0" borderId="37" xfId="53" applyFont="1" applyFill="1" applyBorder="1" applyAlignment="1">
      <alignment vertical="center"/>
    </xf>
    <xf numFmtId="0" fontId="24" fillId="0" borderId="37" xfId="53" applyFont="1" applyFill="1" applyBorder="1" applyAlignment="1">
      <alignment horizontal="left" vertical="center"/>
    </xf>
    <xf numFmtId="0" fontId="22" fillId="0" borderId="37" xfId="53" applyFont="1" applyFill="1" applyBorder="1" applyAlignment="1">
      <alignment horizontal="left" vertical="center"/>
    </xf>
    <xf numFmtId="0" fontId="22" fillId="0" borderId="0" xfId="53" applyFont="1" applyFill="1" applyBorder="1" applyAlignment="1">
      <alignment vertical="center"/>
    </xf>
    <xf numFmtId="0" fontId="24" fillId="0" borderId="0" xfId="53" applyFont="1" applyFill="1" applyBorder="1" applyAlignment="1">
      <alignment vertical="center"/>
    </xf>
    <xf numFmtId="0" fontId="24" fillId="0" borderId="0" xfId="53" applyFont="1" applyFill="1" applyAlignment="1">
      <alignment horizontal="left" vertical="center"/>
    </xf>
    <xf numFmtId="0" fontId="22" fillId="0" borderId="32" xfId="53" applyFont="1" applyFill="1" applyBorder="1" applyAlignment="1">
      <alignment vertical="center"/>
    </xf>
    <xf numFmtId="0" fontId="22" fillId="0" borderId="38" xfId="53" applyFont="1" applyFill="1" applyBorder="1" applyAlignment="1">
      <alignment horizontal="left" vertical="center"/>
    </xf>
    <xf numFmtId="0" fontId="22" fillId="0" borderId="39" xfId="53" applyFont="1" applyFill="1" applyBorder="1" applyAlignment="1">
      <alignment horizontal="left" vertical="center"/>
    </xf>
    <xf numFmtId="0" fontId="24" fillId="0" borderId="35" xfId="53" applyFont="1" applyFill="1" applyBorder="1" applyAlignment="1">
      <alignment horizontal="left" vertical="center"/>
    </xf>
    <xf numFmtId="0" fontId="24" fillId="0" borderId="35" xfId="53" applyFont="1" applyFill="1" applyBorder="1" applyAlignment="1">
      <alignment vertical="center"/>
    </xf>
    <xf numFmtId="0" fontId="24" fillId="0" borderId="40" xfId="53" applyFont="1" applyFill="1" applyBorder="1" applyAlignment="1">
      <alignment horizontal="center" vertical="center"/>
    </xf>
    <xf numFmtId="0" fontId="24" fillId="0" borderId="41" xfId="53" applyFont="1" applyFill="1" applyBorder="1" applyAlignment="1">
      <alignment horizontal="center" vertical="center"/>
    </xf>
    <xf numFmtId="0" fontId="25" fillId="0" borderId="42" xfId="53" applyFont="1" applyFill="1" applyBorder="1" applyAlignment="1">
      <alignment horizontal="left" vertical="center"/>
    </xf>
    <xf numFmtId="0" fontId="25" fillId="0" borderId="41" xfId="53" applyFont="1" applyFill="1" applyBorder="1" applyAlignment="1">
      <alignment horizontal="left" vertical="center"/>
    </xf>
    <xf numFmtId="0" fontId="24" fillId="0" borderId="0" xfId="53" applyFont="1" applyFill="1" applyBorder="1" applyAlignment="1">
      <alignment horizontal="left" vertical="center"/>
    </xf>
    <xf numFmtId="0" fontId="22" fillId="0" borderId="33" xfId="53" applyFont="1" applyFill="1" applyBorder="1" applyAlignment="1">
      <alignment horizontal="left" vertical="center"/>
    </xf>
    <xf numFmtId="0" fontId="24" fillId="0" borderId="34" xfId="53" applyFont="1" applyFill="1" applyBorder="1" applyAlignment="1">
      <alignment horizontal="left" vertical="center"/>
    </xf>
    <xf numFmtId="0" fontId="24" fillId="0" borderId="42" xfId="53" applyFont="1" applyFill="1" applyBorder="1" applyAlignment="1">
      <alignment horizontal="left" vertical="center"/>
    </xf>
    <xf numFmtId="0" fontId="24" fillId="0" borderId="41" xfId="53" applyFont="1" applyFill="1" applyBorder="1" applyAlignment="1">
      <alignment horizontal="left" vertical="center"/>
    </xf>
    <xf numFmtId="0" fontId="24" fillId="0" borderId="34" xfId="53" applyFont="1" applyFill="1" applyBorder="1" applyAlignment="1">
      <alignment horizontal="left" vertical="center" wrapText="1"/>
    </xf>
    <xf numFmtId="0" fontId="24" fillId="0" borderId="35" xfId="53" applyFont="1" applyFill="1" applyBorder="1" applyAlignment="1">
      <alignment horizontal="left" vertical="center" wrapText="1"/>
    </xf>
    <xf numFmtId="0" fontId="22" fillId="0" borderId="36" xfId="53" applyFont="1" applyFill="1" applyBorder="1" applyAlignment="1">
      <alignment horizontal="left" vertical="center"/>
    </xf>
    <xf numFmtId="0" fontId="20" fillId="0" borderId="37" xfId="53" applyFill="1" applyBorder="1" applyAlignment="1">
      <alignment horizontal="center" vertical="center"/>
    </xf>
    <xf numFmtId="0" fontId="22" fillId="0" borderId="43" xfId="53" applyFont="1" applyFill="1" applyBorder="1" applyAlignment="1">
      <alignment horizontal="center" vertical="center"/>
    </xf>
    <xf numFmtId="0" fontId="22" fillId="0" borderId="44" xfId="53" applyFont="1" applyFill="1" applyBorder="1" applyAlignment="1">
      <alignment horizontal="left" vertical="center"/>
    </xf>
    <xf numFmtId="0" fontId="20" fillId="0" borderId="42" xfId="53" applyFont="1" applyFill="1" applyBorder="1" applyAlignment="1">
      <alignment horizontal="left" vertical="center"/>
    </xf>
    <xf numFmtId="0" fontId="20" fillId="0" borderId="41" xfId="53" applyFont="1" applyFill="1" applyBorder="1" applyAlignment="1">
      <alignment horizontal="left" vertical="center"/>
    </xf>
    <xf numFmtId="0" fontId="26" fillId="0" borderId="42" xfId="53" applyFont="1" applyFill="1" applyBorder="1" applyAlignment="1">
      <alignment horizontal="left" vertical="center"/>
    </xf>
    <xf numFmtId="0" fontId="24" fillId="0" borderId="45" xfId="53" applyFont="1" applyFill="1" applyBorder="1" applyAlignment="1">
      <alignment horizontal="left" vertical="center"/>
    </xf>
    <xf numFmtId="0" fontId="24" fillId="0" borderId="46" xfId="53" applyFont="1" applyFill="1" applyBorder="1" applyAlignment="1">
      <alignment horizontal="left" vertical="center"/>
    </xf>
    <xf numFmtId="0" fontId="25" fillId="0" borderId="32" xfId="53" applyFont="1" applyFill="1" applyBorder="1" applyAlignment="1">
      <alignment horizontal="left" vertical="center"/>
    </xf>
    <xf numFmtId="0" fontId="25" fillId="0" borderId="33" xfId="53" applyFont="1" applyFill="1" applyBorder="1" applyAlignment="1">
      <alignment horizontal="left" vertical="center"/>
    </xf>
    <xf numFmtId="0" fontId="22" fillId="0" borderId="40" xfId="53" applyFont="1" applyFill="1" applyBorder="1" applyAlignment="1">
      <alignment horizontal="left" vertical="center"/>
    </xf>
    <xf numFmtId="0" fontId="22" fillId="0" borderId="47" xfId="53" applyFont="1" applyFill="1" applyBorder="1" applyAlignment="1">
      <alignment horizontal="left" vertical="center"/>
    </xf>
    <xf numFmtId="0" fontId="24" fillId="0" borderId="37" xfId="53" applyFont="1" applyFill="1" applyBorder="1" applyAlignment="1">
      <alignment horizontal="center" vertical="center"/>
    </xf>
    <xf numFmtId="177" fontId="24" fillId="0" borderId="37" xfId="53" applyNumberFormat="1" applyFont="1" applyFill="1" applyBorder="1" applyAlignment="1">
      <alignment vertical="center"/>
    </xf>
    <xf numFmtId="0" fontId="22" fillId="0" borderId="37" xfId="53" applyFont="1" applyFill="1" applyBorder="1" applyAlignment="1">
      <alignment horizontal="center" vertical="center"/>
    </xf>
    <xf numFmtId="0" fontId="24" fillId="0" borderId="48" xfId="53" applyFont="1" applyFill="1" applyBorder="1" applyAlignment="1">
      <alignment horizontal="center" vertical="center"/>
    </xf>
    <xf numFmtId="0" fontId="22" fillId="0" borderId="49" xfId="53" applyFont="1" applyFill="1" applyBorder="1" applyAlignment="1">
      <alignment horizontal="center" vertical="center"/>
    </xf>
    <xf numFmtId="0" fontId="24" fillId="0" borderId="49" xfId="53" applyFont="1" applyFill="1" applyBorder="1" applyAlignment="1">
      <alignment horizontal="left" vertical="center"/>
    </xf>
    <xf numFmtId="0" fontId="24" fillId="0" borderId="50" xfId="53" applyFont="1" applyFill="1" applyBorder="1" applyAlignment="1">
      <alignment horizontal="left" vertical="center"/>
    </xf>
    <xf numFmtId="0" fontId="22" fillId="0" borderId="51" xfId="53" applyFont="1" applyFill="1" applyBorder="1" applyAlignment="1">
      <alignment horizontal="left" vertical="center"/>
    </xf>
    <xf numFmtId="0" fontId="24" fillId="0" borderId="52" xfId="53" applyFont="1" applyFill="1" applyBorder="1" applyAlignment="1">
      <alignment horizontal="center" vertical="center"/>
    </xf>
    <xf numFmtId="0" fontId="25" fillId="0" borderId="52" xfId="53" applyFont="1" applyFill="1" applyBorder="1" applyAlignment="1">
      <alignment horizontal="left" vertical="center"/>
    </xf>
    <xf numFmtId="0" fontId="22" fillId="0" borderId="48" xfId="53" applyFont="1" applyFill="1" applyBorder="1" applyAlignment="1">
      <alignment horizontal="left" vertical="center"/>
    </xf>
    <xf numFmtId="0" fontId="22" fillId="0" borderId="49" xfId="53" applyFont="1" applyFill="1" applyBorder="1" applyAlignment="1">
      <alignment horizontal="left" vertical="center"/>
    </xf>
    <xf numFmtId="0" fontId="24" fillId="0" borderId="52" xfId="53" applyFont="1" applyFill="1" applyBorder="1" applyAlignment="1">
      <alignment horizontal="left" vertical="center"/>
    </xf>
    <xf numFmtId="0" fontId="24" fillId="0" borderId="49" xfId="53" applyFont="1" applyFill="1" applyBorder="1" applyAlignment="1">
      <alignment horizontal="left" vertical="center" wrapText="1"/>
    </xf>
    <xf numFmtId="0" fontId="20" fillId="0" borderId="50" xfId="53" applyFill="1" applyBorder="1" applyAlignment="1">
      <alignment horizontal="center" vertical="center"/>
    </xf>
    <xf numFmtId="0" fontId="20" fillId="0" borderId="52" xfId="53" applyFont="1" applyFill="1" applyBorder="1" applyAlignment="1">
      <alignment horizontal="left" vertical="center"/>
    </xf>
    <xf numFmtId="0" fontId="24" fillId="0" borderId="53" xfId="53" applyFont="1" applyFill="1" applyBorder="1" applyAlignment="1">
      <alignment horizontal="left" vertical="center"/>
    </xf>
    <xf numFmtId="0" fontId="25" fillId="0" borderId="48" xfId="53" applyFont="1" applyFill="1" applyBorder="1" applyAlignment="1">
      <alignment horizontal="left" vertical="center"/>
    </xf>
    <xf numFmtId="0" fontId="24" fillId="0" borderId="50" xfId="53" applyFont="1" applyFill="1" applyBorder="1" applyAlignment="1">
      <alignment horizontal="center" vertical="center"/>
    </xf>
    <xf numFmtId="49" fontId="12" fillId="3" borderId="2" xfId="55" applyNumberFormat="1" applyFont="1" applyFill="1" applyBorder="1" applyAlignment="1">
      <alignment horizontal="center" vertical="center"/>
    </xf>
    <xf numFmtId="49" fontId="11" fillId="3" borderId="2" xfId="55" applyNumberFormat="1" applyFont="1" applyFill="1" applyBorder="1" applyAlignment="1">
      <alignment horizontal="center" vertical="center"/>
    </xf>
    <xf numFmtId="49" fontId="11" fillId="3" borderId="54" xfId="54" applyNumberFormat="1" applyFont="1" applyFill="1" applyBorder="1" applyAlignment="1">
      <alignment horizontal="right" vertical="center"/>
    </xf>
    <xf numFmtId="0" fontId="20" fillId="0" borderId="0" xfId="53" applyFont="1" applyAlignment="1">
      <alignment horizontal="left" vertical="center"/>
    </xf>
    <xf numFmtId="0" fontId="27" fillId="0" borderId="31" xfId="53" applyFont="1" applyBorder="1" applyAlignment="1">
      <alignment horizontal="center" vertical="top"/>
    </xf>
    <xf numFmtId="0" fontId="26" fillId="0" borderId="55" xfId="53" applyFont="1" applyBorder="1" applyAlignment="1">
      <alignment horizontal="left" vertical="center"/>
    </xf>
    <xf numFmtId="0" fontId="23" fillId="0" borderId="56" xfId="53" applyFont="1" applyBorder="1" applyAlignment="1">
      <alignment horizontal="center" vertical="center"/>
    </xf>
    <xf numFmtId="0" fontId="26" fillId="0" borderId="56" xfId="53" applyFont="1" applyBorder="1" applyAlignment="1">
      <alignment horizontal="center" vertical="center"/>
    </xf>
    <xf numFmtId="0" fontId="25" fillId="0" borderId="56" xfId="53" applyFont="1" applyBorder="1" applyAlignment="1">
      <alignment horizontal="left" vertical="center"/>
    </xf>
    <xf numFmtId="0" fontId="25" fillId="0" borderId="32" xfId="53" applyFont="1" applyBorder="1" applyAlignment="1">
      <alignment horizontal="center" vertical="center"/>
    </xf>
    <xf numFmtId="0" fontId="25" fillId="0" borderId="33" xfId="53" applyFont="1" applyBorder="1" applyAlignment="1">
      <alignment horizontal="center" vertical="center"/>
    </xf>
    <xf numFmtId="0" fontId="25" fillId="0" borderId="48" xfId="53" applyFont="1" applyBorder="1" applyAlignment="1">
      <alignment horizontal="center" vertical="center"/>
    </xf>
    <xf numFmtId="0" fontId="26" fillId="0" borderId="32" xfId="53" applyFont="1" applyBorder="1" applyAlignment="1">
      <alignment horizontal="center" vertical="center"/>
    </xf>
    <xf numFmtId="0" fontId="26" fillId="0" borderId="33" xfId="53" applyFont="1" applyBorder="1" applyAlignment="1">
      <alignment horizontal="center" vertical="center"/>
    </xf>
    <xf numFmtId="0" fontId="26" fillId="0" borderId="48" xfId="53" applyFont="1" applyBorder="1" applyAlignment="1">
      <alignment horizontal="center" vertical="center"/>
    </xf>
    <xf numFmtId="0" fontId="25" fillId="0" borderId="34" xfId="53" applyFont="1" applyBorder="1" applyAlignment="1">
      <alignment horizontal="left" vertical="center"/>
    </xf>
    <xf numFmtId="0" fontId="23" fillId="0" borderId="35" xfId="53" applyFont="1" applyBorder="1" applyAlignment="1">
      <alignment horizontal="left" vertical="center"/>
    </xf>
    <xf numFmtId="0" fontId="23" fillId="0" borderId="49" xfId="53" applyFont="1" applyBorder="1" applyAlignment="1">
      <alignment horizontal="left" vertical="center"/>
    </xf>
    <xf numFmtId="0" fontId="25" fillId="0" borderId="35" xfId="53" applyFont="1" applyBorder="1" applyAlignment="1">
      <alignment horizontal="left" vertical="center"/>
    </xf>
    <xf numFmtId="14" fontId="23" fillId="0" borderId="35" xfId="53" applyNumberFormat="1" applyFont="1" applyBorder="1" applyAlignment="1">
      <alignment horizontal="center" vertical="center"/>
    </xf>
    <xf numFmtId="14" fontId="23" fillId="0" borderId="49" xfId="53" applyNumberFormat="1" applyFont="1" applyBorder="1" applyAlignment="1">
      <alignment horizontal="center" vertical="center"/>
    </xf>
    <xf numFmtId="0" fontId="25" fillId="0" borderId="34" xfId="53" applyFont="1" applyBorder="1" applyAlignment="1">
      <alignment vertical="center"/>
    </xf>
    <xf numFmtId="9" fontId="23" fillId="0" borderId="35" xfId="53" applyNumberFormat="1" applyFont="1" applyBorder="1" applyAlignment="1">
      <alignment horizontal="center" vertical="center"/>
    </xf>
    <xf numFmtId="0" fontId="23" fillId="0" borderId="49" xfId="53" applyFont="1" applyBorder="1" applyAlignment="1">
      <alignment horizontal="center" vertical="center"/>
    </xf>
    <xf numFmtId="0" fontId="25" fillId="0" borderId="34" xfId="53" applyFont="1" applyBorder="1" applyAlignment="1">
      <alignment horizontal="center" vertical="center"/>
    </xf>
    <xf numFmtId="0" fontId="23" fillId="0" borderId="40" xfId="53" applyFont="1" applyBorder="1" applyAlignment="1">
      <alignment horizontal="left" vertical="center"/>
    </xf>
    <xf numFmtId="0" fontId="23" fillId="0" borderId="52" xfId="53" applyFont="1" applyBorder="1" applyAlignment="1">
      <alignment horizontal="left" vertical="center"/>
    </xf>
    <xf numFmtId="0" fontId="23" fillId="0" borderId="34" xfId="53" applyFont="1" applyBorder="1" applyAlignment="1">
      <alignment horizontal="left" vertical="center"/>
    </xf>
    <xf numFmtId="0" fontId="28" fillId="0" borderId="36" xfId="53" applyFont="1" applyBorder="1" applyAlignment="1">
      <alignment vertical="center"/>
    </xf>
    <xf numFmtId="0" fontId="29" fillId="0" borderId="37" xfId="10" applyNumberFormat="1" applyFont="1" applyFill="1" applyBorder="1" applyAlignment="1" applyProtection="1">
      <alignment horizontal="center" vertical="center" wrapText="1"/>
    </xf>
    <xf numFmtId="0" fontId="23" fillId="0" borderId="50" xfId="53" applyFont="1" applyBorder="1" applyAlignment="1">
      <alignment horizontal="center" vertical="center" wrapText="1"/>
    </xf>
    <xf numFmtId="0" fontId="25" fillId="0" borderId="36" xfId="53" applyFont="1" applyBorder="1" applyAlignment="1">
      <alignment horizontal="left" vertical="center"/>
    </xf>
    <xf numFmtId="0" fontId="25" fillId="0" borderId="37" xfId="53" applyFont="1" applyBorder="1" applyAlignment="1">
      <alignment horizontal="left" vertical="center"/>
    </xf>
    <xf numFmtId="14" fontId="23" fillId="0" borderId="37" xfId="53" applyNumberFormat="1" applyFont="1" applyBorder="1" applyAlignment="1">
      <alignment horizontal="center" vertical="center" wrapText="1"/>
    </xf>
    <xf numFmtId="14" fontId="23" fillId="0" borderId="50" xfId="53" applyNumberFormat="1" applyFont="1" applyBorder="1" applyAlignment="1">
      <alignment horizontal="center" vertical="center" wrapText="1"/>
    </xf>
    <xf numFmtId="0" fontId="26" fillId="0" borderId="0" xfId="53" applyFont="1" applyBorder="1" applyAlignment="1">
      <alignment horizontal="left" vertical="center"/>
    </xf>
    <xf numFmtId="0" fontId="25" fillId="0" borderId="32" xfId="53" applyFont="1" applyBorder="1" applyAlignment="1">
      <alignment vertical="center"/>
    </xf>
    <xf numFmtId="0" fontId="20" fillId="0" borderId="33" xfId="53" applyFont="1" applyBorder="1" applyAlignment="1">
      <alignment horizontal="left" vertical="center"/>
    </xf>
    <xf numFmtId="0" fontId="23" fillId="0" borderId="33" xfId="53" applyFont="1" applyBorder="1" applyAlignment="1">
      <alignment horizontal="left" vertical="center"/>
    </xf>
    <xf numFmtId="0" fontId="20" fillId="0" borderId="33" xfId="53" applyFont="1" applyBorder="1" applyAlignment="1">
      <alignment vertical="center"/>
    </xf>
    <xf numFmtId="0" fontId="25" fillId="0" borderId="33" xfId="53" applyFont="1" applyBorder="1" applyAlignment="1">
      <alignment vertical="center"/>
    </xf>
    <xf numFmtId="0" fontId="20" fillId="0" borderId="35" xfId="53" applyFont="1" applyBorder="1" applyAlignment="1">
      <alignment horizontal="left" vertical="center"/>
    </xf>
    <xf numFmtId="0" fontId="20" fillId="0" borderId="35" xfId="53" applyFont="1" applyBorder="1" applyAlignment="1">
      <alignment vertical="center"/>
    </xf>
    <xf numFmtId="0" fontId="25" fillId="0" borderId="35" xfId="53" applyFont="1" applyBorder="1" applyAlignment="1">
      <alignment vertical="center"/>
    </xf>
    <xf numFmtId="0" fontId="25" fillId="0" borderId="0" xfId="53" applyFont="1" applyBorder="1" applyAlignment="1">
      <alignment horizontal="left" vertical="center"/>
    </xf>
    <xf numFmtId="0" fontId="24" fillId="0" borderId="32" xfId="53" applyFont="1" applyBorder="1" applyAlignment="1">
      <alignment horizontal="left" vertical="center"/>
    </xf>
    <xf numFmtId="0" fontId="24" fillId="0" borderId="33" xfId="53" applyFont="1" applyBorder="1" applyAlignment="1">
      <alignment horizontal="left" vertical="center"/>
    </xf>
    <xf numFmtId="0" fontId="24" fillId="0" borderId="42" xfId="53" applyFont="1" applyBorder="1" applyAlignment="1">
      <alignment horizontal="left" vertical="center"/>
    </xf>
    <xf numFmtId="0" fontId="24" fillId="0" borderId="41" xfId="53" applyFont="1" applyBorder="1" applyAlignment="1">
      <alignment horizontal="left" vertical="center"/>
    </xf>
    <xf numFmtId="0" fontId="24" fillId="0" borderId="47" xfId="53" applyFont="1" applyBorder="1" applyAlignment="1">
      <alignment horizontal="left" vertical="center"/>
    </xf>
    <xf numFmtId="0" fontId="24" fillId="0" borderId="40" xfId="53" applyFont="1" applyBorder="1" applyAlignment="1">
      <alignment horizontal="left" vertical="center"/>
    </xf>
    <xf numFmtId="0" fontId="23" fillId="0" borderId="36" xfId="53" applyFont="1" applyBorder="1" applyAlignment="1">
      <alignment horizontal="left" vertical="center"/>
    </xf>
    <xf numFmtId="0" fontId="23" fillId="0" borderId="37" xfId="53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34" xfId="53" applyFont="1" applyFill="1" applyBorder="1" applyAlignment="1">
      <alignment horizontal="left" vertical="center"/>
    </xf>
    <xf numFmtId="0" fontId="23" fillId="0" borderId="35" xfId="53" applyFont="1" applyFill="1" applyBorder="1" applyAlignment="1">
      <alignment horizontal="left" vertical="center"/>
    </xf>
    <xf numFmtId="0" fontId="25" fillId="0" borderId="36" xfId="53" applyFont="1" applyBorder="1" applyAlignment="1">
      <alignment horizontal="center" vertical="center"/>
    </xf>
    <xf numFmtId="0" fontId="25" fillId="0" borderId="37" xfId="53" applyFont="1" applyBorder="1" applyAlignment="1">
      <alignment horizontal="center" vertical="center"/>
    </xf>
    <xf numFmtId="0" fontId="25" fillId="0" borderId="35" xfId="53" applyFont="1" applyBorder="1" applyAlignment="1">
      <alignment horizontal="center" vertical="center"/>
    </xf>
    <xf numFmtId="0" fontId="22" fillId="0" borderId="35" xfId="53" applyFont="1" applyBorder="1" applyAlignment="1">
      <alignment horizontal="left" vertical="center"/>
    </xf>
    <xf numFmtId="0" fontId="25" fillId="0" borderId="45" xfId="53" applyFont="1" applyFill="1" applyBorder="1" applyAlignment="1">
      <alignment horizontal="left" vertical="center"/>
    </xf>
    <xf numFmtId="0" fontId="25" fillId="0" borderId="46" xfId="53" applyFont="1" applyFill="1" applyBorder="1" applyAlignment="1">
      <alignment horizontal="left" vertical="center"/>
    </xf>
    <xf numFmtId="0" fontId="26" fillId="0" borderId="0" xfId="53" applyFont="1" applyFill="1" applyBorder="1" applyAlignment="1">
      <alignment horizontal="left" vertical="center"/>
    </xf>
    <xf numFmtId="0" fontId="23" fillId="0" borderId="57" xfId="53" applyFont="1" applyFill="1" applyBorder="1" applyAlignment="1">
      <alignment horizontal="left" vertical="center"/>
    </xf>
    <xf numFmtId="0" fontId="23" fillId="0" borderId="58" xfId="53" applyFont="1" applyFill="1" applyBorder="1" applyAlignment="1">
      <alignment horizontal="left" vertical="center"/>
    </xf>
    <xf numFmtId="0" fontId="23" fillId="0" borderId="42" xfId="53" applyFont="1" applyFill="1" applyBorder="1" applyAlignment="1">
      <alignment horizontal="left" vertical="center"/>
    </xf>
    <xf numFmtId="0" fontId="23" fillId="0" borderId="41" xfId="53" applyFont="1" applyFill="1" applyBorder="1" applyAlignment="1">
      <alignment horizontal="left" vertical="center"/>
    </xf>
    <xf numFmtId="0" fontId="25" fillId="0" borderId="42" xfId="53" applyFont="1" applyBorder="1" applyAlignment="1">
      <alignment horizontal="left" vertical="center"/>
    </xf>
    <xf numFmtId="0" fontId="25" fillId="0" borderId="41" xfId="53" applyFont="1" applyBorder="1" applyAlignment="1">
      <alignment horizontal="left" vertical="center"/>
    </xf>
    <xf numFmtId="0" fontId="26" fillId="0" borderId="59" xfId="53" applyFont="1" applyBorder="1" applyAlignment="1">
      <alignment vertical="center"/>
    </xf>
    <xf numFmtId="0" fontId="23" fillId="0" borderId="60" xfId="53" applyFont="1" applyBorder="1" applyAlignment="1">
      <alignment horizontal="center" vertical="center"/>
    </xf>
    <xf numFmtId="0" fontId="26" fillId="0" borderId="60" xfId="53" applyFont="1" applyBorder="1" applyAlignment="1">
      <alignment vertical="center"/>
    </xf>
    <xf numFmtId="0" fontId="23" fillId="0" borderId="60" xfId="53" applyFont="1" applyBorder="1" applyAlignment="1">
      <alignment vertical="center"/>
    </xf>
    <xf numFmtId="58" fontId="20" fillId="0" borderId="60" xfId="53" applyNumberFormat="1" applyFont="1" applyBorder="1" applyAlignment="1">
      <alignment vertical="center"/>
    </xf>
    <xf numFmtId="0" fontId="26" fillId="0" borderId="60" xfId="53" applyFont="1" applyBorder="1" applyAlignment="1">
      <alignment horizontal="center" vertical="center"/>
    </xf>
    <xf numFmtId="0" fontId="26" fillId="0" borderId="61" xfId="53" applyFont="1" applyFill="1" applyBorder="1" applyAlignment="1">
      <alignment horizontal="left" vertical="center"/>
    </xf>
    <xf numFmtId="0" fontId="26" fillId="0" borderId="60" xfId="53" applyFont="1" applyFill="1" applyBorder="1" applyAlignment="1">
      <alignment horizontal="left" vertical="center"/>
    </xf>
    <xf numFmtId="0" fontId="26" fillId="0" borderId="62" xfId="53" applyFont="1" applyFill="1" applyBorder="1" applyAlignment="1">
      <alignment horizontal="center" vertical="center"/>
    </xf>
    <xf numFmtId="0" fontId="26" fillId="0" borderId="63" xfId="53" applyFont="1" applyFill="1" applyBorder="1" applyAlignment="1">
      <alignment horizontal="center" vertical="center"/>
    </xf>
    <xf numFmtId="0" fontId="26" fillId="0" borderId="36" xfId="53" applyFont="1" applyFill="1" applyBorder="1" applyAlignment="1">
      <alignment horizontal="center" vertical="center"/>
    </xf>
    <xf numFmtId="0" fontId="26" fillId="0" borderId="37" xfId="53" applyFont="1" applyFill="1" applyBorder="1" applyAlignment="1">
      <alignment horizontal="center" vertical="center"/>
    </xf>
    <xf numFmtId="58" fontId="26" fillId="0" borderId="60" xfId="53" applyNumberFormat="1" applyFont="1" applyBorder="1" applyAlignment="1">
      <alignment vertical="center"/>
    </xf>
    <xf numFmtId="0" fontId="20" fillId="0" borderId="56" xfId="53" applyFont="1" applyBorder="1" applyAlignment="1">
      <alignment horizontal="center" vertical="center"/>
    </xf>
    <xf numFmtId="0" fontId="20" fillId="0" borderId="64" xfId="53" applyFont="1" applyBorder="1" applyAlignment="1">
      <alignment horizontal="center" vertical="center"/>
    </xf>
    <xf numFmtId="0" fontId="25" fillId="0" borderId="49" xfId="53" applyFont="1" applyBorder="1" applyAlignment="1">
      <alignment horizontal="center" vertical="center"/>
    </xf>
    <xf numFmtId="0" fontId="25" fillId="0" borderId="50" xfId="53" applyFont="1" applyBorder="1" applyAlignment="1">
      <alignment horizontal="left" vertical="center"/>
    </xf>
    <xf numFmtId="0" fontId="23" fillId="0" borderId="48" xfId="53" applyFont="1" applyBorder="1" applyAlignment="1">
      <alignment horizontal="left" vertical="center"/>
    </xf>
    <xf numFmtId="0" fontId="22" fillId="0" borderId="33" xfId="53" applyFont="1" applyBorder="1" applyAlignment="1">
      <alignment horizontal="left" vertical="center"/>
    </xf>
    <xf numFmtId="0" fontId="22" fillId="0" borderId="48" xfId="53" applyFont="1" applyBorder="1" applyAlignment="1">
      <alignment horizontal="left" vertical="center"/>
    </xf>
    <xf numFmtId="0" fontId="22" fillId="0" borderId="40" xfId="53" applyFont="1" applyBorder="1" applyAlignment="1">
      <alignment horizontal="left" vertical="center"/>
    </xf>
    <xf numFmtId="0" fontId="22" fillId="0" borderId="41" xfId="53" applyFont="1" applyBorder="1" applyAlignment="1">
      <alignment horizontal="left" vertical="center"/>
    </xf>
    <xf numFmtId="0" fontId="22" fillId="0" borderId="52" xfId="53" applyFont="1" applyBorder="1" applyAlignment="1">
      <alignment horizontal="left" vertical="center"/>
    </xf>
    <xf numFmtId="0" fontId="23" fillId="0" borderId="50" xfId="53" applyFont="1" applyBorder="1" applyAlignment="1">
      <alignment horizontal="left" vertical="center"/>
    </xf>
    <xf numFmtId="0" fontId="23" fillId="0" borderId="49" xfId="53" applyFont="1" applyFill="1" applyBorder="1" applyAlignment="1">
      <alignment horizontal="left" vertical="center"/>
    </xf>
    <xf numFmtId="0" fontId="25" fillId="0" borderId="50" xfId="53" applyFont="1" applyBorder="1" applyAlignment="1">
      <alignment horizontal="center" vertical="center"/>
    </xf>
    <xf numFmtId="0" fontId="22" fillId="0" borderId="49" xfId="53" applyFont="1" applyBorder="1" applyAlignment="1">
      <alignment horizontal="left" vertical="center"/>
    </xf>
    <xf numFmtId="0" fontId="25" fillId="0" borderId="53" xfId="53" applyFont="1" applyFill="1" applyBorder="1" applyAlignment="1">
      <alignment horizontal="left" vertical="center"/>
    </xf>
    <xf numFmtId="0" fontId="23" fillId="0" borderId="65" xfId="53" applyFont="1" applyFill="1" applyBorder="1" applyAlignment="1">
      <alignment horizontal="left" vertical="center"/>
    </xf>
    <xf numFmtId="0" fontId="23" fillId="0" borderId="52" xfId="53" applyFont="1" applyFill="1" applyBorder="1" applyAlignment="1">
      <alignment horizontal="left" vertical="center"/>
    </xf>
    <xf numFmtId="0" fontId="25" fillId="0" borderId="52" xfId="53" applyFont="1" applyBorder="1" applyAlignment="1">
      <alignment horizontal="left" vertical="center"/>
    </xf>
    <xf numFmtId="0" fontId="23" fillId="0" borderId="66" xfId="53" applyFont="1" applyBorder="1" applyAlignment="1">
      <alignment horizontal="center" vertical="center"/>
    </xf>
    <xf numFmtId="0" fontId="26" fillId="0" borderId="67" xfId="53" applyFont="1" applyFill="1" applyBorder="1" applyAlignment="1">
      <alignment horizontal="left" vertical="center"/>
    </xf>
    <xf numFmtId="0" fontId="26" fillId="0" borderId="68" xfId="53" applyFont="1" applyFill="1" applyBorder="1" applyAlignment="1">
      <alignment horizontal="center" vertical="center"/>
    </xf>
    <xf numFmtId="0" fontId="26" fillId="0" borderId="50" xfId="53" applyFont="1" applyFill="1" applyBorder="1" applyAlignment="1">
      <alignment horizontal="center" vertical="center"/>
    </xf>
    <xf numFmtId="0" fontId="20" fillId="0" borderId="60" xfId="53" applyFont="1" applyBorder="1" applyAlignment="1">
      <alignment horizontal="center" vertical="center"/>
    </xf>
    <xf numFmtId="0" fontId="20" fillId="0" borderId="66" xfId="53" applyFont="1" applyBorder="1" applyAlignment="1">
      <alignment horizontal="center" vertical="center"/>
    </xf>
    <xf numFmtId="0" fontId="20" fillId="0" borderId="0" xfId="53" applyFont="1" applyBorder="1" applyAlignment="1">
      <alignment horizontal="left" vertical="center"/>
    </xf>
    <xf numFmtId="0" fontId="30" fillId="0" borderId="31" xfId="53" applyFont="1" applyBorder="1" applyAlignment="1">
      <alignment horizontal="center" vertical="top"/>
    </xf>
    <xf numFmtId="0" fontId="23" fillId="0" borderId="35" xfId="53" applyFont="1" applyBorder="1" applyAlignment="1">
      <alignment vertical="center"/>
    </xf>
    <xf numFmtId="0" fontId="23" fillId="0" borderId="49" xfId="53" applyFont="1" applyBorder="1" applyAlignment="1">
      <alignment vertical="center"/>
    </xf>
    <xf numFmtId="14" fontId="23" fillId="0" borderId="37" xfId="53" applyNumberFormat="1" applyFont="1" applyBorder="1" applyAlignment="1">
      <alignment horizontal="center" vertical="center"/>
    </xf>
    <xf numFmtId="14" fontId="23" fillId="0" borderId="50" xfId="53" applyNumberFormat="1" applyFont="1" applyBorder="1" applyAlignment="1">
      <alignment horizontal="center" vertical="center"/>
    </xf>
    <xf numFmtId="0" fontId="25" fillId="0" borderId="69" xfId="53" applyFont="1" applyBorder="1" applyAlignment="1">
      <alignment horizontal="left" vertical="center"/>
    </xf>
    <xf numFmtId="0" fontId="25" fillId="0" borderId="43" xfId="53" applyFont="1" applyBorder="1" applyAlignment="1">
      <alignment horizontal="left" vertical="center"/>
    </xf>
    <xf numFmtId="0" fontId="26" fillId="0" borderId="61" xfId="53" applyFont="1" applyBorder="1" applyAlignment="1">
      <alignment horizontal="left" vertical="center"/>
    </xf>
    <xf numFmtId="0" fontId="26" fillId="0" borderId="60" xfId="53" applyFont="1" applyBorder="1" applyAlignment="1">
      <alignment horizontal="left" vertical="center"/>
    </xf>
    <xf numFmtId="0" fontId="25" fillId="0" borderId="62" xfId="53" applyFont="1" applyBorder="1" applyAlignment="1">
      <alignment vertical="center"/>
    </xf>
    <xf numFmtId="0" fontId="20" fillId="0" borderId="63" xfId="53" applyFont="1" applyBorder="1" applyAlignment="1">
      <alignment horizontal="left" vertical="center"/>
    </xf>
    <xf numFmtId="0" fontId="23" fillId="0" borderId="63" xfId="53" applyFont="1" applyBorder="1" applyAlignment="1">
      <alignment horizontal="left" vertical="center"/>
    </xf>
    <xf numFmtId="0" fontId="20" fillId="0" borderId="63" xfId="53" applyFont="1" applyBorder="1" applyAlignment="1">
      <alignment vertical="center"/>
    </xf>
    <xf numFmtId="0" fontId="25" fillId="0" borderId="63" xfId="53" applyFont="1" applyBorder="1" applyAlignment="1">
      <alignment vertical="center"/>
    </xf>
    <xf numFmtId="0" fontId="25" fillId="0" borderId="62" xfId="53" applyFont="1" applyBorder="1" applyAlignment="1">
      <alignment horizontal="center" vertical="center"/>
    </xf>
    <xf numFmtId="0" fontId="23" fillId="0" borderId="63" xfId="53" applyFont="1" applyBorder="1" applyAlignment="1">
      <alignment horizontal="center" vertical="center"/>
    </xf>
    <xf numFmtId="0" fontId="25" fillId="0" borderId="63" xfId="53" applyFont="1" applyBorder="1" applyAlignment="1">
      <alignment horizontal="center" vertical="center"/>
    </xf>
    <xf numFmtId="0" fontId="20" fillId="0" borderId="63" xfId="53" applyFont="1" applyBorder="1" applyAlignment="1">
      <alignment horizontal="center" vertical="center"/>
    </xf>
    <xf numFmtId="0" fontId="23" fillId="0" borderId="35" xfId="53" applyFont="1" applyBorder="1" applyAlignment="1">
      <alignment horizontal="center" vertical="center"/>
    </xf>
    <xf numFmtId="0" fontId="20" fillId="0" borderId="35" xfId="53" applyFont="1" applyBorder="1" applyAlignment="1">
      <alignment horizontal="center" vertical="center"/>
    </xf>
    <xf numFmtId="0" fontId="25" fillId="0" borderId="45" xfId="53" applyFont="1" applyBorder="1" applyAlignment="1">
      <alignment horizontal="left" vertical="center" wrapText="1"/>
    </xf>
    <xf numFmtId="0" fontId="25" fillId="0" borderId="46" xfId="53" applyFont="1" applyBorder="1" applyAlignment="1">
      <alignment horizontal="left" vertical="center" wrapText="1"/>
    </xf>
    <xf numFmtId="0" fontId="25" fillId="0" borderId="62" xfId="53" applyFont="1" applyBorder="1" applyAlignment="1">
      <alignment horizontal="left" vertical="center"/>
    </xf>
    <xf numFmtId="0" fontId="25" fillId="0" borderId="63" xfId="53" applyFont="1" applyBorder="1" applyAlignment="1">
      <alignment horizontal="left" vertical="center"/>
    </xf>
    <xf numFmtId="0" fontId="31" fillId="0" borderId="70" xfId="53" applyFont="1" applyBorder="1" applyAlignment="1">
      <alignment horizontal="left" vertical="center" wrapText="1"/>
    </xf>
    <xf numFmtId="0" fontId="26" fillId="0" borderId="61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9" fontId="23" fillId="0" borderId="44" xfId="53" applyNumberFormat="1" applyFont="1" applyBorder="1" applyAlignment="1">
      <alignment horizontal="left" vertical="center"/>
    </xf>
    <xf numFmtId="9" fontId="23" fillId="0" borderId="39" xfId="53" applyNumberFormat="1" applyFont="1" applyBorder="1" applyAlignment="1">
      <alignment horizontal="left" vertical="center"/>
    </xf>
    <xf numFmtId="9" fontId="23" fillId="0" borderId="45" xfId="53" applyNumberFormat="1" applyFont="1" applyBorder="1" applyAlignment="1">
      <alignment horizontal="left" vertical="center"/>
    </xf>
    <xf numFmtId="9" fontId="23" fillId="0" borderId="46" xfId="53" applyNumberFormat="1" applyFont="1" applyBorder="1" applyAlignment="1">
      <alignment horizontal="left" vertical="center"/>
    </xf>
    <xf numFmtId="0" fontId="22" fillId="0" borderId="62" xfId="53" applyFont="1" applyFill="1" applyBorder="1" applyAlignment="1">
      <alignment horizontal="left" vertical="center"/>
    </xf>
    <xf numFmtId="0" fontId="22" fillId="0" borderId="63" xfId="53" applyFont="1" applyFill="1" applyBorder="1" applyAlignment="1">
      <alignment horizontal="left" vertical="center"/>
    </xf>
    <xf numFmtId="0" fontId="22" fillId="0" borderId="71" xfId="53" applyFont="1" applyFill="1" applyBorder="1" applyAlignment="1">
      <alignment horizontal="left" vertical="center"/>
    </xf>
    <xf numFmtId="0" fontId="22" fillId="0" borderId="46" xfId="53" applyFont="1" applyFill="1" applyBorder="1" applyAlignment="1">
      <alignment horizontal="left" vertical="center"/>
    </xf>
    <xf numFmtId="0" fontId="26" fillId="0" borderId="43" xfId="53" applyFont="1" applyFill="1" applyBorder="1" applyAlignment="1">
      <alignment horizontal="left" vertical="center"/>
    </xf>
    <xf numFmtId="0" fontId="26" fillId="0" borderId="55" xfId="53" applyFont="1" applyBorder="1" applyAlignment="1">
      <alignment vertical="center"/>
    </xf>
    <xf numFmtId="0" fontId="32" fillId="0" borderId="60" xfId="53" applyFont="1" applyBorder="1" applyAlignment="1">
      <alignment horizontal="center" vertical="center"/>
    </xf>
    <xf numFmtId="0" fontId="26" fillId="0" borderId="56" xfId="53" applyFont="1" applyBorder="1" applyAlignment="1">
      <alignment vertical="center"/>
    </xf>
    <xf numFmtId="0" fontId="23" fillId="0" borderId="72" xfId="53" applyFont="1" applyBorder="1" applyAlignment="1">
      <alignment vertical="center"/>
    </xf>
    <xf numFmtId="0" fontId="26" fillId="0" borderId="72" xfId="53" applyFont="1" applyBorder="1" applyAlignment="1">
      <alignment vertical="center"/>
    </xf>
    <xf numFmtId="58" fontId="20" fillId="0" borderId="56" xfId="53" applyNumberFormat="1" applyFont="1" applyBorder="1" applyAlignment="1">
      <alignment vertical="center"/>
    </xf>
    <xf numFmtId="0" fontId="26" fillId="0" borderId="43" xfId="53" applyFont="1" applyBorder="1" applyAlignment="1">
      <alignment horizontal="center" vertical="center"/>
    </xf>
    <xf numFmtId="0" fontId="23" fillId="0" borderId="69" xfId="53" applyFont="1" applyFill="1" applyBorder="1" applyAlignment="1">
      <alignment horizontal="left" vertical="center"/>
    </xf>
    <xf numFmtId="0" fontId="23" fillId="0" borderId="43" xfId="53" applyFont="1" applyFill="1" applyBorder="1" applyAlignment="1">
      <alignment horizontal="left" vertical="center"/>
    </xf>
    <xf numFmtId="0" fontId="20" fillId="0" borderId="72" xfId="53" applyFont="1" applyBorder="1" applyAlignment="1">
      <alignment vertical="center"/>
    </xf>
    <xf numFmtId="0" fontId="25" fillId="0" borderId="73" xfId="53" applyFont="1" applyBorder="1" applyAlignment="1">
      <alignment horizontal="left" vertical="center"/>
    </xf>
    <xf numFmtId="0" fontId="26" fillId="0" borderId="67" xfId="53" applyFont="1" applyBorder="1" applyAlignment="1">
      <alignment horizontal="left" vertical="center"/>
    </xf>
    <xf numFmtId="0" fontId="23" fillId="0" borderId="68" xfId="53" applyFont="1" applyBorder="1" applyAlignment="1">
      <alignment horizontal="left" vertical="center"/>
    </xf>
    <xf numFmtId="0" fontId="25" fillId="0" borderId="0" xfId="53" applyFont="1" applyBorder="1" applyAlignment="1">
      <alignment vertical="center"/>
    </xf>
    <xf numFmtId="0" fontId="25" fillId="0" borderId="53" xfId="53" applyFont="1" applyBorder="1" applyAlignment="1">
      <alignment horizontal="left" vertical="center" wrapText="1"/>
    </xf>
    <xf numFmtId="0" fontId="25" fillId="0" borderId="68" xfId="53" applyFont="1" applyBorder="1" applyAlignment="1">
      <alignment horizontal="left" vertical="center"/>
    </xf>
    <xf numFmtId="0" fontId="33" fillId="0" borderId="49" xfId="53" applyFont="1" applyBorder="1" applyAlignment="1">
      <alignment horizontal="left" vertical="center" wrapText="1"/>
    </xf>
    <xf numFmtId="0" fontId="33" fillId="0" borderId="49" xfId="53" applyFont="1" applyBorder="1" applyAlignment="1">
      <alignment horizontal="left" vertical="center"/>
    </xf>
    <xf numFmtId="0" fontId="24" fillId="0" borderId="49" xfId="53" applyFont="1" applyBorder="1" applyAlignment="1">
      <alignment horizontal="left" vertical="center"/>
    </xf>
    <xf numFmtId="0" fontId="26" fillId="0" borderId="67" xfId="0" applyFont="1" applyBorder="1" applyAlignment="1">
      <alignment horizontal="left" vertical="center"/>
    </xf>
    <xf numFmtId="9" fontId="23" fillId="0" borderId="51" xfId="53" applyNumberFormat="1" applyFont="1" applyBorder="1" applyAlignment="1">
      <alignment horizontal="left" vertical="center"/>
    </xf>
    <xf numFmtId="9" fontId="23" fillId="0" borderId="53" xfId="53" applyNumberFormat="1" applyFont="1" applyBorder="1" applyAlignment="1">
      <alignment horizontal="left" vertical="center"/>
    </xf>
    <xf numFmtId="0" fontId="22" fillId="0" borderId="68" xfId="53" applyFont="1" applyFill="1" applyBorder="1" applyAlignment="1">
      <alignment horizontal="left" vertical="center"/>
    </xf>
    <xf numFmtId="0" fontId="22" fillId="0" borderId="53" xfId="53" applyFont="1" applyFill="1" applyBorder="1" applyAlignment="1">
      <alignment horizontal="left" vertical="center"/>
    </xf>
    <xf numFmtId="0" fontId="26" fillId="0" borderId="74" xfId="53" applyFont="1" applyBorder="1" applyAlignment="1">
      <alignment horizontal="center" vertical="center"/>
    </xf>
    <xf numFmtId="0" fontId="23" fillId="0" borderId="72" xfId="53" applyFont="1" applyBorder="1" applyAlignment="1">
      <alignment horizontal="center" vertical="center"/>
    </xf>
    <xf numFmtId="0" fontId="23" fillId="0" borderId="73" xfId="53" applyFont="1" applyBorder="1" applyAlignment="1">
      <alignment horizontal="center" vertical="center"/>
    </xf>
    <xf numFmtId="0" fontId="23" fillId="0" borderId="73" xfId="53" applyFont="1" applyFill="1" applyBorder="1" applyAlignment="1">
      <alignment horizontal="left" vertical="center"/>
    </xf>
    <xf numFmtId="0" fontId="34" fillId="0" borderId="75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5" fillId="0" borderId="76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/>
    </xf>
    <xf numFmtId="0" fontId="35" fillId="5" borderId="2" xfId="0" applyFont="1" applyFill="1" applyBorder="1"/>
    <xf numFmtId="0" fontId="0" fillId="0" borderId="76" xfId="0" applyBorder="1"/>
    <xf numFmtId="0" fontId="0" fillId="0" borderId="2" xfId="0" applyBorder="1"/>
    <xf numFmtId="0" fontId="0" fillId="5" borderId="2" xfId="0" applyFill="1" applyBorder="1"/>
    <xf numFmtId="0" fontId="0" fillId="0" borderId="77" xfId="0" applyBorder="1"/>
    <xf numFmtId="0" fontId="0" fillId="0" borderId="16" xfId="0" applyBorder="1"/>
    <xf numFmtId="0" fontId="0" fillId="5" borderId="16" xfId="0" applyFill="1" applyBorder="1"/>
    <xf numFmtId="0" fontId="0" fillId="6" borderId="0" xfId="0" applyFill="1"/>
    <xf numFmtId="0" fontId="34" fillId="0" borderId="22" xfId="0" applyFont="1" applyBorder="1" applyAlignment="1">
      <alignment horizontal="center" vertical="center" wrapText="1"/>
    </xf>
    <xf numFmtId="0" fontId="35" fillId="0" borderId="78" xfId="0" applyFont="1" applyBorder="1" applyAlignment="1">
      <alignment horizontal="center" vertical="center"/>
    </xf>
    <xf numFmtId="0" fontId="35" fillId="0" borderId="25" xfId="0" applyFont="1" applyBorder="1"/>
    <xf numFmtId="0" fontId="0" fillId="0" borderId="25" xfId="0" applyBorder="1"/>
    <xf numFmtId="0" fontId="0" fillId="0" borderId="1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7" borderId="2" xfId="0" applyFill="1" applyBorder="1" applyAlignment="1">
      <alignment horizontal="center"/>
    </xf>
    <xf numFmtId="0" fontId="36" fillId="7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5" fillId="7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5 10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23" xfId="56"/>
    <cellStyle name="常规 3 3 3" xfId="57"/>
    <cellStyle name="常规_10AW核价-润懋(35款已核，单耗未减)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4587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50163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38760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4587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38760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2606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50163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2606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23075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4587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2606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2606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16725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4587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2829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4810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468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2702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468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2702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468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2702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468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46837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2702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2702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27940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78255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8780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194945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3947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157480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540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61595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193675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2677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801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78255"/>
              <a:ext cx="39370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8780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6568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6568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6568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6568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6568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495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6805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6805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4824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6805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4824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6805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4824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6805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6805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4824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4824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6805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4824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6805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4824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59842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6568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4587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2606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6805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721931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721931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501140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217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9670" y="794575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0470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0470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0470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5270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5270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437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5270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4670" y="11423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47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47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4370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4370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4770" y="11423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46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46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9326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1462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532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82" customWidth="1"/>
    <col min="2" max="2" width="96.3333333333333" style="383" customWidth="1"/>
    <col min="3" max="3" width="10.1666666666667" customWidth="1"/>
  </cols>
  <sheetData>
    <row r="1" customFormat="1" ht="21" customHeight="1" spans="1:2">
      <c r="A1" s="384"/>
      <c r="B1" s="385" t="s">
        <v>0</v>
      </c>
    </row>
    <row r="2" customFormat="1" spans="1:2">
      <c r="A2" s="386">
        <v>1</v>
      </c>
      <c r="B2" s="387" t="s">
        <v>1</v>
      </c>
    </row>
    <row r="3" customFormat="1" spans="1:2">
      <c r="A3" s="386">
        <v>2</v>
      </c>
      <c r="B3" s="387" t="s">
        <v>2</v>
      </c>
    </row>
    <row r="4" customFormat="1" spans="1:2">
      <c r="A4" s="386">
        <v>3</v>
      </c>
      <c r="B4" s="387" t="s">
        <v>3</v>
      </c>
    </row>
    <row r="5" customFormat="1" spans="1:2">
      <c r="A5" s="386">
        <v>4</v>
      </c>
      <c r="B5" s="387" t="s">
        <v>4</v>
      </c>
    </row>
    <row r="6" customFormat="1" spans="1:2">
      <c r="A6" s="386">
        <v>5</v>
      </c>
      <c r="B6" s="387" t="s">
        <v>5</v>
      </c>
    </row>
    <row r="7" customFormat="1" spans="1:2">
      <c r="A7" s="386">
        <v>6</v>
      </c>
      <c r="B7" s="387" t="s">
        <v>6</v>
      </c>
    </row>
    <row r="8" s="381" customFormat="1" ht="35" customHeight="1" spans="1:2">
      <c r="A8" s="388">
        <v>7</v>
      </c>
      <c r="B8" s="389" t="s">
        <v>7</v>
      </c>
    </row>
    <row r="9" customFormat="1" ht="19" customHeight="1" spans="1:2">
      <c r="A9" s="384"/>
      <c r="B9" s="390" t="s">
        <v>8</v>
      </c>
    </row>
    <row r="10" customFormat="1" ht="30" customHeight="1" spans="1:2">
      <c r="A10" s="386">
        <v>1</v>
      </c>
      <c r="B10" s="391" t="s">
        <v>9</v>
      </c>
    </row>
    <row r="11" customFormat="1" spans="1:2">
      <c r="A11" s="386">
        <v>2</v>
      </c>
      <c r="B11" s="389" t="s">
        <v>10</v>
      </c>
    </row>
    <row r="12" customFormat="1" spans="1:2">
      <c r="A12" s="386"/>
      <c r="B12" s="387"/>
    </row>
    <row r="13" customFormat="1" ht="20.4" spans="1:2">
      <c r="A13" s="384"/>
      <c r="B13" s="390" t="s">
        <v>11</v>
      </c>
    </row>
    <row r="14" customFormat="1" ht="31.2" spans="1:2">
      <c r="A14" s="386">
        <v>1</v>
      </c>
      <c r="B14" s="391" t="s">
        <v>12</v>
      </c>
    </row>
    <row r="15" customFormat="1" spans="1:2">
      <c r="A15" s="386">
        <v>2</v>
      </c>
      <c r="B15" s="387" t="s">
        <v>13</v>
      </c>
    </row>
    <row r="16" customFormat="1" spans="1:2">
      <c r="A16" s="386">
        <v>3</v>
      </c>
      <c r="B16" s="387" t="s">
        <v>14</v>
      </c>
    </row>
    <row r="17" customFormat="1" spans="1:2">
      <c r="A17" s="386"/>
      <c r="B17" s="387"/>
    </row>
    <row r="18" customFormat="1" ht="20.4" spans="1:2">
      <c r="A18" s="384"/>
      <c r="B18" s="390" t="s">
        <v>15</v>
      </c>
    </row>
    <row r="19" customFormat="1" ht="31.2" spans="1:2">
      <c r="A19" s="386">
        <v>1</v>
      </c>
      <c r="B19" s="391" t="s">
        <v>16</v>
      </c>
    </row>
    <row r="20" customFormat="1" spans="1:2">
      <c r="A20" s="386">
        <v>2</v>
      </c>
      <c r="B20" s="387" t="s">
        <v>17</v>
      </c>
    </row>
    <row r="21" customFormat="1" ht="31.2" spans="1:2">
      <c r="A21" s="386">
        <v>3</v>
      </c>
      <c r="B21" s="387" t="s">
        <v>18</v>
      </c>
    </row>
    <row r="22" customFormat="1" spans="1:2">
      <c r="A22" s="386"/>
      <c r="B22" s="387"/>
    </row>
    <row r="24" customFormat="1" spans="1:2">
      <c r="A24" s="392"/>
      <c r="B24" s="39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zoomScale="120" zoomScaleNormal="120" workbookViewId="0">
      <selection activeCell="H13" sqref="H13:K13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2.9416666666667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289</v>
      </c>
      <c r="B2" s="7" t="s">
        <v>294</v>
      </c>
      <c r="C2" s="7" t="s">
        <v>290</v>
      </c>
      <c r="D2" s="7" t="s">
        <v>291</v>
      </c>
      <c r="E2" s="7" t="s">
        <v>292</v>
      </c>
      <c r="F2" s="7" t="s">
        <v>293</v>
      </c>
      <c r="G2" s="6" t="s">
        <v>322</v>
      </c>
      <c r="H2" s="6"/>
      <c r="I2" s="6" t="s">
        <v>323</v>
      </c>
      <c r="J2" s="6"/>
      <c r="K2" s="8" t="s">
        <v>324</v>
      </c>
      <c r="L2" s="56" t="s">
        <v>325</v>
      </c>
      <c r="M2" s="26" t="s">
        <v>326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327</v>
      </c>
      <c r="H3" s="6" t="s">
        <v>328</v>
      </c>
      <c r="I3" s="6" t="s">
        <v>327</v>
      </c>
      <c r="J3" s="6" t="s">
        <v>328</v>
      </c>
      <c r="K3" s="10"/>
      <c r="L3" s="57"/>
      <c r="M3" s="27"/>
    </row>
    <row r="4" s="53" customFormat="1" ht="18" customHeight="1" spans="1:13">
      <c r="A4" s="11">
        <v>1</v>
      </c>
      <c r="B4" s="11" t="s">
        <v>308</v>
      </c>
      <c r="C4" s="31" t="s">
        <v>305</v>
      </c>
      <c r="D4" s="32" t="s">
        <v>306</v>
      </c>
      <c r="E4" s="12" t="s">
        <v>307</v>
      </c>
      <c r="F4" s="14" t="s">
        <v>47</v>
      </c>
      <c r="G4" s="15">
        <v>-0.005</v>
      </c>
      <c r="H4" s="15">
        <v>-0.001</v>
      </c>
      <c r="I4" s="16">
        <v>-0.002</v>
      </c>
      <c r="J4" s="16">
        <v>-0.008</v>
      </c>
      <c r="K4" s="15">
        <f t="shared" ref="K4:K10" si="0">SUM(G4:J4)</f>
        <v>-0.016</v>
      </c>
      <c r="L4" s="11"/>
      <c r="M4" s="11"/>
    </row>
    <row r="5" s="53" customFormat="1" ht="18" customHeight="1" spans="1:13">
      <c r="A5" s="11">
        <v>2</v>
      </c>
      <c r="B5" s="11" t="s">
        <v>308</v>
      </c>
      <c r="C5" s="31" t="s">
        <v>309</v>
      </c>
      <c r="D5" s="32" t="s">
        <v>306</v>
      </c>
      <c r="E5" s="12" t="s">
        <v>310</v>
      </c>
      <c r="F5" s="14" t="s">
        <v>47</v>
      </c>
      <c r="G5" s="15">
        <v>-0.006</v>
      </c>
      <c r="H5" s="15">
        <v>-0.003</v>
      </c>
      <c r="I5" s="16">
        <v>-0.003</v>
      </c>
      <c r="J5" s="16">
        <v>-0.009</v>
      </c>
      <c r="K5" s="15">
        <f t="shared" si="0"/>
        <v>-0.021</v>
      </c>
      <c r="L5" s="11"/>
      <c r="M5" s="11"/>
    </row>
    <row r="6" s="53" customFormat="1" ht="18" customHeight="1" spans="1:13">
      <c r="A6" s="11">
        <v>3</v>
      </c>
      <c r="B6" s="11" t="s">
        <v>308</v>
      </c>
      <c r="C6" s="31" t="s">
        <v>311</v>
      </c>
      <c r="D6" s="32" t="s">
        <v>306</v>
      </c>
      <c r="E6" s="12" t="s">
        <v>312</v>
      </c>
      <c r="F6" s="14" t="s">
        <v>47</v>
      </c>
      <c r="G6" s="15">
        <v>-0.005</v>
      </c>
      <c r="H6" s="15">
        <v>-0.002</v>
      </c>
      <c r="I6" s="16">
        <v>-0.003</v>
      </c>
      <c r="J6" s="16">
        <v>-0.008</v>
      </c>
      <c r="K6" s="15">
        <f t="shared" si="0"/>
        <v>-0.018</v>
      </c>
      <c r="L6" s="11"/>
      <c r="M6" s="11"/>
    </row>
    <row r="7" s="53" customFormat="1" ht="18" customHeight="1" spans="1:13">
      <c r="A7" s="11">
        <v>4</v>
      </c>
      <c r="B7" s="11" t="s">
        <v>308</v>
      </c>
      <c r="C7" s="31" t="s">
        <v>313</v>
      </c>
      <c r="D7" s="32" t="s">
        <v>306</v>
      </c>
      <c r="E7" s="12" t="s">
        <v>314</v>
      </c>
      <c r="F7" s="14" t="s">
        <v>47</v>
      </c>
      <c r="G7" s="15">
        <v>-0.005</v>
      </c>
      <c r="H7" s="15">
        <v>-0.001</v>
      </c>
      <c r="I7" s="16">
        <v>-0.002</v>
      </c>
      <c r="J7" s="16">
        <v>-0.008</v>
      </c>
      <c r="K7" s="15">
        <f t="shared" si="0"/>
        <v>-0.016</v>
      </c>
      <c r="L7" s="11"/>
      <c r="M7" s="11"/>
    </row>
    <row r="8" s="53" customFormat="1" ht="18" customHeight="1" spans="1:13">
      <c r="A8" s="11">
        <v>5</v>
      </c>
      <c r="B8" s="11" t="s">
        <v>308</v>
      </c>
      <c r="C8" s="31" t="s">
        <v>315</v>
      </c>
      <c r="D8" s="32" t="s">
        <v>306</v>
      </c>
      <c r="E8" s="12" t="s">
        <v>101</v>
      </c>
      <c r="F8" s="14" t="s">
        <v>47</v>
      </c>
      <c r="G8" s="15">
        <v>-0.006</v>
      </c>
      <c r="H8" s="15">
        <v>-0.003</v>
      </c>
      <c r="I8" s="16">
        <v>-0.003</v>
      </c>
      <c r="J8" s="16">
        <v>-0.009</v>
      </c>
      <c r="K8" s="15">
        <f t="shared" si="0"/>
        <v>-0.021</v>
      </c>
      <c r="L8" s="11"/>
      <c r="M8" s="11"/>
    </row>
    <row r="9" s="53" customFormat="1" ht="18" customHeight="1" spans="1:13">
      <c r="A9" s="11">
        <v>6</v>
      </c>
      <c r="B9" s="11" t="s">
        <v>308</v>
      </c>
      <c r="C9" s="31" t="s">
        <v>305</v>
      </c>
      <c r="D9" s="32" t="s">
        <v>306</v>
      </c>
      <c r="E9" s="12" t="s">
        <v>316</v>
      </c>
      <c r="F9" s="14" t="s">
        <v>47</v>
      </c>
      <c r="G9" s="15">
        <v>-0.005</v>
      </c>
      <c r="H9" s="15">
        <v>-0.002</v>
      </c>
      <c r="I9" s="16">
        <v>-0.003</v>
      </c>
      <c r="J9" s="16">
        <v>-0.008</v>
      </c>
      <c r="K9" s="15">
        <f t="shared" si="0"/>
        <v>-0.018</v>
      </c>
      <c r="L9" s="11"/>
      <c r="M9" s="11"/>
    </row>
    <row r="10" s="53" customFormat="1" ht="18" customHeight="1" spans="1:13">
      <c r="A10" s="11">
        <v>7</v>
      </c>
      <c r="B10" s="11" t="s">
        <v>308</v>
      </c>
      <c r="C10" s="31" t="s">
        <v>317</v>
      </c>
      <c r="D10" s="32" t="s">
        <v>306</v>
      </c>
      <c r="E10" s="12" t="s">
        <v>103</v>
      </c>
      <c r="F10" s="14" t="s">
        <v>47</v>
      </c>
      <c r="G10" s="15">
        <v>-0.006</v>
      </c>
      <c r="H10" s="15">
        <v>-0.003</v>
      </c>
      <c r="I10" s="16">
        <v>-0.003</v>
      </c>
      <c r="J10" s="16">
        <v>-0.009</v>
      </c>
      <c r="K10" s="15">
        <f t="shared" si="0"/>
        <v>-0.021</v>
      </c>
      <c r="L10" s="11"/>
      <c r="M10" s="11"/>
    </row>
    <row r="11" s="54" customFormat="1" ht="14.25" customHeight="1" spans="1:1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="1" customFormat="1" ht="14.25" customHeight="1" spans="1:1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="4" customFormat="1" ht="29.25" customHeight="1" spans="1:13">
      <c r="A13" s="20" t="s">
        <v>318</v>
      </c>
      <c r="B13" s="21"/>
      <c r="C13" s="21"/>
      <c r="D13" s="21"/>
      <c r="E13" s="22"/>
      <c r="F13" s="23"/>
      <c r="G13" s="34"/>
      <c r="H13" s="20" t="s">
        <v>319</v>
      </c>
      <c r="I13" s="21"/>
      <c r="J13" s="21"/>
      <c r="K13" s="22"/>
      <c r="L13" s="58"/>
      <c r="M13" s="29"/>
    </row>
    <row r="14" s="1" customFormat="1" ht="105" customHeight="1" spans="1:13">
      <c r="A14" s="55" t="s">
        <v>329</v>
      </c>
      <c r="B14" s="5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view="pageBreakPreview" zoomScale="110" zoomScaleNormal="100" topLeftCell="F1" workbookViewId="0">
      <selection activeCell="J11" sqref="J11:U11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9" width="5.74166666666667" style="1" customWidth="1"/>
    <col min="10" max="12" width="7.31666666666667" style="1" customWidth="1"/>
    <col min="13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331</v>
      </c>
      <c r="B2" s="7" t="s">
        <v>294</v>
      </c>
      <c r="C2" s="7" t="s">
        <v>290</v>
      </c>
      <c r="D2" s="7" t="s">
        <v>291</v>
      </c>
      <c r="E2" s="7" t="s">
        <v>292</v>
      </c>
      <c r="F2" s="7" t="s">
        <v>293</v>
      </c>
      <c r="G2" s="46" t="s">
        <v>332</v>
      </c>
      <c r="H2" s="47"/>
      <c r="I2" s="51"/>
      <c r="J2" s="46" t="s">
        <v>333</v>
      </c>
      <c r="K2" s="47"/>
      <c r="L2" s="51"/>
      <c r="M2" s="46" t="s">
        <v>334</v>
      </c>
      <c r="N2" s="47"/>
      <c r="O2" s="51"/>
      <c r="P2" s="46" t="s">
        <v>335</v>
      </c>
      <c r="Q2" s="47"/>
      <c r="R2" s="51"/>
      <c r="S2" s="47" t="s">
        <v>336</v>
      </c>
      <c r="T2" s="47"/>
      <c r="U2" s="51"/>
      <c r="V2" s="37" t="s">
        <v>337</v>
      </c>
      <c r="W2" s="37" t="s">
        <v>303</v>
      </c>
    </row>
    <row r="3" s="2" customFormat="1" ht="18" customHeight="1" spans="1:23">
      <c r="A3" s="48"/>
      <c r="B3" s="48"/>
      <c r="C3" s="48"/>
      <c r="D3" s="48"/>
      <c r="E3" s="48"/>
      <c r="F3" s="48"/>
      <c r="G3" s="6" t="s">
        <v>338</v>
      </c>
      <c r="H3" s="6" t="s">
        <v>52</v>
      </c>
      <c r="I3" s="6" t="s">
        <v>294</v>
      </c>
      <c r="J3" s="6" t="s">
        <v>338</v>
      </c>
      <c r="K3" s="6" t="s">
        <v>52</v>
      </c>
      <c r="L3" s="6" t="s">
        <v>294</v>
      </c>
      <c r="M3" s="6" t="s">
        <v>338</v>
      </c>
      <c r="N3" s="6" t="s">
        <v>52</v>
      </c>
      <c r="O3" s="6" t="s">
        <v>294</v>
      </c>
      <c r="P3" s="6" t="s">
        <v>338</v>
      </c>
      <c r="Q3" s="6" t="s">
        <v>52</v>
      </c>
      <c r="R3" s="6" t="s">
        <v>294</v>
      </c>
      <c r="S3" s="6" t="s">
        <v>338</v>
      </c>
      <c r="T3" s="6" t="s">
        <v>52</v>
      </c>
      <c r="U3" s="6" t="s">
        <v>294</v>
      </c>
      <c r="V3" s="52"/>
      <c r="W3" s="52"/>
    </row>
    <row r="4" s="1" customFormat="1" ht="18" customHeight="1" spans="1:23">
      <c r="A4" s="19"/>
      <c r="B4" s="11" t="s">
        <v>308</v>
      </c>
      <c r="C4" s="31" t="s">
        <v>305</v>
      </c>
      <c r="D4" s="32" t="s">
        <v>306</v>
      </c>
      <c r="E4" s="12" t="s">
        <v>307</v>
      </c>
      <c r="F4" s="14" t="s">
        <v>47</v>
      </c>
      <c r="G4" s="14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 t="s">
        <v>79</v>
      </c>
      <c r="W4" s="42"/>
    </row>
    <row r="5" s="1" customFormat="1" ht="18" customHeight="1" spans="1:23">
      <c r="A5" s="19"/>
      <c r="B5" s="11" t="s">
        <v>308</v>
      </c>
      <c r="C5" s="31" t="s">
        <v>309</v>
      </c>
      <c r="D5" s="32" t="s">
        <v>306</v>
      </c>
      <c r="E5" s="12" t="s">
        <v>310</v>
      </c>
      <c r="F5" s="14" t="s">
        <v>47</v>
      </c>
      <c r="G5" s="14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 t="s">
        <v>79</v>
      </c>
      <c r="W5" s="42"/>
    </row>
    <row r="6" s="1" customFormat="1" ht="14.25" customHeight="1" spans="1:23">
      <c r="A6" s="19"/>
      <c r="B6" s="11" t="s">
        <v>308</v>
      </c>
      <c r="C6" s="31" t="s">
        <v>311</v>
      </c>
      <c r="D6" s="32" t="s">
        <v>306</v>
      </c>
      <c r="E6" s="12" t="s">
        <v>312</v>
      </c>
      <c r="F6" s="14" t="s">
        <v>47</v>
      </c>
      <c r="G6" s="14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42" t="s">
        <v>79</v>
      </c>
      <c r="W6" s="19"/>
    </row>
    <row r="7" s="1" customFormat="1" ht="14.25" customHeight="1" spans="1:23">
      <c r="A7" s="49"/>
      <c r="B7" s="11" t="s">
        <v>308</v>
      </c>
      <c r="C7" s="31" t="s">
        <v>313</v>
      </c>
      <c r="D7" s="32" t="s">
        <v>306</v>
      </c>
      <c r="E7" s="12" t="s">
        <v>314</v>
      </c>
      <c r="F7" s="14" t="s">
        <v>47</v>
      </c>
      <c r="G7" s="14"/>
      <c r="H7" s="44"/>
      <c r="I7" s="44"/>
      <c r="J7" s="49"/>
      <c r="K7" s="44"/>
      <c r="L7" s="44"/>
      <c r="M7" s="44"/>
      <c r="N7" s="44"/>
      <c r="O7" s="44"/>
      <c r="P7" s="44"/>
      <c r="Q7" s="44"/>
      <c r="R7" s="44"/>
      <c r="S7" s="44"/>
      <c r="T7" s="44"/>
      <c r="U7" s="45"/>
      <c r="V7" s="42" t="s">
        <v>79</v>
      </c>
      <c r="W7" s="45"/>
    </row>
    <row r="8" s="1" customFormat="1" ht="14.25" customHeight="1" spans="1:23">
      <c r="A8" s="49"/>
      <c r="B8" s="11" t="s">
        <v>308</v>
      </c>
      <c r="C8" s="31" t="s">
        <v>315</v>
      </c>
      <c r="D8" s="32" t="s">
        <v>306</v>
      </c>
      <c r="E8" s="12" t="s">
        <v>101</v>
      </c>
      <c r="F8" s="14" t="s">
        <v>47</v>
      </c>
      <c r="G8" s="14"/>
      <c r="H8" s="44"/>
      <c r="I8" s="44"/>
      <c r="J8" s="49"/>
      <c r="K8" s="44"/>
      <c r="L8" s="44"/>
      <c r="M8" s="44"/>
      <c r="N8" s="44"/>
      <c r="O8" s="44"/>
      <c r="P8" s="44"/>
      <c r="Q8" s="44"/>
      <c r="R8" s="44"/>
      <c r="S8" s="44"/>
      <c r="T8" s="44"/>
      <c r="U8" s="45"/>
      <c r="V8" s="42" t="s">
        <v>79</v>
      </c>
      <c r="W8" s="45"/>
    </row>
    <row r="9" s="1" customFormat="1" ht="14.25" customHeight="1" spans="1:23">
      <c r="A9" s="49"/>
      <c r="B9" s="11" t="s">
        <v>308</v>
      </c>
      <c r="C9" s="31" t="s">
        <v>305</v>
      </c>
      <c r="D9" s="32" t="s">
        <v>306</v>
      </c>
      <c r="E9" s="12" t="s">
        <v>316</v>
      </c>
      <c r="F9" s="14" t="s">
        <v>47</v>
      </c>
      <c r="G9" s="14"/>
      <c r="H9" s="44"/>
      <c r="I9" s="44"/>
      <c r="J9" s="49"/>
      <c r="K9" s="44"/>
      <c r="L9" s="44"/>
      <c r="M9" s="44"/>
      <c r="N9" s="44"/>
      <c r="O9" s="44"/>
      <c r="P9" s="44"/>
      <c r="Q9" s="44"/>
      <c r="R9" s="44"/>
      <c r="S9" s="44"/>
      <c r="T9" s="44"/>
      <c r="U9" s="45"/>
      <c r="V9" s="42" t="s">
        <v>79</v>
      </c>
      <c r="W9" s="45"/>
    </row>
    <row r="10" s="1" customFormat="1" ht="14.25" customHeight="1" spans="1:23">
      <c r="A10" s="49"/>
      <c r="B10" s="44"/>
      <c r="C10" s="44"/>
      <c r="D10" s="44"/>
      <c r="E10" s="50"/>
      <c r="F10" s="49"/>
      <c r="G10" s="14"/>
      <c r="H10" s="44"/>
      <c r="I10" s="44"/>
      <c r="J10" s="49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5"/>
      <c r="V10" s="42" t="s">
        <v>79</v>
      </c>
      <c r="W10" s="45"/>
    </row>
    <row r="11" s="4" customFormat="1" ht="29.25" customHeight="1" spans="1:23">
      <c r="A11" s="20" t="s">
        <v>318</v>
      </c>
      <c r="B11" s="21"/>
      <c r="C11" s="21"/>
      <c r="D11" s="21"/>
      <c r="E11" s="22"/>
      <c r="F11" s="23"/>
      <c r="G11" s="34"/>
      <c r="H11" s="41"/>
      <c r="I11" s="41"/>
      <c r="J11" s="20" t="s">
        <v>339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1"/>
      <c r="W11" s="29"/>
    </row>
    <row r="12" s="1" customFormat="1" ht="72.95" customHeight="1" spans="1:23">
      <c r="A12" s="24" t="s">
        <v>340</v>
      </c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</sheetData>
  <mergeCells count="18">
    <mergeCell ref="A1:W1"/>
    <mergeCell ref="G2:I2"/>
    <mergeCell ref="J2:L2"/>
    <mergeCell ref="M2:O2"/>
    <mergeCell ref="P2:R2"/>
    <mergeCell ref="S2:U2"/>
    <mergeCell ref="A11:E11"/>
    <mergeCell ref="F11:G11"/>
    <mergeCell ref="J11:U11"/>
    <mergeCell ref="A12:W12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zoomScale="125" zoomScaleNormal="125" topLeftCell="B1" workbookViewId="0">
      <selection activeCell="I10" sqref="I10:K10"/>
    </sheetView>
  </sheetViews>
  <sheetFormatPr defaultColWidth="8.1" defaultRowHeight="14.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341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6" t="s">
        <v>342</v>
      </c>
      <c r="B2" s="37" t="s">
        <v>290</v>
      </c>
      <c r="C2" s="37" t="s">
        <v>291</v>
      </c>
      <c r="D2" s="37" t="s">
        <v>292</v>
      </c>
      <c r="E2" s="36" t="s">
        <v>293</v>
      </c>
      <c r="F2" s="37" t="s">
        <v>294</v>
      </c>
      <c r="G2" s="36" t="s">
        <v>343</v>
      </c>
      <c r="H2" s="36" t="s">
        <v>344</v>
      </c>
      <c r="I2" s="36" t="s">
        <v>345</v>
      </c>
      <c r="J2" s="36" t="s">
        <v>344</v>
      </c>
      <c r="K2" s="36" t="s">
        <v>346</v>
      </c>
      <c r="L2" s="36" t="s">
        <v>344</v>
      </c>
      <c r="M2" s="37" t="s">
        <v>337</v>
      </c>
      <c r="N2" s="37" t="s">
        <v>303</v>
      </c>
    </row>
    <row r="3" s="1" customFormat="1" ht="14.25" customHeight="1" spans="1:14">
      <c r="A3" s="38">
        <v>45061</v>
      </c>
      <c r="B3" s="31" t="s">
        <v>305</v>
      </c>
      <c r="C3" s="32" t="s">
        <v>306</v>
      </c>
      <c r="D3" s="12" t="s">
        <v>307</v>
      </c>
      <c r="E3" s="14" t="s">
        <v>47</v>
      </c>
      <c r="F3" s="11" t="s">
        <v>308</v>
      </c>
      <c r="G3" s="39">
        <v>0.333333333333333</v>
      </c>
      <c r="H3" s="40" t="s">
        <v>347</v>
      </c>
      <c r="I3" s="39">
        <v>0.583333333333333</v>
      </c>
      <c r="J3" s="40" t="s">
        <v>347</v>
      </c>
      <c r="K3" s="42"/>
      <c r="L3" s="42"/>
      <c r="M3" s="43" t="s">
        <v>348</v>
      </c>
      <c r="N3" s="42"/>
    </row>
    <row r="4" s="1" customFormat="1" ht="14.25" customHeight="1" spans="1:14">
      <c r="A4" s="38">
        <v>45062</v>
      </c>
      <c r="B4" s="31" t="s">
        <v>309</v>
      </c>
      <c r="C4" s="32" t="s">
        <v>306</v>
      </c>
      <c r="D4" s="12" t="s">
        <v>310</v>
      </c>
      <c r="E4" s="14" t="s">
        <v>47</v>
      </c>
      <c r="F4" s="11" t="s">
        <v>308</v>
      </c>
      <c r="G4" s="39">
        <v>0.375</v>
      </c>
      <c r="H4" s="40" t="s">
        <v>347</v>
      </c>
      <c r="I4" s="39">
        <v>0.604166666666667</v>
      </c>
      <c r="J4" s="40" t="s">
        <v>347</v>
      </c>
      <c r="K4" s="36"/>
      <c r="L4" s="36"/>
      <c r="M4" s="37" t="s">
        <v>349</v>
      </c>
      <c r="N4" s="37"/>
    </row>
    <row r="5" s="1" customFormat="1" ht="14.25" customHeight="1" spans="1:14">
      <c r="A5" s="38">
        <v>45063</v>
      </c>
      <c r="B5" s="31" t="s">
        <v>311</v>
      </c>
      <c r="C5" s="32" t="s">
        <v>306</v>
      </c>
      <c r="D5" s="12" t="s">
        <v>312</v>
      </c>
      <c r="E5" s="14" t="s">
        <v>47</v>
      </c>
      <c r="F5" s="11" t="s">
        <v>308</v>
      </c>
      <c r="G5" s="39">
        <v>0.395833333333333</v>
      </c>
      <c r="H5" s="40" t="s">
        <v>347</v>
      </c>
      <c r="I5" s="39">
        <v>0.625</v>
      </c>
      <c r="J5" s="40" t="s">
        <v>347</v>
      </c>
      <c r="K5" s="42"/>
      <c r="L5" s="42"/>
      <c r="M5" s="43" t="s">
        <v>350</v>
      </c>
      <c r="N5" s="42"/>
    </row>
    <row r="6" s="1" customFormat="1" ht="14.25" customHeight="1" spans="1:14">
      <c r="A6" s="38">
        <v>45064</v>
      </c>
      <c r="B6" s="31" t="s">
        <v>313</v>
      </c>
      <c r="C6" s="32" t="s">
        <v>306</v>
      </c>
      <c r="D6" s="12" t="s">
        <v>314</v>
      </c>
      <c r="E6" s="14" t="s">
        <v>47</v>
      </c>
      <c r="F6" s="11" t="s">
        <v>308</v>
      </c>
      <c r="G6" s="39">
        <v>0.416666666666667</v>
      </c>
      <c r="H6" s="40" t="s">
        <v>347</v>
      </c>
      <c r="I6" s="39">
        <v>0.645833333333334</v>
      </c>
      <c r="J6" s="40" t="s">
        <v>347</v>
      </c>
      <c r="K6" s="19"/>
      <c r="L6" s="19"/>
      <c r="M6" s="43" t="s">
        <v>350</v>
      </c>
      <c r="N6" s="19"/>
    </row>
    <row r="7" s="1" customFormat="1" ht="14.25" customHeight="1" spans="1:14">
      <c r="A7" s="38">
        <v>45065</v>
      </c>
      <c r="B7" s="31" t="s">
        <v>315</v>
      </c>
      <c r="C7" s="32" t="s">
        <v>306</v>
      </c>
      <c r="D7" s="12" t="s">
        <v>101</v>
      </c>
      <c r="E7" s="14" t="s">
        <v>47</v>
      </c>
      <c r="F7" s="11" t="s">
        <v>308</v>
      </c>
      <c r="G7" s="39">
        <v>0.4375</v>
      </c>
      <c r="H7" s="40" t="s">
        <v>347</v>
      </c>
      <c r="I7" s="39">
        <v>0.666666666666667</v>
      </c>
      <c r="J7" s="40" t="s">
        <v>347</v>
      </c>
      <c r="K7" s="19"/>
      <c r="L7" s="19"/>
      <c r="M7" s="43" t="s">
        <v>350</v>
      </c>
      <c r="N7" s="19"/>
    </row>
    <row r="8" s="1" customFormat="1" ht="14.25" customHeight="1" spans="1:14">
      <c r="A8" s="38">
        <v>45066</v>
      </c>
      <c r="B8" s="31" t="s">
        <v>305</v>
      </c>
      <c r="C8" s="32" t="s">
        <v>306</v>
      </c>
      <c r="D8" s="12" t="s">
        <v>316</v>
      </c>
      <c r="E8" s="14" t="s">
        <v>47</v>
      </c>
      <c r="F8" s="11" t="s">
        <v>308</v>
      </c>
      <c r="G8" s="39">
        <v>0.458333333333333</v>
      </c>
      <c r="H8" s="40" t="s">
        <v>347</v>
      </c>
      <c r="I8" s="39">
        <v>0.6875</v>
      </c>
      <c r="J8" s="40" t="s">
        <v>347</v>
      </c>
      <c r="K8" s="19"/>
      <c r="L8" s="19"/>
      <c r="M8" s="43" t="s">
        <v>350</v>
      </c>
      <c r="N8" s="19"/>
    </row>
    <row r="9" s="1" customFormat="1" ht="14.25" customHeight="1" spans="1:14">
      <c r="A9" s="38">
        <v>45067</v>
      </c>
      <c r="B9" s="31" t="s">
        <v>317</v>
      </c>
      <c r="C9" s="32" t="s">
        <v>306</v>
      </c>
      <c r="D9" s="12" t="s">
        <v>103</v>
      </c>
      <c r="E9" s="14" t="s">
        <v>47</v>
      </c>
      <c r="F9" s="11" t="s">
        <v>308</v>
      </c>
      <c r="G9" s="39">
        <v>0.479166666666666</v>
      </c>
      <c r="H9" s="40" t="s">
        <v>347</v>
      </c>
      <c r="I9" s="39">
        <v>0.708333333333333</v>
      </c>
      <c r="J9" s="40" t="s">
        <v>347</v>
      </c>
      <c r="K9" s="19"/>
      <c r="L9" s="44"/>
      <c r="M9" s="43" t="s">
        <v>350</v>
      </c>
      <c r="N9" s="45"/>
    </row>
    <row r="10" s="4" customFormat="1" ht="29.25" customHeight="1" spans="1:14">
      <c r="A10" s="20" t="s">
        <v>318</v>
      </c>
      <c r="B10" s="21"/>
      <c r="C10" s="21"/>
      <c r="D10" s="22"/>
      <c r="E10" s="23"/>
      <c r="F10" s="41"/>
      <c r="G10" s="34"/>
      <c r="H10" s="41"/>
      <c r="I10" s="20" t="s">
        <v>319</v>
      </c>
      <c r="J10" s="21"/>
      <c r="K10" s="21"/>
      <c r="L10" s="21"/>
      <c r="M10" s="21"/>
      <c r="N10" s="29"/>
    </row>
    <row r="11" s="1" customFormat="1" ht="72.95" customHeight="1" spans="1:14">
      <c r="A11" s="24" t="s">
        <v>351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</sheetData>
  <mergeCells count="5">
    <mergeCell ref="A1:N1"/>
    <mergeCell ref="A10:D10"/>
    <mergeCell ref="E10:G10"/>
    <mergeCell ref="I10:K10"/>
    <mergeCell ref="A11:N11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H10" sqref="H10:J10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2.9416666666667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352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331</v>
      </c>
      <c r="B2" s="7" t="s">
        <v>294</v>
      </c>
      <c r="C2" s="7" t="s">
        <v>290</v>
      </c>
      <c r="D2" s="7" t="s">
        <v>291</v>
      </c>
      <c r="E2" s="7" t="s">
        <v>292</v>
      </c>
      <c r="F2" s="7" t="s">
        <v>293</v>
      </c>
      <c r="G2" s="6" t="s">
        <v>353</v>
      </c>
      <c r="H2" s="6" t="s">
        <v>354</v>
      </c>
      <c r="I2" s="6" t="s">
        <v>355</v>
      </c>
      <c r="J2" s="6" t="s">
        <v>356</v>
      </c>
      <c r="K2" s="7" t="s">
        <v>337</v>
      </c>
      <c r="L2" s="7" t="s">
        <v>303</v>
      </c>
    </row>
    <row r="3" s="2" customFormat="1" ht="15.95" customHeight="1" spans="1:12">
      <c r="A3" s="30" t="s">
        <v>357</v>
      </c>
      <c r="B3" s="11" t="s">
        <v>308</v>
      </c>
      <c r="C3" s="31" t="s">
        <v>305</v>
      </c>
      <c r="D3" s="32" t="s">
        <v>306</v>
      </c>
      <c r="E3" s="12" t="s">
        <v>307</v>
      </c>
      <c r="F3" s="14" t="s">
        <v>47</v>
      </c>
      <c r="G3" s="33" t="s">
        <v>358</v>
      </c>
      <c r="H3" s="33" t="s">
        <v>359</v>
      </c>
      <c r="I3" s="33" t="s">
        <v>360</v>
      </c>
      <c r="J3" s="35"/>
      <c r="K3" s="35" t="s">
        <v>349</v>
      </c>
      <c r="L3" s="35"/>
    </row>
    <row r="4" s="2" customFormat="1" ht="15.95" customHeight="1" spans="1:12">
      <c r="A4" s="30" t="s">
        <v>361</v>
      </c>
      <c r="B4" s="11" t="s">
        <v>308</v>
      </c>
      <c r="C4" s="31" t="s">
        <v>309</v>
      </c>
      <c r="D4" s="32" t="s">
        <v>306</v>
      </c>
      <c r="E4" s="12" t="s">
        <v>310</v>
      </c>
      <c r="F4" s="14" t="s">
        <v>47</v>
      </c>
      <c r="G4" s="33" t="s">
        <v>358</v>
      </c>
      <c r="H4" s="33" t="s">
        <v>359</v>
      </c>
      <c r="I4" s="33" t="s">
        <v>360</v>
      </c>
      <c r="J4" s="35"/>
      <c r="K4" s="35" t="s">
        <v>349</v>
      </c>
      <c r="L4" s="35"/>
    </row>
    <row r="5" s="2" customFormat="1" ht="15.95" customHeight="1" spans="1:12">
      <c r="A5" s="30" t="s">
        <v>362</v>
      </c>
      <c r="B5" s="11" t="s">
        <v>308</v>
      </c>
      <c r="C5" s="31" t="s">
        <v>311</v>
      </c>
      <c r="D5" s="32" t="s">
        <v>306</v>
      </c>
      <c r="E5" s="12" t="s">
        <v>312</v>
      </c>
      <c r="F5" s="14" t="s">
        <v>47</v>
      </c>
      <c r="G5" s="33" t="s">
        <v>358</v>
      </c>
      <c r="H5" s="33" t="s">
        <v>359</v>
      </c>
      <c r="I5" s="33" t="s">
        <v>360</v>
      </c>
      <c r="J5" s="35"/>
      <c r="K5" s="35" t="s">
        <v>349</v>
      </c>
      <c r="L5" s="35"/>
    </row>
    <row r="6" s="2" customFormat="1" ht="15.95" customHeight="1" spans="1:12">
      <c r="A6" s="30" t="s">
        <v>363</v>
      </c>
      <c r="B6" s="11" t="s">
        <v>308</v>
      </c>
      <c r="C6" s="31" t="s">
        <v>313</v>
      </c>
      <c r="D6" s="32" t="s">
        <v>306</v>
      </c>
      <c r="E6" s="12" t="s">
        <v>314</v>
      </c>
      <c r="F6" s="14" t="s">
        <v>47</v>
      </c>
      <c r="G6" s="33" t="s">
        <v>358</v>
      </c>
      <c r="H6" s="33" t="s">
        <v>359</v>
      </c>
      <c r="I6" s="33" t="s">
        <v>360</v>
      </c>
      <c r="J6" s="35"/>
      <c r="K6" s="35" t="s">
        <v>349</v>
      </c>
      <c r="L6" s="30"/>
    </row>
    <row r="7" s="2" customFormat="1" ht="15.95" customHeight="1" spans="1:12">
      <c r="A7" s="30" t="s">
        <v>364</v>
      </c>
      <c r="B7" s="11" t="s">
        <v>308</v>
      </c>
      <c r="C7" s="31" t="s">
        <v>315</v>
      </c>
      <c r="D7" s="32" t="s">
        <v>306</v>
      </c>
      <c r="E7" s="12" t="s">
        <v>101</v>
      </c>
      <c r="F7" s="14" t="s">
        <v>47</v>
      </c>
      <c r="G7" s="33" t="s">
        <v>358</v>
      </c>
      <c r="H7" s="33" t="s">
        <v>359</v>
      </c>
      <c r="I7" s="33" t="s">
        <v>360</v>
      </c>
      <c r="J7" s="35"/>
      <c r="K7" s="35" t="s">
        <v>349</v>
      </c>
      <c r="L7" s="30"/>
    </row>
    <row r="8" s="2" customFormat="1" ht="15.95" customHeight="1" spans="1:12">
      <c r="A8" s="30" t="s">
        <v>365</v>
      </c>
      <c r="B8" s="11" t="s">
        <v>308</v>
      </c>
      <c r="C8" s="31" t="s">
        <v>305</v>
      </c>
      <c r="D8" s="32" t="s">
        <v>306</v>
      </c>
      <c r="E8" s="12" t="s">
        <v>316</v>
      </c>
      <c r="F8" s="14" t="s">
        <v>47</v>
      </c>
      <c r="G8" s="33" t="s">
        <v>358</v>
      </c>
      <c r="H8" s="33" t="s">
        <v>359</v>
      </c>
      <c r="I8" s="33" t="s">
        <v>360</v>
      </c>
      <c r="J8" s="35"/>
      <c r="K8" s="35" t="s">
        <v>349</v>
      </c>
      <c r="L8" s="30"/>
    </row>
    <row r="9" s="2" customFormat="1" ht="15.95" customHeight="1" spans="1:12">
      <c r="A9" s="30" t="s">
        <v>366</v>
      </c>
      <c r="B9" s="11" t="s">
        <v>308</v>
      </c>
      <c r="C9" s="31" t="s">
        <v>317</v>
      </c>
      <c r="D9" s="32" t="s">
        <v>306</v>
      </c>
      <c r="E9" s="12" t="s">
        <v>103</v>
      </c>
      <c r="F9" s="14" t="s">
        <v>47</v>
      </c>
      <c r="G9" s="33" t="s">
        <v>358</v>
      </c>
      <c r="H9" s="33" t="s">
        <v>359</v>
      </c>
      <c r="I9" s="33" t="s">
        <v>360</v>
      </c>
      <c r="J9" s="35"/>
      <c r="K9" s="35" t="s">
        <v>349</v>
      </c>
      <c r="L9" s="30"/>
    </row>
    <row r="10" s="4" customFormat="1" ht="29.25" customHeight="1" spans="1:12">
      <c r="A10" s="20" t="s">
        <v>318</v>
      </c>
      <c r="B10" s="21"/>
      <c r="C10" s="21"/>
      <c r="D10" s="21"/>
      <c r="E10" s="22"/>
      <c r="F10" s="23"/>
      <c r="G10" s="34"/>
      <c r="H10" s="20" t="s">
        <v>319</v>
      </c>
      <c r="I10" s="21"/>
      <c r="J10" s="21"/>
      <c r="K10" s="21"/>
      <c r="L10" s="29"/>
    </row>
    <row r="11" s="1" customFormat="1" ht="72.95" customHeight="1" spans="1:12">
      <c r="A11" s="24" t="s">
        <v>367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zoomScale="125" zoomScaleNormal="125" workbookViewId="0">
      <selection activeCell="F15" sqref="F15:H15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2.9416666666667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368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289</v>
      </c>
      <c r="B2" s="7" t="s">
        <v>294</v>
      </c>
      <c r="C2" s="7" t="s">
        <v>338</v>
      </c>
      <c r="D2" s="7" t="s">
        <v>292</v>
      </c>
      <c r="E2" s="7" t="s">
        <v>293</v>
      </c>
      <c r="F2" s="6" t="s">
        <v>369</v>
      </c>
      <c r="G2" s="6" t="s">
        <v>323</v>
      </c>
      <c r="H2" s="8" t="s">
        <v>324</v>
      </c>
      <c r="I2" s="26" t="s">
        <v>326</v>
      </c>
    </row>
    <row r="3" s="2" customFormat="1" ht="18" customHeight="1" spans="1:9">
      <c r="A3" s="6"/>
      <c r="B3" s="9"/>
      <c r="C3" s="9"/>
      <c r="D3" s="9"/>
      <c r="E3" s="9"/>
      <c r="F3" s="6" t="s">
        <v>370</v>
      </c>
      <c r="G3" s="6" t="s">
        <v>327</v>
      </c>
      <c r="H3" s="10"/>
      <c r="I3" s="27"/>
    </row>
    <row r="4" s="3" customFormat="1" ht="18" customHeight="1" spans="1:9">
      <c r="A4" s="11">
        <v>1</v>
      </c>
      <c r="B4" s="11" t="s">
        <v>371</v>
      </c>
      <c r="C4" s="12" t="s">
        <v>372</v>
      </c>
      <c r="D4" s="13" t="s">
        <v>373</v>
      </c>
      <c r="E4" s="14" t="s">
        <v>47</v>
      </c>
      <c r="F4" s="15">
        <v>-0.008</v>
      </c>
      <c r="G4" s="15">
        <v>-0.01</v>
      </c>
      <c r="H4" s="16">
        <f t="shared" ref="H4:H13" si="0">SUM(F4:G4)</f>
        <v>-0.018</v>
      </c>
      <c r="I4" s="11"/>
    </row>
    <row r="5" s="3" customFormat="1" ht="18" customHeight="1" spans="1:9">
      <c r="A5" s="11">
        <v>2</v>
      </c>
      <c r="B5" s="11" t="s">
        <v>371</v>
      </c>
      <c r="C5" s="12" t="s">
        <v>372</v>
      </c>
      <c r="D5" s="13" t="s">
        <v>374</v>
      </c>
      <c r="E5" s="14" t="s">
        <v>47</v>
      </c>
      <c r="F5" s="15">
        <v>0.006</v>
      </c>
      <c r="G5" s="15">
        <v>-0.01</v>
      </c>
      <c r="H5" s="16">
        <f t="shared" si="0"/>
        <v>-0.004</v>
      </c>
      <c r="I5" s="11"/>
    </row>
    <row r="6" s="3" customFormat="1" ht="18" customHeight="1" spans="1:9">
      <c r="A6" s="11">
        <v>3</v>
      </c>
      <c r="B6" s="11" t="s">
        <v>371</v>
      </c>
      <c r="C6" s="12" t="s">
        <v>372</v>
      </c>
      <c r="D6" s="13" t="s">
        <v>375</v>
      </c>
      <c r="E6" s="14" t="s">
        <v>47</v>
      </c>
      <c r="F6" s="15">
        <v>-0.007</v>
      </c>
      <c r="G6" s="15">
        <v>-0.008</v>
      </c>
      <c r="H6" s="16">
        <f t="shared" si="0"/>
        <v>-0.015</v>
      </c>
      <c r="I6" s="11"/>
    </row>
    <row r="7" s="3" customFormat="1" ht="18" customHeight="1" spans="1:9">
      <c r="A7" s="11">
        <v>4</v>
      </c>
      <c r="B7" s="11" t="s">
        <v>371</v>
      </c>
      <c r="C7" s="12" t="s">
        <v>372</v>
      </c>
      <c r="D7" s="13" t="s">
        <v>101</v>
      </c>
      <c r="E7" s="14" t="s">
        <v>47</v>
      </c>
      <c r="F7" s="15">
        <v>0.006</v>
      </c>
      <c r="G7" s="15">
        <v>-0.01</v>
      </c>
      <c r="H7" s="16">
        <f t="shared" si="0"/>
        <v>-0.004</v>
      </c>
      <c r="I7" s="11"/>
    </row>
    <row r="8" s="3" customFormat="1" ht="18" customHeight="1" spans="1:9">
      <c r="A8" s="11">
        <v>5</v>
      </c>
      <c r="B8" s="11" t="s">
        <v>371</v>
      </c>
      <c r="C8" s="12" t="s">
        <v>372</v>
      </c>
      <c r="D8" s="13" t="s">
        <v>376</v>
      </c>
      <c r="E8" s="14" t="s">
        <v>47</v>
      </c>
      <c r="F8" s="15">
        <v>-0.007</v>
      </c>
      <c r="G8" s="15">
        <v>-0.008</v>
      </c>
      <c r="H8" s="16">
        <f t="shared" si="0"/>
        <v>-0.015</v>
      </c>
      <c r="I8" s="11"/>
    </row>
    <row r="9" s="3" customFormat="1" ht="18" customHeight="1" spans="1:9">
      <c r="A9" s="11">
        <v>6</v>
      </c>
      <c r="B9" s="17" t="s">
        <v>371</v>
      </c>
      <c r="C9" s="18" t="s">
        <v>377</v>
      </c>
      <c r="D9" s="13" t="s">
        <v>373</v>
      </c>
      <c r="E9" s="14" t="s">
        <v>47</v>
      </c>
      <c r="F9" s="15">
        <v>-0.008</v>
      </c>
      <c r="G9" s="15">
        <v>-0.009</v>
      </c>
      <c r="H9" s="16">
        <f t="shared" si="0"/>
        <v>-0.017</v>
      </c>
      <c r="I9" s="11"/>
    </row>
    <row r="10" s="3" customFormat="1" ht="18" customHeight="1" spans="1:9">
      <c r="A10" s="11">
        <v>7</v>
      </c>
      <c r="B10" s="11" t="s">
        <v>378</v>
      </c>
      <c r="C10" s="18" t="s">
        <v>379</v>
      </c>
      <c r="D10" s="13" t="s">
        <v>373</v>
      </c>
      <c r="E10" s="14" t="s">
        <v>47</v>
      </c>
      <c r="F10" s="15">
        <v>-0.006</v>
      </c>
      <c r="G10" s="15">
        <v>-0.01</v>
      </c>
      <c r="H10" s="16">
        <f t="shared" si="0"/>
        <v>-0.016</v>
      </c>
      <c r="I10" s="28"/>
    </row>
    <row r="11" s="3" customFormat="1" ht="18" customHeight="1" spans="1:9">
      <c r="A11" s="11">
        <v>8</v>
      </c>
      <c r="B11" s="11" t="s">
        <v>378</v>
      </c>
      <c r="C11" s="18" t="s">
        <v>379</v>
      </c>
      <c r="D11" s="13" t="s">
        <v>374</v>
      </c>
      <c r="E11" s="14" t="s">
        <v>47</v>
      </c>
      <c r="F11" s="15">
        <v>-0.008</v>
      </c>
      <c r="G11" s="15">
        <v>-0.008</v>
      </c>
      <c r="H11" s="16">
        <f t="shared" si="0"/>
        <v>-0.016</v>
      </c>
      <c r="I11" s="28"/>
    </row>
    <row r="12" s="3" customFormat="1" ht="18" customHeight="1" spans="1:9">
      <c r="A12" s="11">
        <v>9</v>
      </c>
      <c r="B12" s="11" t="s">
        <v>378</v>
      </c>
      <c r="C12" s="18" t="s">
        <v>379</v>
      </c>
      <c r="D12" s="13" t="s">
        <v>101</v>
      </c>
      <c r="E12" s="14" t="s">
        <v>47</v>
      </c>
      <c r="F12" s="15">
        <v>-0.008</v>
      </c>
      <c r="G12" s="15">
        <v>-0.009</v>
      </c>
      <c r="H12" s="16">
        <f t="shared" si="0"/>
        <v>-0.017</v>
      </c>
      <c r="I12" s="28"/>
    </row>
    <row r="13" s="3" customFormat="1" ht="18" customHeight="1" spans="1:9">
      <c r="A13" s="11">
        <v>10</v>
      </c>
      <c r="B13" s="11" t="s">
        <v>378</v>
      </c>
      <c r="C13" s="18" t="s">
        <v>379</v>
      </c>
      <c r="D13" s="13" t="s">
        <v>380</v>
      </c>
      <c r="E13" s="14" t="s">
        <v>47</v>
      </c>
      <c r="F13" s="15">
        <v>-0.008</v>
      </c>
      <c r="G13" s="15">
        <v>-0.009</v>
      </c>
      <c r="H13" s="16">
        <f t="shared" si="0"/>
        <v>-0.017</v>
      </c>
      <c r="I13" s="28"/>
    </row>
    <row r="14" s="1" customFormat="1" ht="18" customHeight="1" spans="1:9">
      <c r="A14" s="19"/>
      <c r="B14" s="19"/>
      <c r="C14" s="19"/>
      <c r="D14" s="19"/>
      <c r="E14" s="19"/>
      <c r="F14" s="19"/>
      <c r="G14" s="19"/>
      <c r="H14" s="19"/>
      <c r="I14" s="19"/>
    </row>
    <row r="15" s="4" customFormat="1" ht="29.25" customHeight="1" spans="1:9">
      <c r="A15" s="20" t="s">
        <v>318</v>
      </c>
      <c r="B15" s="21"/>
      <c r="C15" s="21"/>
      <c r="D15" s="22"/>
      <c r="E15" s="23"/>
      <c r="F15" s="20" t="s">
        <v>319</v>
      </c>
      <c r="G15" s="21"/>
      <c r="H15" s="22"/>
      <c r="I15" s="29"/>
    </row>
    <row r="16" s="1" customFormat="1" ht="51.95" customHeight="1" spans="1:9">
      <c r="A16" s="24" t="s">
        <v>381</v>
      </c>
      <c r="B16" s="24"/>
      <c r="C16" s="25"/>
      <c r="D16" s="25"/>
      <c r="E16" s="25"/>
      <c r="F16" s="25"/>
      <c r="G16" s="25"/>
      <c r="H16" s="25"/>
      <c r="I16" s="25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10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60" t="s">
        <v>19</v>
      </c>
      <c r="C2" s="361"/>
      <c r="D2" s="361"/>
      <c r="E2" s="361"/>
      <c r="F2" s="361"/>
      <c r="G2" s="361"/>
      <c r="H2" s="361"/>
      <c r="I2" s="376"/>
    </row>
    <row r="3" ht="28" customHeight="1" spans="2:9">
      <c r="B3" s="362"/>
      <c r="C3" s="363"/>
      <c r="D3" s="364" t="s">
        <v>20</v>
      </c>
      <c r="E3" s="365"/>
      <c r="F3" s="366" t="s">
        <v>21</v>
      </c>
      <c r="G3" s="367"/>
      <c r="H3" s="364" t="s">
        <v>22</v>
      </c>
      <c r="I3" s="377"/>
    </row>
    <row r="4" ht="28" customHeight="1" spans="2:9">
      <c r="B4" s="362" t="s">
        <v>23</v>
      </c>
      <c r="C4" s="363" t="s">
        <v>24</v>
      </c>
      <c r="D4" s="363" t="s">
        <v>25</v>
      </c>
      <c r="E4" s="363" t="s">
        <v>26</v>
      </c>
      <c r="F4" s="368" t="s">
        <v>25</v>
      </c>
      <c r="G4" s="368" t="s">
        <v>26</v>
      </c>
      <c r="H4" s="363" t="s">
        <v>25</v>
      </c>
      <c r="I4" s="378" t="s">
        <v>26</v>
      </c>
    </row>
    <row r="5" ht="28" customHeight="1" spans="2:9">
      <c r="B5" s="369" t="s">
        <v>27</v>
      </c>
      <c r="C5" s="370">
        <v>13</v>
      </c>
      <c r="D5" s="370">
        <v>0</v>
      </c>
      <c r="E5" s="370">
        <v>1</v>
      </c>
      <c r="F5" s="371">
        <v>0</v>
      </c>
      <c r="G5" s="371">
        <v>1</v>
      </c>
      <c r="H5" s="370">
        <v>1</v>
      </c>
      <c r="I5" s="379">
        <v>2</v>
      </c>
    </row>
    <row r="6" ht="28" customHeight="1" spans="2:9">
      <c r="B6" s="369" t="s">
        <v>28</v>
      </c>
      <c r="C6" s="370">
        <v>20</v>
      </c>
      <c r="D6" s="370">
        <v>0</v>
      </c>
      <c r="E6" s="370">
        <v>1</v>
      </c>
      <c r="F6" s="371">
        <v>1</v>
      </c>
      <c r="G6" s="371">
        <v>2</v>
      </c>
      <c r="H6" s="370">
        <v>2</v>
      </c>
      <c r="I6" s="379">
        <v>3</v>
      </c>
    </row>
    <row r="7" ht="28" customHeight="1" spans="2:9">
      <c r="B7" s="369" t="s">
        <v>29</v>
      </c>
      <c r="C7" s="370">
        <v>32</v>
      </c>
      <c r="D7" s="370">
        <v>0</v>
      </c>
      <c r="E7" s="370">
        <v>1</v>
      </c>
      <c r="F7" s="371">
        <v>2</v>
      </c>
      <c r="G7" s="371">
        <v>3</v>
      </c>
      <c r="H7" s="370">
        <v>3</v>
      </c>
      <c r="I7" s="379">
        <v>4</v>
      </c>
    </row>
    <row r="8" ht="28" customHeight="1" spans="2:9">
      <c r="B8" s="369" t="s">
        <v>30</v>
      </c>
      <c r="C8" s="370">
        <v>50</v>
      </c>
      <c r="D8" s="370">
        <v>1</v>
      </c>
      <c r="E8" s="370">
        <v>2</v>
      </c>
      <c r="F8" s="371">
        <v>3</v>
      </c>
      <c r="G8" s="371">
        <v>4</v>
      </c>
      <c r="H8" s="370">
        <v>5</v>
      </c>
      <c r="I8" s="379">
        <v>6</v>
      </c>
    </row>
    <row r="9" ht="28" customHeight="1" spans="2:9">
      <c r="B9" s="369" t="s">
        <v>31</v>
      </c>
      <c r="C9" s="370">
        <v>80</v>
      </c>
      <c r="D9" s="370">
        <v>2</v>
      </c>
      <c r="E9" s="370">
        <v>3</v>
      </c>
      <c r="F9" s="371">
        <v>5</v>
      </c>
      <c r="G9" s="371">
        <v>6</v>
      </c>
      <c r="H9" s="370">
        <v>7</v>
      </c>
      <c r="I9" s="379">
        <v>8</v>
      </c>
    </row>
    <row r="10" ht="28" customHeight="1" spans="2:9">
      <c r="B10" s="369" t="s">
        <v>32</v>
      </c>
      <c r="C10" s="370">
        <v>125</v>
      </c>
      <c r="D10" s="370">
        <v>3</v>
      </c>
      <c r="E10" s="370">
        <v>4</v>
      </c>
      <c r="F10" s="371">
        <v>7</v>
      </c>
      <c r="G10" s="371">
        <v>8</v>
      </c>
      <c r="H10" s="370">
        <v>10</v>
      </c>
      <c r="I10" s="379">
        <v>11</v>
      </c>
    </row>
    <row r="11" ht="28" customHeight="1" spans="2:9">
      <c r="B11" s="369" t="s">
        <v>33</v>
      </c>
      <c r="C11" s="370">
        <v>200</v>
      </c>
      <c r="D11" s="370">
        <v>5</v>
      </c>
      <c r="E11" s="370">
        <v>6</v>
      </c>
      <c r="F11" s="371">
        <v>10</v>
      </c>
      <c r="G11" s="371">
        <v>11</v>
      </c>
      <c r="H11" s="370">
        <v>14</v>
      </c>
      <c r="I11" s="379">
        <v>15</v>
      </c>
    </row>
    <row r="12" ht="28" customHeight="1" spans="2:9">
      <c r="B12" s="372" t="s">
        <v>34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35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topLeftCell="A34" workbookViewId="0">
      <selection activeCell="M50" sqref="M50"/>
    </sheetView>
  </sheetViews>
  <sheetFormatPr defaultColWidth="10.3333333333333" defaultRowHeight="16.5" customHeight="1"/>
  <cols>
    <col min="1" max="1" width="11.1166666666667" style="192" customWidth="1"/>
    <col min="2" max="9" width="10.3333333333333" style="192"/>
    <col min="10" max="10" width="8.83333333333333" style="192" customWidth="1"/>
    <col min="11" max="11" width="12" style="192" customWidth="1"/>
    <col min="12" max="16384" width="10.3333333333333" style="192"/>
  </cols>
  <sheetData>
    <row r="1" ht="21.15" spans="1:11">
      <c r="A1" s="296" t="s">
        <v>36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ht="16.35" spans="1:11">
      <c r="A2" s="194" t="s">
        <v>37</v>
      </c>
      <c r="B2" s="195" t="s">
        <v>38</v>
      </c>
      <c r="C2" s="195"/>
      <c r="D2" s="196" t="s">
        <v>39</v>
      </c>
      <c r="E2" s="196"/>
      <c r="F2" s="195" t="s">
        <v>40</v>
      </c>
      <c r="G2" s="195"/>
      <c r="H2" s="197" t="s">
        <v>41</v>
      </c>
      <c r="I2" s="271" t="s">
        <v>42</v>
      </c>
      <c r="J2" s="271"/>
      <c r="K2" s="272"/>
    </row>
    <row r="3" ht="15.6" spans="1:11">
      <c r="A3" s="198" t="s">
        <v>43</v>
      </c>
      <c r="B3" s="199"/>
      <c r="C3" s="200"/>
      <c r="D3" s="201" t="s">
        <v>44</v>
      </c>
      <c r="E3" s="202"/>
      <c r="F3" s="202"/>
      <c r="G3" s="203"/>
      <c r="H3" s="201" t="s">
        <v>45</v>
      </c>
      <c r="I3" s="202"/>
      <c r="J3" s="202"/>
      <c r="K3" s="203"/>
    </row>
    <row r="4" ht="16.35" spans="1:11">
      <c r="A4" s="204" t="s">
        <v>46</v>
      </c>
      <c r="B4" s="205" t="s">
        <v>47</v>
      </c>
      <c r="C4" s="206"/>
      <c r="D4" s="204" t="s">
        <v>48</v>
      </c>
      <c r="E4" s="207"/>
      <c r="F4" s="208">
        <v>45290</v>
      </c>
      <c r="G4" s="209"/>
      <c r="H4" s="204" t="s">
        <v>49</v>
      </c>
      <c r="I4" s="207"/>
      <c r="J4" s="205" t="s">
        <v>50</v>
      </c>
      <c r="K4" s="206" t="s">
        <v>51</v>
      </c>
    </row>
    <row r="5" ht="15.6" spans="1:11">
      <c r="A5" s="210" t="s">
        <v>52</v>
      </c>
      <c r="B5" s="122" t="s">
        <v>53</v>
      </c>
      <c r="C5" s="122"/>
      <c r="D5" s="204" t="s">
        <v>54</v>
      </c>
      <c r="E5" s="207"/>
      <c r="F5" s="208">
        <v>45232</v>
      </c>
      <c r="G5" s="209"/>
      <c r="H5" s="204" t="s">
        <v>55</v>
      </c>
      <c r="I5" s="207"/>
      <c r="J5" s="205" t="s">
        <v>50</v>
      </c>
      <c r="K5" s="206" t="s">
        <v>51</v>
      </c>
    </row>
    <row r="6" ht="15.6" spans="1:11">
      <c r="A6" s="204" t="s">
        <v>56</v>
      </c>
      <c r="B6" s="297">
        <v>1</v>
      </c>
      <c r="C6" s="298">
        <v>6</v>
      </c>
      <c r="D6" s="210" t="s">
        <v>57</v>
      </c>
      <c r="E6" s="232"/>
      <c r="F6" s="208">
        <v>45285</v>
      </c>
      <c r="G6" s="209"/>
      <c r="H6" s="204" t="s">
        <v>58</v>
      </c>
      <c r="I6" s="207"/>
      <c r="J6" s="205" t="s">
        <v>50</v>
      </c>
      <c r="K6" s="206" t="s">
        <v>51</v>
      </c>
    </row>
    <row r="7" spans="1:11">
      <c r="A7" s="204" t="s">
        <v>59</v>
      </c>
      <c r="B7" s="214">
        <v>180000</v>
      </c>
      <c r="C7" s="215"/>
      <c r="D7" s="210" t="s">
        <v>60</v>
      </c>
      <c r="E7" s="231"/>
      <c r="F7" s="208">
        <v>45286</v>
      </c>
      <c r="G7" s="209"/>
      <c r="H7" s="204" t="s">
        <v>61</v>
      </c>
      <c r="I7" s="207"/>
      <c r="J7" s="205" t="s">
        <v>50</v>
      </c>
      <c r="K7" s="206" t="s">
        <v>51</v>
      </c>
    </row>
    <row r="8" ht="28" customHeight="1" spans="1:11">
      <c r="A8" s="217" t="s">
        <v>62</v>
      </c>
      <c r="B8" s="218" t="s">
        <v>63</v>
      </c>
      <c r="C8" s="219"/>
      <c r="D8" s="220" t="s">
        <v>64</v>
      </c>
      <c r="E8" s="221"/>
      <c r="F8" s="299">
        <v>45289</v>
      </c>
      <c r="G8" s="300"/>
      <c r="H8" s="220" t="s">
        <v>65</v>
      </c>
      <c r="I8" s="221"/>
      <c r="J8" s="241" t="s">
        <v>50</v>
      </c>
      <c r="K8" s="281" t="s">
        <v>51</v>
      </c>
    </row>
    <row r="9" spans="1:11">
      <c r="A9" s="301" t="s">
        <v>66</v>
      </c>
      <c r="B9" s="302"/>
      <c r="C9" s="302"/>
      <c r="D9" s="302"/>
      <c r="E9" s="302"/>
      <c r="F9" s="302"/>
      <c r="G9" s="302"/>
      <c r="H9" s="302"/>
      <c r="I9" s="302"/>
      <c r="J9" s="302"/>
      <c r="K9" s="342"/>
    </row>
    <row r="10" ht="16.35" spans="1:11">
      <c r="A10" s="303" t="s">
        <v>67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43"/>
    </row>
    <row r="11" ht="15.6" spans="1:11">
      <c r="A11" s="305" t="s">
        <v>68</v>
      </c>
      <c r="B11" s="306" t="s">
        <v>69</v>
      </c>
      <c r="C11" s="307" t="s">
        <v>70</v>
      </c>
      <c r="D11" s="308"/>
      <c r="E11" s="309" t="s">
        <v>71</v>
      </c>
      <c r="F11" s="306" t="s">
        <v>69</v>
      </c>
      <c r="G11" s="307" t="s">
        <v>70</v>
      </c>
      <c r="H11" s="307" t="s">
        <v>72</v>
      </c>
      <c r="I11" s="309" t="s">
        <v>73</v>
      </c>
      <c r="J11" s="306" t="s">
        <v>69</v>
      </c>
      <c r="K11" s="344" t="s">
        <v>70</v>
      </c>
    </row>
    <row r="12" ht="15.6" spans="1:11">
      <c r="A12" s="210" t="s">
        <v>74</v>
      </c>
      <c r="B12" s="230" t="s">
        <v>69</v>
      </c>
      <c r="C12" s="205" t="s">
        <v>70</v>
      </c>
      <c r="D12" s="231"/>
      <c r="E12" s="232" t="s">
        <v>75</v>
      </c>
      <c r="F12" s="230" t="s">
        <v>69</v>
      </c>
      <c r="G12" s="205" t="s">
        <v>70</v>
      </c>
      <c r="H12" s="205" t="s">
        <v>72</v>
      </c>
      <c r="I12" s="232" t="s">
        <v>76</v>
      </c>
      <c r="J12" s="230" t="s">
        <v>69</v>
      </c>
      <c r="K12" s="206" t="s">
        <v>70</v>
      </c>
    </row>
    <row r="13" ht="15.6" spans="1:11">
      <c r="A13" s="210" t="s">
        <v>77</v>
      </c>
      <c r="B13" s="230" t="s">
        <v>69</v>
      </c>
      <c r="C13" s="205" t="s">
        <v>70</v>
      </c>
      <c r="D13" s="231"/>
      <c r="E13" s="232" t="s">
        <v>78</v>
      </c>
      <c r="F13" s="205" t="s">
        <v>79</v>
      </c>
      <c r="G13" s="205" t="s">
        <v>80</v>
      </c>
      <c r="H13" s="205" t="s">
        <v>72</v>
      </c>
      <c r="I13" s="232" t="s">
        <v>81</v>
      </c>
      <c r="J13" s="230" t="s">
        <v>69</v>
      </c>
      <c r="K13" s="206" t="s">
        <v>70</v>
      </c>
    </row>
    <row r="14" ht="16.35" spans="1:11">
      <c r="A14" s="220" t="s">
        <v>82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74"/>
    </row>
    <row r="15" ht="16.35" spans="1:11">
      <c r="A15" s="303" t="s">
        <v>83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43"/>
    </row>
    <row r="16" ht="15.6" spans="1:11">
      <c r="A16" s="310" t="s">
        <v>84</v>
      </c>
      <c r="B16" s="307" t="s">
        <v>79</v>
      </c>
      <c r="C16" s="307" t="s">
        <v>80</v>
      </c>
      <c r="D16" s="311"/>
      <c r="E16" s="312" t="s">
        <v>85</v>
      </c>
      <c r="F16" s="307" t="s">
        <v>79</v>
      </c>
      <c r="G16" s="307" t="s">
        <v>80</v>
      </c>
      <c r="H16" s="313"/>
      <c r="I16" s="312" t="s">
        <v>86</v>
      </c>
      <c r="J16" s="307" t="s">
        <v>79</v>
      </c>
      <c r="K16" s="344" t="s">
        <v>80</v>
      </c>
    </row>
    <row r="17" customHeight="1" spans="1:22">
      <c r="A17" s="213" t="s">
        <v>87</v>
      </c>
      <c r="B17" s="205" t="s">
        <v>79</v>
      </c>
      <c r="C17" s="205" t="s">
        <v>80</v>
      </c>
      <c r="D17" s="314"/>
      <c r="E17" s="247" t="s">
        <v>88</v>
      </c>
      <c r="F17" s="205" t="s">
        <v>79</v>
      </c>
      <c r="G17" s="205" t="s">
        <v>80</v>
      </c>
      <c r="H17" s="315"/>
      <c r="I17" s="247" t="s">
        <v>89</v>
      </c>
      <c r="J17" s="205" t="s">
        <v>79</v>
      </c>
      <c r="K17" s="206" t="s">
        <v>80</v>
      </c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</row>
    <row r="18" ht="18" customHeight="1" spans="1:11">
      <c r="A18" s="316" t="s">
        <v>90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46"/>
    </row>
    <row r="19" s="295" customFormat="1" ht="18" customHeight="1" spans="1:11">
      <c r="A19" s="303" t="s">
        <v>91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43"/>
    </row>
    <row r="20" customHeight="1" spans="1:11">
      <c r="A20" s="318" t="s">
        <v>92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47"/>
    </row>
    <row r="21" ht="21.75" customHeight="1" spans="1:11">
      <c r="A21" s="320" t="s">
        <v>93</v>
      </c>
      <c r="B21" s="247" t="s">
        <v>94</v>
      </c>
      <c r="C21" s="247" t="s">
        <v>95</v>
      </c>
      <c r="D21" s="247" t="s">
        <v>96</v>
      </c>
      <c r="E21" s="247" t="s">
        <v>97</v>
      </c>
      <c r="F21" s="247" t="s">
        <v>98</v>
      </c>
      <c r="G21" s="247" t="s">
        <v>99</v>
      </c>
      <c r="H21" s="247"/>
      <c r="I21" s="247"/>
      <c r="J21" s="247"/>
      <c r="K21" s="284" t="s">
        <v>100</v>
      </c>
    </row>
    <row r="22" customHeight="1" spans="1:11">
      <c r="A22" s="216" t="s">
        <v>101</v>
      </c>
      <c r="B22" s="211" t="s">
        <v>102</v>
      </c>
      <c r="C22" s="211" t="s">
        <v>102</v>
      </c>
      <c r="D22" s="211" t="s">
        <v>102</v>
      </c>
      <c r="E22" s="211" t="s">
        <v>102</v>
      </c>
      <c r="F22" s="211" t="s">
        <v>102</v>
      </c>
      <c r="G22" s="211" t="s">
        <v>102</v>
      </c>
      <c r="H22" s="211"/>
      <c r="I22" s="211"/>
      <c r="J22" s="211"/>
      <c r="K22" s="348" t="s">
        <v>102</v>
      </c>
    </row>
    <row r="23" customHeight="1" spans="1:11">
      <c r="A23" s="216" t="s">
        <v>103</v>
      </c>
      <c r="B23" s="211">
        <v>0.2</v>
      </c>
      <c r="C23" s="211">
        <v>0.2</v>
      </c>
      <c r="D23" s="211">
        <v>0.2</v>
      </c>
      <c r="E23" s="211">
        <v>0.2</v>
      </c>
      <c r="F23" s="211">
        <v>0.2</v>
      </c>
      <c r="G23" s="211">
        <v>0.2</v>
      </c>
      <c r="H23" s="211"/>
      <c r="I23" s="211"/>
      <c r="J23" s="211"/>
      <c r="K23" s="349" t="s">
        <v>104</v>
      </c>
    </row>
    <row r="24" customHeight="1" spans="1:11">
      <c r="A24" s="216"/>
      <c r="B24" s="211"/>
      <c r="C24" s="211"/>
      <c r="D24" s="211"/>
      <c r="E24" s="211"/>
      <c r="F24" s="211"/>
      <c r="G24" s="211"/>
      <c r="H24" s="211"/>
      <c r="I24" s="211"/>
      <c r="J24" s="211"/>
      <c r="K24" s="349"/>
    </row>
    <row r="25" customHeight="1" spans="1:11">
      <c r="A25" s="216"/>
      <c r="B25" s="211"/>
      <c r="C25" s="211"/>
      <c r="D25" s="211"/>
      <c r="E25" s="211"/>
      <c r="F25" s="211"/>
      <c r="G25" s="211"/>
      <c r="H25" s="211"/>
      <c r="I25" s="211"/>
      <c r="J25" s="211"/>
      <c r="K25" s="350"/>
    </row>
    <row r="26" customHeight="1" spans="1:11">
      <c r="A26" s="216"/>
      <c r="B26" s="211"/>
      <c r="C26" s="211"/>
      <c r="D26" s="211"/>
      <c r="E26" s="211"/>
      <c r="F26" s="211"/>
      <c r="G26" s="211"/>
      <c r="H26" s="211"/>
      <c r="I26" s="211"/>
      <c r="J26" s="211"/>
      <c r="K26" s="350"/>
    </row>
    <row r="27" customHeight="1" spans="1:11">
      <c r="A27" s="216"/>
      <c r="B27" s="211"/>
      <c r="C27" s="211"/>
      <c r="D27" s="211"/>
      <c r="E27" s="211"/>
      <c r="F27" s="211"/>
      <c r="G27" s="211"/>
      <c r="H27" s="211"/>
      <c r="I27" s="211"/>
      <c r="J27" s="211"/>
      <c r="K27" s="350"/>
    </row>
    <row r="28" customHeight="1" spans="1:11">
      <c r="A28" s="216"/>
      <c r="B28" s="211"/>
      <c r="C28" s="211"/>
      <c r="D28" s="211"/>
      <c r="E28" s="211"/>
      <c r="F28" s="211"/>
      <c r="G28" s="211"/>
      <c r="H28" s="211"/>
      <c r="I28" s="211"/>
      <c r="J28" s="211"/>
      <c r="K28" s="350"/>
    </row>
    <row r="29" ht="18" customHeight="1" spans="1:11">
      <c r="A29" s="321" t="s">
        <v>105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51"/>
    </row>
    <row r="30" ht="18.75" customHeight="1" spans="1:11">
      <c r="A30" s="323" t="s">
        <v>106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52"/>
    </row>
    <row r="31" ht="18.75" customHeight="1" spans="1:11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53"/>
    </row>
    <row r="32" ht="18" customHeight="1" spans="1:11">
      <c r="A32" s="321" t="s">
        <v>107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51"/>
    </row>
    <row r="33" ht="15.6" spans="1:11">
      <c r="A33" s="327" t="s">
        <v>108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54"/>
    </row>
    <row r="34" ht="16.35" spans="1:11">
      <c r="A34" s="128" t="s">
        <v>109</v>
      </c>
      <c r="B34" s="130"/>
      <c r="C34" s="205" t="s">
        <v>50</v>
      </c>
      <c r="D34" s="205" t="s">
        <v>51</v>
      </c>
      <c r="E34" s="329" t="s">
        <v>110</v>
      </c>
      <c r="F34" s="330"/>
      <c r="G34" s="330"/>
      <c r="H34" s="330"/>
      <c r="I34" s="330"/>
      <c r="J34" s="330"/>
      <c r="K34" s="355"/>
    </row>
    <row r="35" ht="16.35" spans="1:11">
      <c r="A35" s="331" t="s">
        <v>111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</row>
    <row r="36" spans="1:11">
      <c r="A36" s="252" t="s">
        <v>112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86"/>
    </row>
    <row r="37" spans="1:11">
      <c r="A37" s="254" t="s">
        <v>113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87"/>
    </row>
    <row r="38" spans="1:11">
      <c r="A38" s="254" t="s">
        <v>114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87"/>
    </row>
    <row r="39" spans="1:11">
      <c r="A39" s="254" t="s">
        <v>115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87"/>
    </row>
    <row r="40" ht="15.6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7"/>
    </row>
    <row r="41" ht="15.6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7"/>
    </row>
    <row r="42" ht="15.6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7"/>
    </row>
    <row r="43" ht="16.35" spans="1:11">
      <c r="A43" s="249" t="s">
        <v>116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5"/>
    </row>
    <row r="44" ht="16.35" spans="1:11">
      <c r="A44" s="303" t="s">
        <v>117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43"/>
    </row>
    <row r="45" ht="15.6" spans="1:11">
      <c r="A45" s="310" t="s">
        <v>118</v>
      </c>
      <c r="B45" s="307" t="s">
        <v>79</v>
      </c>
      <c r="C45" s="307" t="s">
        <v>80</v>
      </c>
      <c r="D45" s="307" t="s">
        <v>72</v>
      </c>
      <c r="E45" s="312" t="s">
        <v>119</v>
      </c>
      <c r="F45" s="307" t="s">
        <v>79</v>
      </c>
      <c r="G45" s="307" t="s">
        <v>80</v>
      </c>
      <c r="H45" s="307" t="s">
        <v>72</v>
      </c>
      <c r="I45" s="312" t="s">
        <v>120</v>
      </c>
      <c r="J45" s="307" t="s">
        <v>79</v>
      </c>
      <c r="K45" s="344" t="s">
        <v>80</v>
      </c>
    </row>
    <row r="46" ht="15.6" spans="1:11">
      <c r="A46" s="213" t="s">
        <v>71</v>
      </c>
      <c r="B46" s="205" t="s">
        <v>79</v>
      </c>
      <c r="C46" s="205" t="s">
        <v>80</v>
      </c>
      <c r="D46" s="205" t="s">
        <v>72</v>
      </c>
      <c r="E46" s="247" t="s">
        <v>78</v>
      </c>
      <c r="F46" s="205" t="s">
        <v>79</v>
      </c>
      <c r="G46" s="205" t="s">
        <v>80</v>
      </c>
      <c r="H46" s="205" t="s">
        <v>72</v>
      </c>
      <c r="I46" s="247" t="s">
        <v>89</v>
      </c>
      <c r="J46" s="205" t="s">
        <v>79</v>
      </c>
      <c r="K46" s="206" t="s">
        <v>80</v>
      </c>
    </row>
    <row r="47" ht="16.35" spans="1:11">
      <c r="A47" s="220" t="s">
        <v>82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74"/>
    </row>
    <row r="48" ht="16.35" spans="1:11">
      <c r="A48" s="331" t="s">
        <v>121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</row>
    <row r="49" ht="16.35" spans="1:11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86"/>
    </row>
    <row r="50" spans="1:11">
      <c r="A50" s="332" t="s">
        <v>122</v>
      </c>
      <c r="B50" s="333" t="s">
        <v>123</v>
      </c>
      <c r="C50" s="333"/>
      <c r="D50" s="334" t="s">
        <v>124</v>
      </c>
      <c r="E50" s="335"/>
      <c r="F50" s="336" t="s">
        <v>125</v>
      </c>
      <c r="G50" s="337"/>
      <c r="H50" s="338" t="s">
        <v>126</v>
      </c>
      <c r="I50" s="356"/>
      <c r="J50" s="357" t="s">
        <v>127</v>
      </c>
      <c r="K50" s="358"/>
    </row>
    <row r="51" ht="16.35" spans="1:11">
      <c r="A51" s="331" t="s">
        <v>128</v>
      </c>
      <c r="B51" s="331"/>
      <c r="C51" s="331"/>
      <c r="D51" s="331"/>
      <c r="E51" s="331"/>
      <c r="F51" s="331"/>
      <c r="G51" s="331"/>
      <c r="H51" s="331"/>
      <c r="I51" s="331"/>
      <c r="J51" s="331"/>
      <c r="K51" s="331"/>
    </row>
    <row r="52" spans="1:11">
      <c r="A52" s="339"/>
      <c r="B52" s="340"/>
      <c r="C52" s="340"/>
      <c r="D52" s="340"/>
      <c r="E52" s="340"/>
      <c r="F52" s="340"/>
      <c r="G52" s="340"/>
      <c r="H52" s="340"/>
      <c r="I52" s="340"/>
      <c r="J52" s="340"/>
      <c r="K52" s="359"/>
    </row>
    <row r="53" spans="1:11">
      <c r="A53" s="332" t="s">
        <v>122</v>
      </c>
      <c r="B53" s="333" t="s">
        <v>123</v>
      </c>
      <c r="C53" s="333"/>
      <c r="D53" s="334" t="s">
        <v>124</v>
      </c>
      <c r="E53" s="341"/>
      <c r="F53" s="336" t="s">
        <v>129</v>
      </c>
      <c r="G53" s="337">
        <v>45235</v>
      </c>
      <c r="H53" s="338" t="s">
        <v>126</v>
      </c>
      <c r="I53" s="356"/>
      <c r="J53" s="357" t="s">
        <v>127</v>
      </c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27940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90" zoomScaleNormal="90" topLeftCell="A2" workbookViewId="0">
      <selection activeCell="Q10" sqref="Q10"/>
    </sheetView>
  </sheetViews>
  <sheetFormatPr defaultColWidth="9" defaultRowHeight="26" customHeight="1"/>
  <cols>
    <col min="1" max="1" width="17.1666666666667" style="61" customWidth="1"/>
    <col min="2" max="2" width="7.8" style="61" customWidth="1"/>
    <col min="3" max="8" width="9.33333333333333" style="61" customWidth="1"/>
    <col min="9" max="9" width="1.33333333333333" style="61" customWidth="1"/>
    <col min="10" max="10" width="11.5" style="61" customWidth="1"/>
    <col min="11" max="11" width="8.375" style="61" customWidth="1"/>
    <col min="12" max="12" width="10.5" style="61" customWidth="1"/>
    <col min="13" max="13" width="8.375" style="61" customWidth="1"/>
    <col min="14" max="15" width="10.875" style="61" customWidth="1"/>
    <col min="16" max="16" width="9.375" style="61" customWidth="1"/>
    <col min="17" max="16384" width="9" style="61"/>
  </cols>
  <sheetData>
    <row r="1" s="61" customFormat="1" ht="30" customHeight="1" spans="1:16">
      <c r="A1" s="63" t="s">
        <v>130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="62" customFormat="1" ht="25" customHeight="1" spans="1:16">
      <c r="A2" s="65" t="s">
        <v>46</v>
      </c>
      <c r="B2" s="66"/>
      <c r="C2" s="67"/>
      <c r="D2" s="68" t="s">
        <v>131</v>
      </c>
      <c r="E2" s="69"/>
      <c r="F2" s="69"/>
      <c r="G2" s="69"/>
      <c r="H2" s="69"/>
      <c r="I2" s="104"/>
      <c r="J2" s="105" t="s">
        <v>41</v>
      </c>
      <c r="K2" s="106"/>
      <c r="L2" s="107"/>
      <c r="M2" s="107"/>
      <c r="N2" s="107"/>
      <c r="O2" s="108"/>
      <c r="P2" s="109"/>
    </row>
    <row r="3" s="62" customFormat="1" ht="23" customHeight="1" spans="1:16">
      <c r="A3" s="70" t="s">
        <v>132</v>
      </c>
      <c r="B3" s="71" t="s">
        <v>133</v>
      </c>
      <c r="C3" s="72"/>
      <c r="D3" s="72"/>
      <c r="E3" s="72"/>
      <c r="F3" s="72"/>
      <c r="G3" s="72"/>
      <c r="H3" s="72"/>
      <c r="I3" s="65"/>
      <c r="J3" s="71" t="s">
        <v>134</v>
      </c>
      <c r="K3" s="72"/>
      <c r="L3" s="72"/>
      <c r="M3" s="72"/>
      <c r="N3" s="72"/>
      <c r="O3" s="72"/>
      <c r="P3" s="72"/>
    </row>
    <row r="4" s="62" customFormat="1" ht="23" customHeight="1" spans="1:16">
      <c r="A4" s="72"/>
      <c r="B4" s="73" t="s">
        <v>94</v>
      </c>
      <c r="C4" s="73" t="s">
        <v>95</v>
      </c>
      <c r="D4" s="74" t="s">
        <v>96</v>
      </c>
      <c r="E4" s="73" t="s">
        <v>97</v>
      </c>
      <c r="F4" s="73" t="s">
        <v>98</v>
      </c>
      <c r="G4" s="75" t="s">
        <v>99</v>
      </c>
      <c r="H4" s="76" t="s">
        <v>135</v>
      </c>
      <c r="I4" s="65"/>
      <c r="J4" s="73" t="s">
        <v>94</v>
      </c>
      <c r="K4" s="73" t="s">
        <v>95</v>
      </c>
      <c r="L4" s="74" t="s">
        <v>96</v>
      </c>
      <c r="M4" s="73" t="s">
        <v>97</v>
      </c>
      <c r="N4" s="73" t="s">
        <v>98</v>
      </c>
      <c r="O4" s="75" t="s">
        <v>99</v>
      </c>
      <c r="P4" s="76" t="s">
        <v>135</v>
      </c>
    </row>
    <row r="5" s="62" customFormat="1" ht="23" customHeight="1" spans="1:16">
      <c r="A5" s="70"/>
      <c r="B5" s="77" t="s">
        <v>136</v>
      </c>
      <c r="C5" s="77" t="s">
        <v>137</v>
      </c>
      <c r="D5" s="78" t="s">
        <v>138</v>
      </c>
      <c r="E5" s="77" t="s">
        <v>139</v>
      </c>
      <c r="F5" s="77" t="s">
        <v>140</v>
      </c>
      <c r="G5" s="79" t="s">
        <v>141</v>
      </c>
      <c r="H5" s="80" t="s">
        <v>142</v>
      </c>
      <c r="I5" s="65"/>
      <c r="J5" s="77" t="s">
        <v>136</v>
      </c>
      <c r="K5" s="77" t="s">
        <v>137</v>
      </c>
      <c r="L5" s="78" t="s">
        <v>138</v>
      </c>
      <c r="M5" s="77" t="s">
        <v>139</v>
      </c>
      <c r="N5" s="77" t="s">
        <v>140</v>
      </c>
      <c r="O5" s="79" t="s">
        <v>141</v>
      </c>
      <c r="P5" s="80" t="s">
        <v>142</v>
      </c>
    </row>
    <row r="6" s="62" customFormat="1" ht="21" customHeight="1" spans="1:16">
      <c r="A6" s="81" t="s">
        <v>143</v>
      </c>
      <c r="B6" s="82">
        <f t="shared" ref="B6:B9" si="0">C6-1</f>
        <v>73</v>
      </c>
      <c r="C6" s="82">
        <f t="shared" ref="C6:C9" si="1">D6-2</f>
        <v>74</v>
      </c>
      <c r="D6" s="83">
        <v>76</v>
      </c>
      <c r="E6" s="82">
        <f t="shared" ref="E6:E9" si="2">D6+2</f>
        <v>78</v>
      </c>
      <c r="F6" s="82">
        <f t="shared" ref="F6:F9" si="3">E6+2</f>
        <v>80</v>
      </c>
      <c r="G6" s="84">
        <f t="shared" ref="G6:G9" si="4">F6+1</f>
        <v>81</v>
      </c>
      <c r="H6" s="85">
        <f t="shared" ref="H6:H9" si="5">G6+1</f>
        <v>82</v>
      </c>
      <c r="I6" s="65"/>
      <c r="J6" s="65" t="s">
        <v>144</v>
      </c>
      <c r="K6" s="65" t="s">
        <v>145</v>
      </c>
      <c r="L6" s="65" t="s">
        <v>146</v>
      </c>
      <c r="M6" s="65" t="s">
        <v>145</v>
      </c>
      <c r="N6" s="65" t="s">
        <v>144</v>
      </c>
      <c r="O6" s="65" t="s">
        <v>147</v>
      </c>
      <c r="P6" s="65"/>
    </row>
    <row r="7" s="62" customFormat="1" ht="21" customHeight="1" spans="1:16">
      <c r="A7" s="86" t="s">
        <v>148</v>
      </c>
      <c r="B7" s="87">
        <f t="shared" si="0"/>
        <v>70.5</v>
      </c>
      <c r="C7" s="87">
        <f t="shared" si="1"/>
        <v>71.5</v>
      </c>
      <c r="D7" s="88">
        <v>73.5</v>
      </c>
      <c r="E7" s="87">
        <f t="shared" si="2"/>
        <v>75.5</v>
      </c>
      <c r="F7" s="87">
        <f t="shared" si="3"/>
        <v>77.5</v>
      </c>
      <c r="G7" s="89">
        <f t="shared" si="4"/>
        <v>78.5</v>
      </c>
      <c r="H7" s="90">
        <f t="shared" si="5"/>
        <v>79.5</v>
      </c>
      <c r="I7" s="65"/>
      <c r="J7" s="65" t="s">
        <v>149</v>
      </c>
      <c r="K7" s="65" t="s">
        <v>145</v>
      </c>
      <c r="L7" s="65" t="s">
        <v>149</v>
      </c>
      <c r="M7" s="65" t="s">
        <v>146</v>
      </c>
      <c r="N7" s="65" t="s">
        <v>150</v>
      </c>
      <c r="O7" s="65" t="s">
        <v>151</v>
      </c>
      <c r="P7" s="65"/>
    </row>
    <row r="8" s="62" customFormat="1" ht="21" customHeight="1" spans="1:16">
      <c r="A8" s="86" t="s">
        <v>152</v>
      </c>
      <c r="B8" s="87">
        <f t="shared" si="0"/>
        <v>70.5</v>
      </c>
      <c r="C8" s="87">
        <f t="shared" si="1"/>
        <v>71.5</v>
      </c>
      <c r="D8" s="88">
        <v>73.5</v>
      </c>
      <c r="E8" s="87">
        <f t="shared" si="2"/>
        <v>75.5</v>
      </c>
      <c r="F8" s="87">
        <f t="shared" si="3"/>
        <v>77.5</v>
      </c>
      <c r="G8" s="89">
        <f t="shared" si="4"/>
        <v>78.5</v>
      </c>
      <c r="H8" s="90">
        <f t="shared" si="5"/>
        <v>79.5</v>
      </c>
      <c r="I8" s="65"/>
      <c r="J8" s="65" t="s">
        <v>151</v>
      </c>
      <c r="K8" s="65" t="s">
        <v>145</v>
      </c>
      <c r="L8" s="65" t="s">
        <v>145</v>
      </c>
      <c r="M8" s="65" t="s">
        <v>145</v>
      </c>
      <c r="N8" s="65" t="s">
        <v>145</v>
      </c>
      <c r="O8" s="65" t="s">
        <v>145</v>
      </c>
      <c r="P8" s="65"/>
    </row>
    <row r="9" s="62" customFormat="1" ht="21" customHeight="1" spans="1:16">
      <c r="A9" s="86" t="s">
        <v>153</v>
      </c>
      <c r="B9" s="91">
        <f t="shared" si="0"/>
        <v>65.5</v>
      </c>
      <c r="C9" s="91">
        <f t="shared" si="1"/>
        <v>66.5</v>
      </c>
      <c r="D9" s="88">
        <v>68.5</v>
      </c>
      <c r="E9" s="91">
        <f t="shared" si="2"/>
        <v>70.5</v>
      </c>
      <c r="F9" s="91">
        <f t="shared" si="3"/>
        <v>72.5</v>
      </c>
      <c r="G9" s="91">
        <f t="shared" si="4"/>
        <v>73.5</v>
      </c>
      <c r="H9" s="92">
        <f t="shared" si="5"/>
        <v>74.5</v>
      </c>
      <c r="I9" s="65"/>
      <c r="J9" s="65" t="s">
        <v>145</v>
      </c>
      <c r="K9" s="65" t="s">
        <v>145</v>
      </c>
      <c r="L9" s="65" t="s">
        <v>145</v>
      </c>
      <c r="M9" s="65" t="s">
        <v>154</v>
      </c>
      <c r="N9" s="65" t="s">
        <v>145</v>
      </c>
      <c r="O9" s="65" t="s">
        <v>145</v>
      </c>
      <c r="P9" s="65"/>
    </row>
    <row r="10" s="62" customFormat="1" ht="21" customHeight="1" spans="1:16">
      <c r="A10" s="93" t="s">
        <v>155</v>
      </c>
      <c r="B10" s="89">
        <f t="shared" ref="B10:B13" si="6">C10-4</f>
        <v>116</v>
      </c>
      <c r="C10" s="89">
        <f t="shared" ref="C10:C13" si="7">D10-4</f>
        <v>120</v>
      </c>
      <c r="D10" s="88">
        <v>124</v>
      </c>
      <c r="E10" s="89">
        <f t="shared" ref="E10:E13" si="8">D10+4</f>
        <v>128</v>
      </c>
      <c r="F10" s="89">
        <f>E10+4</f>
        <v>132</v>
      </c>
      <c r="G10" s="89">
        <f t="shared" ref="G10:G13" si="9">F10+6</f>
        <v>138</v>
      </c>
      <c r="H10" s="90">
        <f>G10+6</f>
        <v>144</v>
      </c>
      <c r="I10" s="65"/>
      <c r="J10" s="65" t="s">
        <v>145</v>
      </c>
      <c r="K10" s="65" t="s">
        <v>145</v>
      </c>
      <c r="L10" s="65" t="s">
        <v>145</v>
      </c>
      <c r="M10" s="65" t="s">
        <v>145</v>
      </c>
      <c r="N10" s="65" t="s">
        <v>145</v>
      </c>
      <c r="O10" s="65" t="s">
        <v>145</v>
      </c>
      <c r="P10" s="65"/>
    </row>
    <row r="11" s="62" customFormat="1" ht="21" customHeight="1" spans="1:16">
      <c r="A11" s="93" t="s">
        <v>156</v>
      </c>
      <c r="B11" s="89">
        <f t="shared" si="6"/>
        <v>112</v>
      </c>
      <c r="C11" s="89">
        <f t="shared" si="7"/>
        <v>116</v>
      </c>
      <c r="D11" s="88">
        <v>120</v>
      </c>
      <c r="E11" s="89">
        <f t="shared" si="8"/>
        <v>124</v>
      </c>
      <c r="F11" s="89">
        <f>E11+5</f>
        <v>129</v>
      </c>
      <c r="G11" s="89">
        <f t="shared" si="9"/>
        <v>135</v>
      </c>
      <c r="H11" s="90">
        <f>G11+7</f>
        <v>142</v>
      </c>
      <c r="I11" s="65"/>
      <c r="J11" s="65" t="s">
        <v>157</v>
      </c>
      <c r="K11" s="65" t="s">
        <v>158</v>
      </c>
      <c r="L11" s="65" t="s">
        <v>159</v>
      </c>
      <c r="M11" s="65" t="s">
        <v>160</v>
      </c>
      <c r="N11" s="65" t="s">
        <v>158</v>
      </c>
      <c r="O11" s="65" t="s">
        <v>161</v>
      </c>
      <c r="P11" s="65"/>
    </row>
    <row r="12" s="62" customFormat="1" ht="21" customHeight="1" spans="1:16">
      <c r="A12" s="93" t="s">
        <v>162</v>
      </c>
      <c r="B12" s="89">
        <f>C12-0.6</f>
        <v>44.2</v>
      </c>
      <c r="C12" s="89">
        <f t="shared" ref="C12:C15" si="10">D12-1.2</f>
        <v>44.8</v>
      </c>
      <c r="D12" s="88">
        <v>46</v>
      </c>
      <c r="E12" s="89">
        <f t="shared" ref="E12:H12" si="11">D12+1.2</f>
        <v>47.2</v>
      </c>
      <c r="F12" s="89">
        <f t="shared" si="11"/>
        <v>48.4</v>
      </c>
      <c r="G12" s="89">
        <f t="shared" si="11"/>
        <v>49.6</v>
      </c>
      <c r="H12" s="90">
        <f t="shared" si="11"/>
        <v>50.8</v>
      </c>
      <c r="I12" s="65"/>
      <c r="J12" s="65" t="s">
        <v>163</v>
      </c>
      <c r="K12" s="65" t="s">
        <v>164</v>
      </c>
      <c r="L12" s="65" t="s">
        <v>145</v>
      </c>
      <c r="M12" s="65" t="s">
        <v>154</v>
      </c>
      <c r="N12" s="65" t="s">
        <v>145</v>
      </c>
      <c r="O12" s="65" t="s">
        <v>165</v>
      </c>
      <c r="P12" s="65"/>
    </row>
    <row r="13" s="62" customFormat="1" ht="21" customHeight="1" spans="1:16">
      <c r="A13" s="93" t="s">
        <v>166</v>
      </c>
      <c r="B13" s="89">
        <f t="shared" si="6"/>
        <v>112</v>
      </c>
      <c r="C13" s="89">
        <f t="shared" si="7"/>
        <v>116</v>
      </c>
      <c r="D13" s="88">
        <v>120</v>
      </c>
      <c r="E13" s="89">
        <f t="shared" si="8"/>
        <v>124</v>
      </c>
      <c r="F13" s="89">
        <f>E13+5</f>
        <v>129</v>
      </c>
      <c r="G13" s="89">
        <f t="shared" si="9"/>
        <v>135</v>
      </c>
      <c r="H13" s="90">
        <f>G13+7</f>
        <v>142</v>
      </c>
      <c r="I13" s="65"/>
      <c r="J13" s="65" t="s">
        <v>167</v>
      </c>
      <c r="K13" s="65" t="s">
        <v>168</v>
      </c>
      <c r="L13" s="65" t="s">
        <v>168</v>
      </c>
      <c r="M13" s="65" t="s">
        <v>168</v>
      </c>
      <c r="N13" s="65" t="s">
        <v>168</v>
      </c>
      <c r="O13" s="65" t="s">
        <v>168</v>
      </c>
      <c r="P13" s="65"/>
    </row>
    <row r="14" s="62" customFormat="1" ht="21" customHeight="1" spans="1:16">
      <c r="A14" s="94" t="s">
        <v>169</v>
      </c>
      <c r="B14" s="89">
        <f>C14-1.2</f>
        <v>47.6</v>
      </c>
      <c r="C14" s="89">
        <f t="shared" si="10"/>
        <v>48.8</v>
      </c>
      <c r="D14" s="88">
        <v>50</v>
      </c>
      <c r="E14" s="89">
        <f>D14+1.2</f>
        <v>51.2</v>
      </c>
      <c r="F14" s="89">
        <f>E14+1.2</f>
        <v>52.4</v>
      </c>
      <c r="G14" s="89">
        <f>F14+1.4</f>
        <v>53.8</v>
      </c>
      <c r="H14" s="90">
        <f>G14+1.4</f>
        <v>55.2</v>
      </c>
      <c r="I14" s="65"/>
      <c r="J14" s="65" t="s">
        <v>146</v>
      </c>
      <c r="K14" s="65" t="s">
        <v>145</v>
      </c>
      <c r="L14" s="65" t="s">
        <v>167</v>
      </c>
      <c r="M14" s="65" t="s">
        <v>167</v>
      </c>
      <c r="N14" s="65" t="s">
        <v>168</v>
      </c>
      <c r="O14" s="65" t="s">
        <v>168</v>
      </c>
      <c r="P14" s="65"/>
    </row>
    <row r="15" s="62" customFormat="1" ht="21" customHeight="1" spans="1:16">
      <c r="A15" s="95" t="s">
        <v>170</v>
      </c>
      <c r="B15" s="89">
        <f>C15-0.6</f>
        <v>63.2</v>
      </c>
      <c r="C15" s="89">
        <f t="shared" si="10"/>
        <v>63.8</v>
      </c>
      <c r="D15" s="88">
        <v>65</v>
      </c>
      <c r="E15" s="89">
        <f>D15+1.2</f>
        <v>66.2</v>
      </c>
      <c r="F15" s="89">
        <f>E15+1.2</f>
        <v>67.4</v>
      </c>
      <c r="G15" s="89">
        <f>F15+0.6</f>
        <v>68</v>
      </c>
      <c r="H15" s="90">
        <f>G15+0.6</f>
        <v>68.6</v>
      </c>
      <c r="I15" s="65"/>
      <c r="J15" s="65" t="s">
        <v>145</v>
      </c>
      <c r="K15" s="65" t="s">
        <v>145</v>
      </c>
      <c r="L15" s="65" t="s">
        <v>145</v>
      </c>
      <c r="M15" s="65" t="s">
        <v>145</v>
      </c>
      <c r="N15" s="65" t="s">
        <v>145</v>
      </c>
      <c r="O15" s="65" t="s">
        <v>145</v>
      </c>
      <c r="P15" s="65"/>
    </row>
    <row r="16" s="62" customFormat="1" ht="21" customHeight="1" spans="1:16">
      <c r="A16" s="93" t="s">
        <v>171</v>
      </c>
      <c r="B16" s="89">
        <f>C16-0.8</f>
        <v>23.4</v>
      </c>
      <c r="C16" s="89">
        <f>D16-0.8</f>
        <v>24.2</v>
      </c>
      <c r="D16" s="88">
        <v>25</v>
      </c>
      <c r="E16" s="89">
        <f>D16+0.8</f>
        <v>25.8</v>
      </c>
      <c r="F16" s="89">
        <f>E16+0.8</f>
        <v>26.6</v>
      </c>
      <c r="G16" s="89">
        <f>F16+1.3</f>
        <v>27.9</v>
      </c>
      <c r="H16" s="90">
        <f>G16+1.3</f>
        <v>29.2</v>
      </c>
      <c r="I16" s="65"/>
      <c r="J16" s="65" t="s">
        <v>145</v>
      </c>
      <c r="K16" s="65" t="s">
        <v>145</v>
      </c>
      <c r="L16" s="65" t="s">
        <v>145</v>
      </c>
      <c r="M16" s="65" t="s">
        <v>145</v>
      </c>
      <c r="N16" s="65" t="s">
        <v>145</v>
      </c>
      <c r="O16" s="65" t="s">
        <v>145</v>
      </c>
      <c r="P16" s="65"/>
    </row>
    <row r="17" s="62" customFormat="1" ht="21" customHeight="1" spans="1:16">
      <c r="A17" s="93" t="s">
        <v>172</v>
      </c>
      <c r="B17" s="89">
        <f>C17-0.7</f>
        <v>20.1</v>
      </c>
      <c r="C17" s="89">
        <f>D17-0.7</f>
        <v>20.8</v>
      </c>
      <c r="D17" s="88">
        <v>21.5</v>
      </c>
      <c r="E17" s="89">
        <f>D17+0.7</f>
        <v>22.2</v>
      </c>
      <c r="F17" s="89">
        <f>E17+0.7</f>
        <v>22.9</v>
      </c>
      <c r="G17" s="89">
        <f>F17+1</f>
        <v>23.9</v>
      </c>
      <c r="H17" s="90">
        <f>G17+1</f>
        <v>24.9</v>
      </c>
      <c r="I17" s="65"/>
      <c r="J17" s="65" t="s">
        <v>145</v>
      </c>
      <c r="K17" s="65" t="s">
        <v>145</v>
      </c>
      <c r="L17" s="65" t="s">
        <v>145</v>
      </c>
      <c r="M17" s="65" t="s">
        <v>145</v>
      </c>
      <c r="N17" s="65" t="s">
        <v>145</v>
      </c>
      <c r="O17" s="65" t="s">
        <v>145</v>
      </c>
      <c r="P17" s="65"/>
    </row>
    <row r="18" s="62" customFormat="1" ht="21" customHeight="1" spans="1:16">
      <c r="A18" s="93" t="s">
        <v>173</v>
      </c>
      <c r="B18" s="89">
        <f>C18-0.5</f>
        <v>13.5</v>
      </c>
      <c r="C18" s="89">
        <f>D18-0.5</f>
        <v>14</v>
      </c>
      <c r="D18" s="88">
        <v>14.5</v>
      </c>
      <c r="E18" s="89">
        <f>D18+0.5</f>
        <v>15</v>
      </c>
      <c r="F18" s="89">
        <f>E18+0.5</f>
        <v>15.5</v>
      </c>
      <c r="G18" s="89">
        <f>F18+0.7</f>
        <v>16.2</v>
      </c>
      <c r="H18" s="90">
        <f>G18+0.7</f>
        <v>16.9</v>
      </c>
      <c r="I18" s="65"/>
      <c r="J18" s="65" t="s">
        <v>174</v>
      </c>
      <c r="K18" s="65" t="s">
        <v>168</v>
      </c>
      <c r="L18" s="65" t="s">
        <v>168</v>
      </c>
      <c r="M18" s="65" t="s">
        <v>175</v>
      </c>
      <c r="N18" s="65" t="s">
        <v>168</v>
      </c>
      <c r="O18" s="65" t="s">
        <v>144</v>
      </c>
      <c r="P18" s="65"/>
    </row>
    <row r="19" s="62" customFormat="1" ht="21" customHeight="1" spans="1:16">
      <c r="A19" s="86" t="s">
        <v>176</v>
      </c>
      <c r="B19" s="89">
        <f>C19-1</f>
        <v>58</v>
      </c>
      <c r="C19" s="89">
        <f>D19-1</f>
        <v>59</v>
      </c>
      <c r="D19" s="88">
        <v>60</v>
      </c>
      <c r="E19" s="89">
        <f>D19+1</f>
        <v>61</v>
      </c>
      <c r="F19" s="89">
        <f>E19+1</f>
        <v>62</v>
      </c>
      <c r="G19" s="89">
        <f>F19+1.5</f>
        <v>63.5</v>
      </c>
      <c r="H19" s="90">
        <f>G19+1.5</f>
        <v>65</v>
      </c>
      <c r="I19" s="65"/>
      <c r="J19" s="65" t="s">
        <v>146</v>
      </c>
      <c r="K19" s="65" t="s">
        <v>145</v>
      </c>
      <c r="L19" s="65" t="s">
        <v>167</v>
      </c>
      <c r="M19" s="65" t="s">
        <v>167</v>
      </c>
      <c r="N19" s="65" t="s">
        <v>168</v>
      </c>
      <c r="O19" s="65" t="s">
        <v>168</v>
      </c>
      <c r="P19" s="65"/>
    </row>
    <row r="20" s="62" customFormat="1" ht="21" customHeight="1" spans="1:16">
      <c r="A20" s="96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</row>
    <row r="21" s="62" customFormat="1" ht="29" customHeight="1" spans="1:16">
      <c r="A21" s="97"/>
      <c r="B21" s="98"/>
      <c r="C21" s="99"/>
      <c r="D21" s="99"/>
      <c r="E21" s="100"/>
      <c r="F21" s="100"/>
      <c r="G21" s="100"/>
      <c r="H21" s="101"/>
      <c r="I21" s="111"/>
      <c r="J21" s="98"/>
      <c r="K21" s="99"/>
      <c r="L21" s="99"/>
      <c r="M21" s="100"/>
      <c r="N21" s="100"/>
      <c r="O21" s="191"/>
      <c r="P21" s="101"/>
    </row>
    <row r="22" s="61" customFormat="1" ht="16.35" spans="1:16">
      <c r="A22" s="102" t="s">
        <v>110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</row>
    <row r="23" s="61" customFormat="1" ht="15.6" spans="1:16">
      <c r="A23" s="61" t="s">
        <v>177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</row>
    <row r="24" s="61" customFormat="1" ht="15.6" spans="1:15">
      <c r="A24" s="103"/>
      <c r="B24" s="103"/>
      <c r="C24" s="103"/>
      <c r="D24" s="103"/>
      <c r="E24" s="103"/>
      <c r="F24" s="103"/>
      <c r="G24" s="103"/>
      <c r="H24" s="103"/>
      <c r="I24" s="103"/>
      <c r="J24" s="102" t="s">
        <v>178</v>
      </c>
      <c r="K24" s="112"/>
      <c r="L24" s="102" t="s">
        <v>179</v>
      </c>
      <c r="M24" s="102"/>
      <c r="N24" s="102" t="s">
        <v>180</v>
      </c>
      <c r="O24" s="102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9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M49" sqref="M49"/>
    </sheetView>
  </sheetViews>
  <sheetFormatPr defaultColWidth="10" defaultRowHeight="16.5" customHeight="1"/>
  <cols>
    <col min="1" max="1" width="10.875" style="192" customWidth="1"/>
    <col min="2" max="6" width="10" style="192"/>
    <col min="7" max="7" width="10.1" style="192"/>
    <col min="8" max="16384" width="10" style="192"/>
  </cols>
  <sheetData>
    <row r="1" ht="22.5" customHeight="1" spans="1:11">
      <c r="A1" s="193" t="s">
        <v>181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ht="17.25" customHeight="1" spans="1:11">
      <c r="A2" s="194" t="s">
        <v>37</v>
      </c>
      <c r="B2" s="195" t="s">
        <v>38</v>
      </c>
      <c r="C2" s="195"/>
      <c r="D2" s="196" t="s">
        <v>39</v>
      </c>
      <c r="E2" s="196"/>
      <c r="F2" s="195" t="s">
        <v>40</v>
      </c>
      <c r="G2" s="195"/>
      <c r="H2" s="197" t="s">
        <v>41</v>
      </c>
      <c r="I2" s="271" t="s">
        <v>42</v>
      </c>
      <c r="J2" s="271"/>
      <c r="K2" s="272"/>
    </row>
    <row r="3" customHeight="1" spans="1:11">
      <c r="A3" s="198" t="s">
        <v>43</v>
      </c>
      <c r="B3" s="199"/>
      <c r="C3" s="200"/>
      <c r="D3" s="201" t="s">
        <v>44</v>
      </c>
      <c r="E3" s="202"/>
      <c r="F3" s="202"/>
      <c r="G3" s="203"/>
      <c r="H3" s="201" t="s">
        <v>45</v>
      </c>
      <c r="I3" s="202"/>
      <c r="J3" s="202"/>
      <c r="K3" s="203"/>
    </row>
    <row r="4" customHeight="1" spans="1:11">
      <c r="A4" s="204" t="s">
        <v>46</v>
      </c>
      <c r="B4" s="205" t="s">
        <v>47</v>
      </c>
      <c r="C4" s="206"/>
      <c r="D4" s="204" t="s">
        <v>48</v>
      </c>
      <c r="E4" s="207"/>
      <c r="F4" s="208">
        <v>45290</v>
      </c>
      <c r="G4" s="209"/>
      <c r="H4" s="204" t="s">
        <v>182</v>
      </c>
      <c r="I4" s="207"/>
      <c r="J4" s="205" t="s">
        <v>50</v>
      </c>
      <c r="K4" s="206" t="s">
        <v>51</v>
      </c>
    </row>
    <row r="5" customHeight="1" spans="1:11">
      <c r="A5" s="210" t="s">
        <v>52</v>
      </c>
      <c r="B5" s="122" t="s">
        <v>53</v>
      </c>
      <c r="C5" s="122"/>
      <c r="D5" s="204" t="s">
        <v>183</v>
      </c>
      <c r="E5" s="207"/>
      <c r="F5" s="211">
        <v>0.2</v>
      </c>
      <c r="G5" s="212"/>
      <c r="H5" s="204" t="s">
        <v>184</v>
      </c>
      <c r="I5" s="207"/>
      <c r="J5" s="205" t="s">
        <v>50</v>
      </c>
      <c r="K5" s="206" t="s">
        <v>51</v>
      </c>
    </row>
    <row r="6" customHeight="1" spans="1:11">
      <c r="A6" s="204" t="s">
        <v>56</v>
      </c>
      <c r="B6" s="205">
        <v>3</v>
      </c>
      <c r="C6" s="206">
        <v>6</v>
      </c>
      <c r="D6" s="204" t="s">
        <v>185</v>
      </c>
      <c r="E6" s="207"/>
      <c r="F6" s="211">
        <v>0.2</v>
      </c>
      <c r="G6" s="212"/>
      <c r="H6" s="213" t="s">
        <v>186</v>
      </c>
      <c r="I6" s="247"/>
      <c r="J6" s="247"/>
      <c r="K6" s="273"/>
    </row>
    <row r="7" customHeight="1" spans="1:11">
      <c r="A7" s="204" t="s">
        <v>59</v>
      </c>
      <c r="B7" s="214">
        <v>18000</v>
      </c>
      <c r="C7" s="215"/>
      <c r="D7" s="204" t="s">
        <v>187</v>
      </c>
      <c r="E7" s="207"/>
      <c r="F7" s="211">
        <v>0.1</v>
      </c>
      <c r="G7" s="212"/>
      <c r="H7" s="216"/>
      <c r="I7" s="205"/>
      <c r="J7" s="205"/>
      <c r="K7" s="206"/>
    </row>
    <row r="8" ht="34" customHeight="1" spans="1:11">
      <c r="A8" s="217" t="s">
        <v>62</v>
      </c>
      <c r="B8" s="218" t="s">
        <v>63</v>
      </c>
      <c r="C8" s="219"/>
      <c r="D8" s="220" t="s">
        <v>64</v>
      </c>
      <c r="E8" s="221"/>
      <c r="F8" s="222" t="s">
        <v>188</v>
      </c>
      <c r="G8" s="223"/>
      <c r="H8" s="220" t="s">
        <v>189</v>
      </c>
      <c r="I8" s="221"/>
      <c r="J8" s="221"/>
      <c r="K8" s="274"/>
    </row>
    <row r="9" customHeight="1" spans="1:11">
      <c r="A9" s="224" t="s">
        <v>190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customHeight="1" spans="1:11">
      <c r="A10" s="225" t="s">
        <v>68</v>
      </c>
      <c r="B10" s="226" t="s">
        <v>69</v>
      </c>
      <c r="C10" s="227" t="s">
        <v>70</v>
      </c>
      <c r="D10" s="228"/>
      <c r="E10" s="229" t="s">
        <v>73</v>
      </c>
      <c r="F10" s="226" t="s">
        <v>69</v>
      </c>
      <c r="G10" s="227" t="s">
        <v>70</v>
      </c>
      <c r="H10" s="226"/>
      <c r="I10" s="229" t="s">
        <v>71</v>
      </c>
      <c r="J10" s="226" t="s">
        <v>69</v>
      </c>
      <c r="K10" s="275" t="s">
        <v>70</v>
      </c>
    </row>
    <row r="11" customHeight="1" spans="1:11">
      <c r="A11" s="210" t="s">
        <v>74</v>
      </c>
      <c r="B11" s="230" t="s">
        <v>69</v>
      </c>
      <c r="C11" s="205" t="s">
        <v>70</v>
      </c>
      <c r="D11" s="231"/>
      <c r="E11" s="232" t="s">
        <v>76</v>
      </c>
      <c r="F11" s="230" t="s">
        <v>69</v>
      </c>
      <c r="G11" s="205" t="s">
        <v>70</v>
      </c>
      <c r="H11" s="230"/>
      <c r="I11" s="232" t="s">
        <v>81</v>
      </c>
      <c r="J11" s="230" t="s">
        <v>69</v>
      </c>
      <c r="K11" s="206" t="s">
        <v>70</v>
      </c>
    </row>
    <row r="12" customHeight="1" spans="1:11">
      <c r="A12" s="220" t="s">
        <v>110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74"/>
    </row>
    <row r="13" customHeight="1" spans="1:11">
      <c r="A13" s="233" t="s">
        <v>191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customHeight="1" spans="1:11">
      <c r="A14" s="234" t="s">
        <v>106</v>
      </c>
      <c r="B14" s="235"/>
      <c r="C14" s="235"/>
      <c r="D14" s="235"/>
      <c r="E14" s="235"/>
      <c r="F14" s="235"/>
      <c r="G14" s="235"/>
      <c r="H14" s="235"/>
      <c r="I14" s="276"/>
      <c r="J14" s="276"/>
      <c r="K14" s="277"/>
    </row>
    <row r="15" customHeight="1" spans="1:11">
      <c r="A15" s="236"/>
      <c r="B15" s="237"/>
      <c r="C15" s="237"/>
      <c r="D15" s="238"/>
      <c r="E15" s="239"/>
      <c r="F15" s="237"/>
      <c r="G15" s="237"/>
      <c r="H15" s="238"/>
      <c r="I15" s="278"/>
      <c r="J15" s="279"/>
      <c r="K15" s="280"/>
    </row>
    <row r="16" customHeight="1" spans="1:11">
      <c r="A16" s="240"/>
      <c r="B16" s="241"/>
      <c r="C16" s="241"/>
      <c r="D16" s="241"/>
      <c r="E16" s="241"/>
      <c r="F16" s="241"/>
      <c r="G16" s="241"/>
      <c r="H16" s="241"/>
      <c r="I16" s="241"/>
      <c r="J16" s="241"/>
      <c r="K16" s="281"/>
    </row>
    <row r="17" customHeight="1" spans="1:11">
      <c r="A17" s="233" t="s">
        <v>192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customHeight="1" spans="1:11">
      <c r="A18" s="234" t="s">
        <v>189</v>
      </c>
      <c r="B18" s="235"/>
      <c r="C18" s="235"/>
      <c r="D18" s="235"/>
      <c r="E18" s="235"/>
      <c r="F18" s="235"/>
      <c r="G18" s="235"/>
      <c r="H18" s="235"/>
      <c r="I18" s="276"/>
      <c r="J18" s="276"/>
      <c r="K18" s="277"/>
    </row>
    <row r="19" customHeight="1" spans="1:11">
      <c r="A19" s="236"/>
      <c r="B19" s="237"/>
      <c r="C19" s="237"/>
      <c r="D19" s="238"/>
      <c r="E19" s="239"/>
      <c r="F19" s="237"/>
      <c r="G19" s="237"/>
      <c r="H19" s="238"/>
      <c r="I19" s="278"/>
      <c r="J19" s="279"/>
      <c r="K19" s="280"/>
    </row>
    <row r="20" customHeight="1" spans="1:11">
      <c r="A20" s="240"/>
      <c r="B20" s="241"/>
      <c r="C20" s="241"/>
      <c r="D20" s="241"/>
      <c r="E20" s="241"/>
      <c r="F20" s="241"/>
      <c r="G20" s="241"/>
      <c r="H20" s="241"/>
      <c r="I20" s="241"/>
      <c r="J20" s="241"/>
      <c r="K20" s="281"/>
    </row>
    <row r="21" customHeight="1" spans="1:11">
      <c r="A21" s="242" t="s">
        <v>107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customHeight="1" spans="1:11">
      <c r="A22" s="117" t="s">
        <v>108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0"/>
    </row>
    <row r="23" customHeight="1" spans="1:11">
      <c r="A23" s="128" t="s">
        <v>109</v>
      </c>
      <c r="B23" s="130"/>
      <c r="C23" s="205" t="s">
        <v>50</v>
      </c>
      <c r="D23" s="205" t="s">
        <v>51</v>
      </c>
      <c r="E23" s="127"/>
      <c r="F23" s="127"/>
      <c r="G23" s="127"/>
      <c r="H23" s="127"/>
      <c r="I23" s="127"/>
      <c r="J23" s="127"/>
      <c r="K23" s="174"/>
    </row>
    <row r="24" customHeight="1" spans="1:11">
      <c r="A24" s="243" t="s">
        <v>193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82"/>
    </row>
    <row r="25" customHeight="1" spans="1:11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83"/>
    </row>
    <row r="26" customHeight="1" spans="1:11">
      <c r="A26" s="224" t="s">
        <v>117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customHeight="1" spans="1:11">
      <c r="A27" s="198" t="s">
        <v>118</v>
      </c>
      <c r="B27" s="227" t="s">
        <v>79</v>
      </c>
      <c r="C27" s="227" t="s">
        <v>80</v>
      </c>
      <c r="D27" s="227" t="s">
        <v>72</v>
      </c>
      <c r="E27" s="199" t="s">
        <v>119</v>
      </c>
      <c r="F27" s="227" t="s">
        <v>79</v>
      </c>
      <c r="G27" s="227" t="s">
        <v>80</v>
      </c>
      <c r="H27" s="227" t="s">
        <v>72</v>
      </c>
      <c r="I27" s="199" t="s">
        <v>120</v>
      </c>
      <c r="J27" s="227" t="s">
        <v>79</v>
      </c>
      <c r="K27" s="275" t="s">
        <v>80</v>
      </c>
    </row>
    <row r="28" customHeight="1" spans="1:11">
      <c r="A28" s="213" t="s">
        <v>71</v>
      </c>
      <c r="B28" s="205" t="s">
        <v>79</v>
      </c>
      <c r="C28" s="205" t="s">
        <v>80</v>
      </c>
      <c r="D28" s="205" t="s">
        <v>72</v>
      </c>
      <c r="E28" s="247" t="s">
        <v>78</v>
      </c>
      <c r="F28" s="205" t="s">
        <v>79</v>
      </c>
      <c r="G28" s="205" t="s">
        <v>80</v>
      </c>
      <c r="H28" s="205" t="s">
        <v>72</v>
      </c>
      <c r="I28" s="247" t="s">
        <v>89</v>
      </c>
      <c r="J28" s="205" t="s">
        <v>79</v>
      </c>
      <c r="K28" s="206" t="s">
        <v>80</v>
      </c>
    </row>
    <row r="29" customHeight="1" spans="1:11">
      <c r="A29" s="204" t="s">
        <v>82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84"/>
    </row>
    <row r="30" customHeight="1" spans="1:1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85"/>
    </row>
    <row r="31" customHeight="1" spans="1:11">
      <c r="A31" s="251" t="s">
        <v>194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ht="17.25" customHeight="1" spans="1:11">
      <c r="A32" s="252" t="s">
        <v>112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86"/>
    </row>
    <row r="33" ht="17.25" customHeight="1" spans="1:11">
      <c r="A33" s="254" t="s">
        <v>113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87"/>
    </row>
    <row r="34" ht="17.25" customHeight="1" spans="1:11">
      <c r="A34" s="254" t="s">
        <v>114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87"/>
    </row>
    <row r="35" ht="17.25" customHeight="1" spans="1:11">
      <c r="A35" s="254" t="s">
        <v>115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87"/>
    </row>
    <row r="36" ht="17.25" customHeight="1" spans="1:1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87"/>
    </row>
    <row r="37" ht="17.25" customHeight="1" spans="1:1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87"/>
    </row>
    <row r="38" ht="17.25" customHeight="1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7"/>
    </row>
    <row r="39" ht="17.25" customHeight="1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7"/>
    </row>
    <row r="40" ht="17.25" customHeight="1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7"/>
    </row>
    <row r="41" ht="17.25" customHeight="1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7"/>
    </row>
    <row r="42" ht="17.25" customHeight="1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7"/>
    </row>
    <row r="43" ht="17.25" customHeight="1" spans="1:11">
      <c r="A43" s="249" t="s">
        <v>116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5"/>
    </row>
    <row r="44" customHeight="1" spans="1:11">
      <c r="A44" s="251" t="s">
        <v>195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</row>
    <row r="45" ht="18" customHeight="1" spans="1:11">
      <c r="A45" s="256" t="s">
        <v>110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88"/>
    </row>
    <row r="46" ht="18" customHeight="1" spans="1:11">
      <c r="A46" s="256"/>
      <c r="B46" s="257"/>
      <c r="C46" s="257"/>
      <c r="D46" s="257"/>
      <c r="E46" s="257"/>
      <c r="F46" s="257"/>
      <c r="G46" s="257"/>
      <c r="H46" s="257"/>
      <c r="I46" s="257"/>
      <c r="J46" s="257"/>
      <c r="K46" s="288"/>
    </row>
    <row r="47" ht="18" customHeight="1" spans="1:11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83"/>
    </row>
    <row r="48" ht="21" customHeight="1" spans="1:11">
      <c r="A48" s="258" t="s">
        <v>122</v>
      </c>
      <c r="B48" s="259" t="s">
        <v>196</v>
      </c>
      <c r="C48" s="259"/>
      <c r="D48" s="260" t="s">
        <v>124</v>
      </c>
      <c r="E48" s="261"/>
      <c r="F48" s="260" t="s">
        <v>125</v>
      </c>
      <c r="G48" s="262"/>
      <c r="H48" s="263" t="s">
        <v>126</v>
      </c>
      <c r="I48" s="263"/>
      <c r="J48" s="259"/>
      <c r="K48" s="289"/>
    </row>
    <row r="49" customHeight="1" spans="1:11">
      <c r="A49" s="264" t="s">
        <v>128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90"/>
    </row>
    <row r="50" customHeight="1" spans="1:11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91"/>
    </row>
    <row r="51" customHeight="1" spans="1:1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92"/>
    </row>
    <row r="52" ht="21" customHeight="1" spans="1:11">
      <c r="A52" s="258" t="s">
        <v>122</v>
      </c>
      <c r="B52" s="259" t="s">
        <v>196</v>
      </c>
      <c r="C52" s="259"/>
      <c r="D52" s="260" t="s">
        <v>124</v>
      </c>
      <c r="E52" s="260" t="s">
        <v>197</v>
      </c>
      <c r="F52" s="260" t="s">
        <v>125</v>
      </c>
      <c r="G52" s="270">
        <v>45242</v>
      </c>
      <c r="H52" s="263" t="s">
        <v>126</v>
      </c>
      <c r="I52" s="263"/>
      <c r="J52" s="293" t="s">
        <v>127</v>
      </c>
      <c r="K52" s="29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80" zoomScaleNormal="90" workbookViewId="0">
      <selection activeCell="A21" sqref="A21"/>
    </sheetView>
  </sheetViews>
  <sheetFormatPr defaultColWidth="9" defaultRowHeight="26" customHeight="1"/>
  <cols>
    <col min="1" max="1" width="17.1666666666667" style="61" customWidth="1"/>
    <col min="2" max="2" width="7.8" style="61" customWidth="1"/>
    <col min="3" max="8" width="9.33333333333333" style="61" customWidth="1"/>
    <col min="9" max="9" width="1.33333333333333" style="61" customWidth="1"/>
    <col min="10" max="10" width="11.5" style="61" customWidth="1"/>
    <col min="11" max="11" width="11.125" style="61" customWidth="1"/>
    <col min="12" max="12" width="12.75" style="61" customWidth="1"/>
    <col min="13" max="13" width="13.125" style="61" customWidth="1"/>
    <col min="14" max="15" width="10.875" style="61" customWidth="1"/>
    <col min="16" max="16" width="9.375" style="61" customWidth="1"/>
    <col min="17" max="16384" width="9" style="61"/>
  </cols>
  <sheetData>
    <row r="1" s="61" customFormat="1" ht="30" customHeight="1" spans="1:16">
      <c r="A1" s="63" t="s">
        <v>130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="62" customFormat="1" ht="25" customHeight="1" spans="1:16">
      <c r="A2" s="65" t="s">
        <v>46</v>
      </c>
      <c r="B2" s="66"/>
      <c r="C2" s="67"/>
      <c r="D2" s="68" t="s">
        <v>131</v>
      </c>
      <c r="E2" s="69"/>
      <c r="F2" s="69"/>
      <c r="G2" s="69"/>
      <c r="H2" s="69"/>
      <c r="I2" s="104"/>
      <c r="J2" s="105" t="s">
        <v>41</v>
      </c>
      <c r="K2" s="106"/>
      <c r="L2" s="107"/>
      <c r="M2" s="107"/>
      <c r="N2" s="107"/>
      <c r="O2" s="108"/>
      <c r="P2" s="109"/>
    </row>
    <row r="3" s="62" customFormat="1" ht="23" customHeight="1" spans="1:16">
      <c r="A3" s="70" t="s">
        <v>132</v>
      </c>
      <c r="B3" s="71" t="s">
        <v>133</v>
      </c>
      <c r="C3" s="72"/>
      <c r="D3" s="72"/>
      <c r="E3" s="72"/>
      <c r="F3" s="72"/>
      <c r="G3" s="72"/>
      <c r="H3" s="72"/>
      <c r="I3" s="65"/>
      <c r="J3" s="71" t="s">
        <v>134</v>
      </c>
      <c r="K3" s="72"/>
      <c r="L3" s="72"/>
      <c r="M3" s="72"/>
      <c r="N3" s="72"/>
      <c r="O3" s="72"/>
      <c r="P3" s="72"/>
    </row>
    <row r="4" s="62" customFormat="1" ht="23" customHeight="1" spans="1:16">
      <c r="A4" s="72"/>
      <c r="B4" s="73" t="s">
        <v>94</v>
      </c>
      <c r="C4" s="73" t="s">
        <v>95</v>
      </c>
      <c r="D4" s="74" t="s">
        <v>96</v>
      </c>
      <c r="E4" s="73" t="s">
        <v>97</v>
      </c>
      <c r="F4" s="73" t="s">
        <v>98</v>
      </c>
      <c r="G4" s="75" t="s">
        <v>99</v>
      </c>
      <c r="H4" s="76" t="s">
        <v>135</v>
      </c>
      <c r="I4" s="65"/>
      <c r="J4" s="73" t="s">
        <v>94</v>
      </c>
      <c r="K4" s="73" t="s">
        <v>95</v>
      </c>
      <c r="L4" s="74" t="s">
        <v>96</v>
      </c>
      <c r="M4" s="73" t="s">
        <v>97</v>
      </c>
      <c r="N4" s="73" t="s">
        <v>98</v>
      </c>
      <c r="O4" s="75" t="s">
        <v>99</v>
      </c>
      <c r="P4" s="76" t="s">
        <v>135</v>
      </c>
    </row>
    <row r="5" s="62" customFormat="1" ht="23" customHeight="1" spans="1:16">
      <c r="A5" s="70"/>
      <c r="B5" s="77" t="s">
        <v>136</v>
      </c>
      <c r="C5" s="77" t="s">
        <v>137</v>
      </c>
      <c r="D5" s="78" t="s">
        <v>138</v>
      </c>
      <c r="E5" s="77" t="s">
        <v>139</v>
      </c>
      <c r="F5" s="77" t="s">
        <v>140</v>
      </c>
      <c r="G5" s="79" t="s">
        <v>141</v>
      </c>
      <c r="H5" s="80" t="s">
        <v>142</v>
      </c>
      <c r="I5" s="65"/>
      <c r="J5" s="77" t="s">
        <v>136</v>
      </c>
      <c r="K5" s="77" t="s">
        <v>137</v>
      </c>
      <c r="L5" s="78" t="s">
        <v>138</v>
      </c>
      <c r="M5" s="77" t="s">
        <v>139</v>
      </c>
      <c r="N5" s="77" t="s">
        <v>140</v>
      </c>
      <c r="O5" s="79" t="s">
        <v>141</v>
      </c>
      <c r="P5" s="80" t="s">
        <v>142</v>
      </c>
    </row>
    <row r="6" s="62" customFormat="1" ht="21" customHeight="1" spans="1:16">
      <c r="A6" s="81" t="s">
        <v>143</v>
      </c>
      <c r="B6" s="82">
        <f t="shared" ref="B6:B9" si="0">C6-1</f>
        <v>73</v>
      </c>
      <c r="C6" s="82">
        <f t="shared" ref="C6:C9" si="1">D6-2</f>
        <v>74</v>
      </c>
      <c r="D6" s="83">
        <v>76</v>
      </c>
      <c r="E6" s="82">
        <f t="shared" ref="E6:E9" si="2">D6+2</f>
        <v>78</v>
      </c>
      <c r="F6" s="82">
        <f t="shared" ref="F6:F9" si="3">E6+2</f>
        <v>80</v>
      </c>
      <c r="G6" s="84">
        <f t="shared" ref="G6:G9" si="4">F6+1</f>
        <v>81</v>
      </c>
      <c r="H6" s="85">
        <f t="shared" ref="H6:H9" si="5">G6+1</f>
        <v>82</v>
      </c>
      <c r="I6" s="65"/>
      <c r="J6" s="189" t="s">
        <v>198</v>
      </c>
      <c r="K6" s="189" t="s">
        <v>199</v>
      </c>
      <c r="L6" s="189" t="s">
        <v>200</v>
      </c>
      <c r="M6" s="189" t="s">
        <v>201</v>
      </c>
      <c r="N6" s="65"/>
      <c r="O6" s="65"/>
      <c r="P6" s="65"/>
    </row>
    <row r="7" s="62" customFormat="1" ht="21" customHeight="1" spans="1:16">
      <c r="A7" s="86" t="s">
        <v>148</v>
      </c>
      <c r="B7" s="87">
        <f t="shared" si="0"/>
        <v>70.5</v>
      </c>
      <c r="C7" s="87">
        <f t="shared" si="1"/>
        <v>71.5</v>
      </c>
      <c r="D7" s="88">
        <v>73.5</v>
      </c>
      <c r="E7" s="87">
        <f t="shared" si="2"/>
        <v>75.5</v>
      </c>
      <c r="F7" s="87">
        <f t="shared" si="3"/>
        <v>77.5</v>
      </c>
      <c r="G7" s="89">
        <f t="shared" si="4"/>
        <v>78.5</v>
      </c>
      <c r="H7" s="90">
        <f t="shared" si="5"/>
        <v>79.5</v>
      </c>
      <c r="I7" s="65"/>
      <c r="J7" s="189" t="s">
        <v>202</v>
      </c>
      <c r="K7" s="189" t="s">
        <v>203</v>
      </c>
      <c r="L7" s="189" t="s">
        <v>204</v>
      </c>
      <c r="M7" s="189" t="s">
        <v>205</v>
      </c>
      <c r="N7" s="65"/>
      <c r="O7" s="65"/>
      <c r="P7" s="65"/>
    </row>
    <row r="8" s="62" customFormat="1" ht="21" customHeight="1" spans="1:16">
      <c r="A8" s="86" t="s">
        <v>152</v>
      </c>
      <c r="B8" s="87">
        <f t="shared" si="0"/>
        <v>70.5</v>
      </c>
      <c r="C8" s="87">
        <f t="shared" si="1"/>
        <v>71.5</v>
      </c>
      <c r="D8" s="88">
        <v>73.5</v>
      </c>
      <c r="E8" s="87">
        <f t="shared" si="2"/>
        <v>75.5</v>
      </c>
      <c r="F8" s="87">
        <f t="shared" si="3"/>
        <v>77.5</v>
      </c>
      <c r="G8" s="89">
        <f t="shared" si="4"/>
        <v>78.5</v>
      </c>
      <c r="H8" s="90">
        <f t="shared" si="5"/>
        <v>79.5</v>
      </c>
      <c r="I8" s="65"/>
      <c r="J8" s="190" t="s">
        <v>206</v>
      </c>
      <c r="K8" s="190" t="s">
        <v>160</v>
      </c>
      <c r="L8" s="190" t="s">
        <v>160</v>
      </c>
      <c r="M8" s="190" t="s">
        <v>207</v>
      </c>
      <c r="N8" s="65"/>
      <c r="O8" s="65"/>
      <c r="P8" s="65"/>
    </row>
    <row r="9" s="62" customFormat="1" ht="21" customHeight="1" spans="1:16">
      <c r="A9" s="86" t="s">
        <v>153</v>
      </c>
      <c r="B9" s="91">
        <f t="shared" si="0"/>
        <v>65.5</v>
      </c>
      <c r="C9" s="91">
        <f t="shared" si="1"/>
        <v>66.5</v>
      </c>
      <c r="D9" s="88">
        <v>68.5</v>
      </c>
      <c r="E9" s="91">
        <f t="shared" si="2"/>
        <v>70.5</v>
      </c>
      <c r="F9" s="91">
        <f t="shared" si="3"/>
        <v>72.5</v>
      </c>
      <c r="G9" s="91">
        <f t="shared" si="4"/>
        <v>73.5</v>
      </c>
      <c r="H9" s="92">
        <f t="shared" si="5"/>
        <v>74.5</v>
      </c>
      <c r="I9" s="65"/>
      <c r="J9" s="190" t="s">
        <v>198</v>
      </c>
      <c r="K9" s="190" t="s">
        <v>208</v>
      </c>
      <c r="L9" s="189" t="s">
        <v>165</v>
      </c>
      <c r="M9" s="189" t="s">
        <v>209</v>
      </c>
      <c r="N9" s="65"/>
      <c r="O9" s="65"/>
      <c r="P9" s="65"/>
    </row>
    <row r="10" s="62" customFormat="1" ht="21" customHeight="1" spans="1:16">
      <c r="A10" s="93" t="s">
        <v>155</v>
      </c>
      <c r="B10" s="89">
        <f t="shared" ref="B10:B13" si="6">C10-4</f>
        <v>116</v>
      </c>
      <c r="C10" s="89">
        <f t="shared" ref="C10:C13" si="7">D10-4</f>
        <v>120</v>
      </c>
      <c r="D10" s="88">
        <v>124</v>
      </c>
      <c r="E10" s="89">
        <f t="shared" ref="E10:E13" si="8">D10+4</f>
        <v>128</v>
      </c>
      <c r="F10" s="89">
        <f>E10+4</f>
        <v>132</v>
      </c>
      <c r="G10" s="89">
        <f t="shared" ref="G10:G13" si="9">F10+6</f>
        <v>138</v>
      </c>
      <c r="H10" s="90">
        <f>G10+6</f>
        <v>144</v>
      </c>
      <c r="I10" s="65"/>
      <c r="J10" s="190" t="s">
        <v>154</v>
      </c>
      <c r="K10" s="190" t="s">
        <v>154</v>
      </c>
      <c r="L10" s="189" t="s">
        <v>210</v>
      </c>
      <c r="M10" s="189" t="s">
        <v>210</v>
      </c>
      <c r="N10" s="65"/>
      <c r="O10" s="65"/>
      <c r="P10" s="65"/>
    </row>
    <row r="11" s="62" customFormat="1" ht="21" customHeight="1" spans="1:16">
      <c r="A11" s="93" t="s">
        <v>156</v>
      </c>
      <c r="B11" s="89">
        <f t="shared" si="6"/>
        <v>112</v>
      </c>
      <c r="C11" s="89">
        <f t="shared" si="7"/>
        <v>116</v>
      </c>
      <c r="D11" s="88">
        <v>120</v>
      </c>
      <c r="E11" s="89">
        <f t="shared" si="8"/>
        <v>124</v>
      </c>
      <c r="F11" s="89">
        <f>E11+5</f>
        <v>129</v>
      </c>
      <c r="G11" s="89">
        <f t="shared" si="9"/>
        <v>135</v>
      </c>
      <c r="H11" s="90">
        <f>G11+7</f>
        <v>142</v>
      </c>
      <c r="I11" s="65"/>
      <c r="J11" s="190" t="s">
        <v>145</v>
      </c>
      <c r="K11" s="190" t="s">
        <v>145</v>
      </c>
      <c r="L11" s="190" t="s">
        <v>145</v>
      </c>
      <c r="M11" s="190" t="s">
        <v>145</v>
      </c>
      <c r="N11" s="65"/>
      <c r="O11" s="65"/>
      <c r="P11" s="65"/>
    </row>
    <row r="12" s="62" customFormat="1" ht="21" customHeight="1" spans="1:16">
      <c r="A12" s="93" t="s">
        <v>162</v>
      </c>
      <c r="B12" s="89">
        <f>C12-0.6</f>
        <v>44.2</v>
      </c>
      <c r="C12" s="89">
        <f t="shared" ref="C12:C15" si="10">D12-1.2</f>
        <v>44.8</v>
      </c>
      <c r="D12" s="88">
        <v>46</v>
      </c>
      <c r="E12" s="89">
        <f t="shared" ref="E12:H12" si="11">D12+1.2</f>
        <v>47.2</v>
      </c>
      <c r="F12" s="89">
        <f t="shared" si="11"/>
        <v>48.4</v>
      </c>
      <c r="G12" s="89">
        <f t="shared" si="11"/>
        <v>49.6</v>
      </c>
      <c r="H12" s="90">
        <f t="shared" si="11"/>
        <v>50.8</v>
      </c>
      <c r="I12" s="65"/>
      <c r="J12" s="190" t="s">
        <v>145</v>
      </c>
      <c r="K12" s="190" t="s">
        <v>154</v>
      </c>
      <c r="L12" s="190" t="s">
        <v>145</v>
      </c>
      <c r="M12" s="190" t="s">
        <v>145</v>
      </c>
      <c r="N12" s="65"/>
      <c r="O12" s="65"/>
      <c r="P12" s="65"/>
    </row>
    <row r="13" s="62" customFormat="1" ht="21" customHeight="1" spans="1:16">
      <c r="A13" s="93" t="s">
        <v>166</v>
      </c>
      <c r="B13" s="89">
        <f t="shared" si="6"/>
        <v>112</v>
      </c>
      <c r="C13" s="89">
        <f t="shared" si="7"/>
        <v>116</v>
      </c>
      <c r="D13" s="88">
        <v>120</v>
      </c>
      <c r="E13" s="89">
        <f t="shared" si="8"/>
        <v>124</v>
      </c>
      <c r="F13" s="89">
        <f>E13+5</f>
        <v>129</v>
      </c>
      <c r="G13" s="89">
        <f t="shared" si="9"/>
        <v>135</v>
      </c>
      <c r="H13" s="90">
        <f>G13+7</f>
        <v>142</v>
      </c>
      <c r="I13" s="65"/>
      <c r="J13" s="190" t="s">
        <v>204</v>
      </c>
      <c r="K13" s="190" t="s">
        <v>204</v>
      </c>
      <c r="L13" s="190" t="s">
        <v>211</v>
      </c>
      <c r="M13" s="190" t="s">
        <v>211</v>
      </c>
      <c r="N13" s="65"/>
      <c r="O13" s="65"/>
      <c r="P13" s="65"/>
    </row>
    <row r="14" s="62" customFormat="1" ht="21" customHeight="1" spans="1:16">
      <c r="A14" s="94" t="s">
        <v>169</v>
      </c>
      <c r="B14" s="89">
        <f>C14-1.2</f>
        <v>47.6</v>
      </c>
      <c r="C14" s="89">
        <f t="shared" si="10"/>
        <v>48.8</v>
      </c>
      <c r="D14" s="88">
        <v>50</v>
      </c>
      <c r="E14" s="89">
        <f>D14+1.2</f>
        <v>51.2</v>
      </c>
      <c r="F14" s="89">
        <f>E14+1.2</f>
        <v>52.4</v>
      </c>
      <c r="G14" s="89">
        <f>F14+1.4</f>
        <v>53.8</v>
      </c>
      <c r="H14" s="90">
        <f>G14+1.4</f>
        <v>55.2</v>
      </c>
      <c r="I14" s="65"/>
      <c r="J14" s="190" t="s">
        <v>212</v>
      </c>
      <c r="K14" s="190" t="s">
        <v>212</v>
      </c>
      <c r="L14" s="190" t="s">
        <v>145</v>
      </c>
      <c r="M14" s="190" t="s">
        <v>145</v>
      </c>
      <c r="N14" s="65"/>
      <c r="O14" s="65"/>
      <c r="P14" s="65"/>
    </row>
    <row r="15" s="62" customFormat="1" ht="21" customHeight="1" spans="1:16">
      <c r="A15" s="95" t="s">
        <v>170</v>
      </c>
      <c r="B15" s="89">
        <f>C15-0.6</f>
        <v>63.2</v>
      </c>
      <c r="C15" s="89">
        <f t="shared" si="10"/>
        <v>63.8</v>
      </c>
      <c r="D15" s="88">
        <v>65</v>
      </c>
      <c r="E15" s="89">
        <f>D15+1.2</f>
        <v>66.2</v>
      </c>
      <c r="F15" s="89">
        <f>E15+1.2</f>
        <v>67.4</v>
      </c>
      <c r="G15" s="89">
        <f>F15+0.6</f>
        <v>68</v>
      </c>
      <c r="H15" s="90">
        <f>G15+0.6</f>
        <v>68.6</v>
      </c>
      <c r="I15" s="65"/>
      <c r="J15" s="190" t="s">
        <v>213</v>
      </c>
      <c r="K15" s="190" t="s">
        <v>213</v>
      </c>
      <c r="L15" s="190" t="s">
        <v>214</v>
      </c>
      <c r="M15" s="190" t="s">
        <v>215</v>
      </c>
      <c r="N15" s="65"/>
      <c r="O15" s="65"/>
      <c r="P15" s="65"/>
    </row>
    <row r="16" s="62" customFormat="1" ht="21" customHeight="1" spans="1:16">
      <c r="A16" s="93" t="s">
        <v>171</v>
      </c>
      <c r="B16" s="89">
        <f>C16-0.8</f>
        <v>23.4</v>
      </c>
      <c r="C16" s="89">
        <f>D16-0.8</f>
        <v>24.2</v>
      </c>
      <c r="D16" s="88">
        <v>25</v>
      </c>
      <c r="E16" s="89">
        <f>D16+0.8</f>
        <v>25.8</v>
      </c>
      <c r="F16" s="89">
        <f>E16+0.8</f>
        <v>26.6</v>
      </c>
      <c r="G16" s="89">
        <f>F16+1.3</f>
        <v>27.9</v>
      </c>
      <c r="H16" s="90">
        <f>G16+1.3</f>
        <v>29.2</v>
      </c>
      <c r="I16" s="65"/>
      <c r="J16" s="190" t="s">
        <v>216</v>
      </c>
      <c r="K16" s="190" t="s">
        <v>212</v>
      </c>
      <c r="L16" s="190" t="s">
        <v>217</v>
      </c>
      <c r="M16" s="190" t="s">
        <v>218</v>
      </c>
      <c r="N16" s="65"/>
      <c r="O16" s="65"/>
      <c r="P16" s="65"/>
    </row>
    <row r="17" s="62" customFormat="1" ht="21" customHeight="1" spans="1:16">
      <c r="A17" s="93" t="s">
        <v>172</v>
      </c>
      <c r="B17" s="89">
        <f>C17-0.7</f>
        <v>20.1</v>
      </c>
      <c r="C17" s="89">
        <f>D17-0.7</f>
        <v>20.8</v>
      </c>
      <c r="D17" s="88">
        <v>21.5</v>
      </c>
      <c r="E17" s="89">
        <f>D17+0.7</f>
        <v>22.2</v>
      </c>
      <c r="F17" s="89">
        <f>E17+0.7</f>
        <v>22.9</v>
      </c>
      <c r="G17" s="89">
        <f>F17+1</f>
        <v>23.9</v>
      </c>
      <c r="H17" s="90">
        <f>G17+1</f>
        <v>24.9</v>
      </c>
      <c r="I17" s="65"/>
      <c r="J17" s="190" t="s">
        <v>216</v>
      </c>
      <c r="K17" s="190" t="s">
        <v>212</v>
      </c>
      <c r="L17" s="190" t="s">
        <v>214</v>
      </c>
      <c r="M17" s="190" t="s">
        <v>205</v>
      </c>
      <c r="N17" s="65"/>
      <c r="O17" s="65"/>
      <c r="P17" s="65"/>
    </row>
    <row r="18" s="62" customFormat="1" ht="21" customHeight="1" spans="1:16">
      <c r="A18" s="93" t="s">
        <v>173</v>
      </c>
      <c r="B18" s="89">
        <f>C18-0.5</f>
        <v>13.5</v>
      </c>
      <c r="C18" s="89">
        <f>D18-0.5</f>
        <v>14</v>
      </c>
      <c r="D18" s="88">
        <v>14.5</v>
      </c>
      <c r="E18" s="89">
        <f>D18+0.5</f>
        <v>15</v>
      </c>
      <c r="F18" s="89">
        <f>E18+0.5</f>
        <v>15.5</v>
      </c>
      <c r="G18" s="89">
        <f>F18+0.7</f>
        <v>16.2</v>
      </c>
      <c r="H18" s="90">
        <f>G18+0.7</f>
        <v>16.9</v>
      </c>
      <c r="I18" s="65"/>
      <c r="J18" s="190" t="s">
        <v>219</v>
      </c>
      <c r="K18" s="190" t="s">
        <v>220</v>
      </c>
      <c r="L18" s="190" t="s">
        <v>204</v>
      </c>
      <c r="M18" s="190" t="s">
        <v>221</v>
      </c>
      <c r="N18" s="65"/>
      <c r="O18" s="65"/>
      <c r="P18" s="65"/>
    </row>
    <row r="19" s="62" customFormat="1" ht="21" customHeight="1" spans="1:16">
      <c r="A19" s="86" t="s">
        <v>176</v>
      </c>
      <c r="B19" s="89">
        <f>C19-1</f>
        <v>58</v>
      </c>
      <c r="C19" s="89">
        <f>D19-1</f>
        <v>59</v>
      </c>
      <c r="D19" s="88">
        <v>60</v>
      </c>
      <c r="E19" s="89">
        <f>D19+1</f>
        <v>61</v>
      </c>
      <c r="F19" s="89">
        <f>E19+1</f>
        <v>62</v>
      </c>
      <c r="G19" s="89">
        <f>F19+1.5</f>
        <v>63.5</v>
      </c>
      <c r="H19" s="90">
        <f>G19+1.5</f>
        <v>65</v>
      </c>
      <c r="I19" s="65"/>
      <c r="J19" s="190" t="s">
        <v>222</v>
      </c>
      <c r="K19" s="190" t="s">
        <v>223</v>
      </c>
      <c r="L19" s="190" t="s">
        <v>212</v>
      </c>
      <c r="M19" s="190" t="s">
        <v>203</v>
      </c>
      <c r="N19" s="65"/>
      <c r="O19" s="65"/>
      <c r="P19" s="65"/>
    </row>
    <row r="20" s="62" customFormat="1" ht="21" customHeight="1" spans="1:16">
      <c r="A20" s="96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</row>
    <row r="21" s="62" customFormat="1" ht="29" customHeight="1" spans="1:16">
      <c r="A21" s="97"/>
      <c r="B21" s="98"/>
      <c r="C21" s="99"/>
      <c r="D21" s="99"/>
      <c r="E21" s="100"/>
      <c r="F21" s="100"/>
      <c r="G21" s="100"/>
      <c r="H21" s="101"/>
      <c r="I21" s="111"/>
      <c r="J21" s="98"/>
      <c r="K21" s="99"/>
      <c r="L21" s="99"/>
      <c r="M21" s="100"/>
      <c r="N21" s="100"/>
      <c r="O21" s="191"/>
      <c r="P21" s="101"/>
    </row>
    <row r="22" s="61" customFormat="1" ht="16.35" spans="1:16">
      <c r="A22" s="102" t="s">
        <v>110</v>
      </c>
      <c r="B22" s="61"/>
      <c r="C22" s="61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</row>
    <row r="23" s="61" customFormat="1" ht="15.6" spans="1:16">
      <c r="A23" s="61" t="s">
        <v>177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</row>
    <row r="24" s="61" customFormat="1" ht="15.6" spans="1:15">
      <c r="A24" s="103"/>
      <c r="B24" s="103"/>
      <c r="C24" s="103"/>
      <c r="D24" s="103"/>
      <c r="E24" s="103"/>
      <c r="F24" s="103"/>
      <c r="G24" s="103"/>
      <c r="H24" s="103"/>
      <c r="I24" s="103"/>
      <c r="J24" s="102" t="s">
        <v>178</v>
      </c>
      <c r="K24" s="112"/>
      <c r="L24" s="102" t="s">
        <v>179</v>
      </c>
      <c r="M24" s="102"/>
      <c r="N24" s="102" t="s">
        <v>180</v>
      </c>
      <c r="O24" s="102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5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topLeftCell="A22" workbookViewId="0">
      <selection activeCell="A40" sqref="A40:K40"/>
    </sheetView>
  </sheetViews>
  <sheetFormatPr defaultColWidth="10.1666666666667" defaultRowHeight="15.6"/>
  <cols>
    <col min="1" max="1" width="9.66666666666667" style="115" customWidth="1"/>
    <col min="2" max="2" width="11.1666666666667" style="115" customWidth="1"/>
    <col min="3" max="3" width="9.16666666666667" style="115" customWidth="1"/>
    <col min="4" max="4" width="9.5" style="115" customWidth="1"/>
    <col min="5" max="5" width="10.6833333333333" style="115" customWidth="1"/>
    <col min="6" max="6" width="10.3333333333333" style="115" customWidth="1"/>
    <col min="7" max="7" width="9.5" style="115" customWidth="1"/>
    <col min="8" max="8" width="9.16666666666667" style="115" customWidth="1"/>
    <col min="9" max="9" width="8.16666666666667" style="115" customWidth="1"/>
    <col min="10" max="10" width="10.5" style="115" customWidth="1"/>
    <col min="11" max="11" width="12.1666666666667" style="115" customWidth="1"/>
    <col min="12" max="16384" width="10.1666666666667" style="115"/>
  </cols>
  <sheetData>
    <row r="1" ht="26.55" spans="1:11">
      <c r="A1" s="116" t="s">
        <v>224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>
      <c r="A2" s="117" t="s">
        <v>37</v>
      </c>
      <c r="B2" s="118" t="s">
        <v>38</v>
      </c>
      <c r="C2" s="118"/>
      <c r="D2" s="119" t="s">
        <v>46</v>
      </c>
      <c r="E2" s="120" t="s">
        <v>47</v>
      </c>
      <c r="F2" s="121" t="s">
        <v>225</v>
      </c>
      <c r="G2" s="122" t="s">
        <v>53</v>
      </c>
      <c r="H2" s="122"/>
      <c r="I2" s="151" t="s">
        <v>41</v>
      </c>
      <c r="J2" s="122" t="s">
        <v>42</v>
      </c>
      <c r="K2" s="173"/>
    </row>
    <row r="3" spans="1:11">
      <c r="A3" s="123" t="s">
        <v>59</v>
      </c>
      <c r="B3" s="124">
        <v>18000</v>
      </c>
      <c r="C3" s="124"/>
      <c r="D3" s="125" t="s">
        <v>226</v>
      </c>
      <c r="E3" s="126">
        <v>44895</v>
      </c>
      <c r="F3" s="126"/>
      <c r="G3" s="126"/>
      <c r="H3" s="127" t="s">
        <v>227</v>
      </c>
      <c r="I3" s="127"/>
      <c r="J3" s="127"/>
      <c r="K3" s="174"/>
    </row>
    <row r="4" spans="1:11">
      <c r="A4" s="128" t="s">
        <v>56</v>
      </c>
      <c r="B4" s="129">
        <v>1</v>
      </c>
      <c r="C4" s="129">
        <v>6</v>
      </c>
      <c r="D4" s="130" t="s">
        <v>228</v>
      </c>
      <c r="E4" s="131" t="s">
        <v>229</v>
      </c>
      <c r="F4" s="131"/>
      <c r="G4" s="131"/>
      <c r="H4" s="130" t="s">
        <v>230</v>
      </c>
      <c r="I4" s="130"/>
      <c r="J4" s="144" t="s">
        <v>50</v>
      </c>
      <c r="K4" s="175" t="s">
        <v>51</v>
      </c>
    </row>
    <row r="5" spans="1:11">
      <c r="A5" s="128" t="s">
        <v>231</v>
      </c>
      <c r="B5" s="124">
        <v>1</v>
      </c>
      <c r="C5" s="124"/>
      <c r="D5" s="125" t="s">
        <v>232</v>
      </c>
      <c r="E5" s="125" t="s">
        <v>233</v>
      </c>
      <c r="F5" s="125" t="s">
        <v>234</v>
      </c>
      <c r="G5" s="125" t="s">
        <v>235</v>
      </c>
      <c r="H5" s="130" t="s">
        <v>236</v>
      </c>
      <c r="I5" s="130"/>
      <c r="J5" s="144" t="s">
        <v>50</v>
      </c>
      <c r="K5" s="175" t="s">
        <v>51</v>
      </c>
    </row>
    <row r="6" spans="1:11">
      <c r="A6" s="132" t="s">
        <v>237</v>
      </c>
      <c r="B6" s="133">
        <v>80</v>
      </c>
      <c r="C6" s="133"/>
      <c r="D6" s="134" t="s">
        <v>238</v>
      </c>
      <c r="E6" s="135"/>
      <c r="F6" s="136">
        <v>900</v>
      </c>
      <c r="G6" s="134"/>
      <c r="H6" s="137" t="s">
        <v>239</v>
      </c>
      <c r="I6" s="137"/>
      <c r="J6" s="136" t="s">
        <v>50</v>
      </c>
      <c r="K6" s="176" t="s">
        <v>51</v>
      </c>
    </row>
    <row r="7" ht="16.35" spans="1:11">
      <c r="A7" s="138"/>
      <c r="B7" s="139"/>
      <c r="C7" s="139"/>
      <c r="D7" s="138"/>
      <c r="E7" s="139"/>
      <c r="F7" s="140"/>
      <c r="G7" s="138"/>
      <c r="H7" s="140"/>
      <c r="I7" s="139"/>
      <c r="J7" s="139"/>
      <c r="K7" s="139"/>
    </row>
    <row r="8" spans="1:11">
      <c r="A8" s="141" t="s">
        <v>240</v>
      </c>
      <c r="B8" s="121" t="s">
        <v>241</v>
      </c>
      <c r="C8" s="121" t="s">
        <v>242</v>
      </c>
      <c r="D8" s="121" t="s">
        <v>243</v>
      </c>
      <c r="E8" s="121" t="s">
        <v>244</v>
      </c>
      <c r="F8" s="121" t="s">
        <v>245</v>
      </c>
      <c r="G8" s="142" t="s">
        <v>246</v>
      </c>
      <c r="H8" s="143"/>
      <c r="I8" s="143"/>
      <c r="J8" s="143"/>
      <c r="K8" s="177"/>
    </row>
    <row r="9" spans="1:11">
      <c r="A9" s="128" t="s">
        <v>247</v>
      </c>
      <c r="B9" s="130"/>
      <c r="C9" s="144" t="s">
        <v>50</v>
      </c>
      <c r="D9" s="144" t="s">
        <v>51</v>
      </c>
      <c r="E9" s="125" t="s">
        <v>248</v>
      </c>
      <c r="F9" s="145" t="s">
        <v>249</v>
      </c>
      <c r="G9" s="146"/>
      <c r="H9" s="147"/>
      <c r="I9" s="147"/>
      <c r="J9" s="147"/>
      <c r="K9" s="178"/>
    </row>
    <row r="10" spans="1:11">
      <c r="A10" s="128" t="s">
        <v>250</v>
      </c>
      <c r="B10" s="130"/>
      <c r="C10" s="144" t="s">
        <v>50</v>
      </c>
      <c r="D10" s="144" t="s">
        <v>51</v>
      </c>
      <c r="E10" s="125" t="s">
        <v>251</v>
      </c>
      <c r="F10" s="145" t="s">
        <v>189</v>
      </c>
      <c r="G10" s="146" t="s">
        <v>252</v>
      </c>
      <c r="H10" s="147"/>
      <c r="I10" s="147"/>
      <c r="J10" s="147"/>
      <c r="K10" s="178"/>
    </row>
    <row r="11" spans="1:11">
      <c r="A11" s="148" t="s">
        <v>190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79"/>
    </row>
    <row r="12" spans="1:11">
      <c r="A12" s="123" t="s">
        <v>73</v>
      </c>
      <c r="B12" s="144" t="s">
        <v>69</v>
      </c>
      <c r="C12" s="144" t="s">
        <v>70</v>
      </c>
      <c r="D12" s="145"/>
      <c r="E12" s="125" t="s">
        <v>71</v>
      </c>
      <c r="F12" s="144" t="s">
        <v>69</v>
      </c>
      <c r="G12" s="144" t="s">
        <v>70</v>
      </c>
      <c r="H12" s="144"/>
      <c r="I12" s="125" t="s">
        <v>253</v>
      </c>
      <c r="J12" s="144" t="s">
        <v>69</v>
      </c>
      <c r="K12" s="175" t="s">
        <v>70</v>
      </c>
    </row>
    <row r="13" spans="1:11">
      <c r="A13" s="123" t="s">
        <v>76</v>
      </c>
      <c r="B13" s="144" t="s">
        <v>69</v>
      </c>
      <c r="C13" s="144" t="s">
        <v>70</v>
      </c>
      <c r="D13" s="145"/>
      <c r="E13" s="125" t="s">
        <v>81</v>
      </c>
      <c r="F13" s="144" t="s">
        <v>69</v>
      </c>
      <c r="G13" s="144" t="s">
        <v>70</v>
      </c>
      <c r="H13" s="144"/>
      <c r="I13" s="125" t="s">
        <v>254</v>
      </c>
      <c r="J13" s="144" t="s">
        <v>69</v>
      </c>
      <c r="K13" s="175" t="s">
        <v>70</v>
      </c>
    </row>
    <row r="14" ht="16.35" spans="1:11">
      <c r="A14" s="132" t="s">
        <v>255</v>
      </c>
      <c r="B14" s="136" t="s">
        <v>69</v>
      </c>
      <c r="C14" s="136" t="s">
        <v>70</v>
      </c>
      <c r="D14" s="135"/>
      <c r="E14" s="134" t="s">
        <v>256</v>
      </c>
      <c r="F14" s="136" t="s">
        <v>69</v>
      </c>
      <c r="G14" s="136" t="s">
        <v>70</v>
      </c>
      <c r="H14" s="136"/>
      <c r="I14" s="134" t="s">
        <v>257</v>
      </c>
      <c r="J14" s="136" t="s">
        <v>69</v>
      </c>
      <c r="K14" s="176" t="s">
        <v>70</v>
      </c>
    </row>
    <row r="15" ht="16.35" spans="1:11">
      <c r="A15" s="138"/>
      <c r="B15" s="150"/>
      <c r="C15" s="150"/>
      <c r="D15" s="139"/>
      <c r="E15" s="138"/>
      <c r="F15" s="150"/>
      <c r="G15" s="150"/>
      <c r="H15" s="150"/>
      <c r="I15" s="138"/>
      <c r="J15" s="150"/>
      <c r="K15" s="150"/>
    </row>
    <row r="16" s="113" customFormat="1" spans="1:11">
      <c r="A16" s="117" t="s">
        <v>258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0"/>
    </row>
    <row r="17" spans="1:11">
      <c r="A17" s="128" t="s">
        <v>259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81"/>
    </row>
    <row r="18" spans="1:11">
      <c r="A18" s="128" t="s">
        <v>260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81"/>
    </row>
    <row r="19" spans="1:11">
      <c r="A19" s="152" t="s">
        <v>261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75"/>
    </row>
    <row r="20" spans="1:11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82"/>
    </row>
    <row r="21" spans="1:11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82"/>
    </row>
    <row r="22" spans="1:11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82"/>
    </row>
    <row r="23" spans="1:11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83"/>
    </row>
    <row r="24" spans="1:11">
      <c r="A24" s="128" t="s">
        <v>109</v>
      </c>
      <c r="B24" s="130"/>
      <c r="C24" s="144" t="s">
        <v>50</v>
      </c>
      <c r="D24" s="144" t="s">
        <v>51</v>
      </c>
      <c r="E24" s="127"/>
      <c r="F24" s="127"/>
      <c r="G24" s="127"/>
      <c r="H24" s="127"/>
      <c r="I24" s="127"/>
      <c r="J24" s="127"/>
      <c r="K24" s="174"/>
    </row>
    <row r="25" ht="16.35" spans="1:11">
      <c r="A25" s="157" t="s">
        <v>262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84"/>
    </row>
    <row r="26" ht="16.35" spans="1:1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spans="1:11">
      <c r="A27" s="160" t="s">
        <v>263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77"/>
    </row>
    <row r="28" spans="1:11">
      <c r="A28" s="152" t="s">
        <v>264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75"/>
    </row>
    <row r="29" spans="1:11">
      <c r="A29" s="153" t="s">
        <v>265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82"/>
    </row>
    <row r="30" spans="1:11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85"/>
    </row>
    <row r="3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85"/>
    </row>
    <row r="32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5"/>
    </row>
    <row r="33" ht="23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5"/>
    </row>
    <row r="34" ht="23" customHeight="1" spans="1:1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82"/>
    </row>
    <row r="35" ht="23" customHeight="1" spans="1:11">
      <c r="A35" s="163"/>
      <c r="B35" s="154"/>
      <c r="C35" s="154"/>
      <c r="D35" s="154"/>
      <c r="E35" s="154"/>
      <c r="F35" s="154"/>
      <c r="G35" s="154"/>
      <c r="H35" s="154"/>
      <c r="I35" s="154"/>
      <c r="J35" s="154"/>
      <c r="K35" s="182"/>
    </row>
    <row r="36" ht="23" customHeight="1" spans="1:1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86"/>
    </row>
    <row r="37" ht="18.75" customHeight="1" spans="1:11">
      <c r="A37" s="166" t="s">
        <v>266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87"/>
    </row>
    <row r="38" s="114" customFormat="1" ht="18.75" customHeight="1" spans="1:11">
      <c r="A38" s="128" t="s">
        <v>267</v>
      </c>
      <c r="B38" s="130"/>
      <c r="C38" s="130"/>
      <c r="D38" s="127" t="s">
        <v>268</v>
      </c>
      <c r="E38" s="127"/>
      <c r="F38" s="168" t="s">
        <v>269</v>
      </c>
      <c r="G38" s="169"/>
      <c r="H38" s="130" t="s">
        <v>270</v>
      </c>
      <c r="I38" s="130"/>
      <c r="J38" s="130" t="s">
        <v>271</v>
      </c>
      <c r="K38" s="181"/>
    </row>
    <row r="39" ht="18.75" customHeight="1" spans="1:13">
      <c r="A39" s="128" t="s">
        <v>110</v>
      </c>
      <c r="B39" s="130" t="s">
        <v>272</v>
      </c>
      <c r="C39" s="130"/>
      <c r="D39" s="130"/>
      <c r="E39" s="130"/>
      <c r="F39" s="130"/>
      <c r="G39" s="130"/>
      <c r="H39" s="130"/>
      <c r="I39" s="130"/>
      <c r="J39" s="130"/>
      <c r="K39" s="181"/>
      <c r="M39" s="114"/>
    </row>
    <row r="40" ht="31" customHeight="1" spans="1:11">
      <c r="A40" s="128" t="s">
        <v>273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81"/>
    </row>
    <row r="41" ht="18.75" customHeight="1" spans="1:11">
      <c r="A41" s="128"/>
      <c r="B41" s="130"/>
      <c r="C41" s="130"/>
      <c r="D41" s="130"/>
      <c r="E41" s="130"/>
      <c r="F41" s="130"/>
      <c r="G41" s="130"/>
      <c r="H41" s="130"/>
      <c r="I41" s="130"/>
      <c r="J41" s="130"/>
      <c r="K41" s="181"/>
    </row>
    <row r="42" ht="32" customHeight="1" spans="1:11">
      <c r="A42" s="132" t="s">
        <v>122</v>
      </c>
      <c r="B42" s="170" t="s">
        <v>196</v>
      </c>
      <c r="C42" s="170"/>
      <c r="D42" s="134" t="s">
        <v>274</v>
      </c>
      <c r="E42" s="135" t="s">
        <v>197</v>
      </c>
      <c r="F42" s="134" t="s">
        <v>125</v>
      </c>
      <c r="G42" s="171">
        <v>45254</v>
      </c>
      <c r="H42" s="172" t="s">
        <v>126</v>
      </c>
      <c r="I42" s="172"/>
      <c r="J42" s="170" t="s">
        <v>127</v>
      </c>
      <c r="K42" s="18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zoomScale="80" zoomScaleNormal="80" workbookViewId="0">
      <selection activeCell="A20" sqref="A20"/>
    </sheetView>
  </sheetViews>
  <sheetFormatPr defaultColWidth="9" defaultRowHeight="26" customHeight="1"/>
  <cols>
    <col min="1" max="1" width="17.1666666666667" style="61" customWidth="1"/>
    <col min="2" max="2" width="7.8" style="61" customWidth="1"/>
    <col min="3" max="8" width="9.33333333333333" style="61" customWidth="1"/>
    <col min="9" max="9" width="1.33333333333333" style="61" customWidth="1"/>
    <col min="10" max="10" width="11.5" style="61" customWidth="1"/>
    <col min="11" max="11" width="8.375" style="61" customWidth="1"/>
    <col min="12" max="12" width="10.5" style="61" customWidth="1"/>
    <col min="13" max="13" width="8.375" style="61" customWidth="1"/>
    <col min="14" max="15" width="10.875" style="61" customWidth="1"/>
    <col min="16" max="16" width="9.375" style="61" customWidth="1"/>
    <col min="17" max="16384" width="9" style="61"/>
  </cols>
  <sheetData>
    <row r="1" s="61" customFormat="1" ht="30" customHeight="1" spans="1:16">
      <c r="A1" s="63" t="s">
        <v>130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="62" customFormat="1" ht="25" customHeight="1" spans="1:16">
      <c r="A2" s="65" t="s">
        <v>46</v>
      </c>
      <c r="B2" s="66"/>
      <c r="C2" s="67"/>
      <c r="D2" s="68" t="s">
        <v>131</v>
      </c>
      <c r="E2" s="69"/>
      <c r="F2" s="69"/>
      <c r="G2" s="69"/>
      <c r="H2" s="69"/>
      <c r="I2" s="104"/>
      <c r="J2" s="105" t="s">
        <v>41</v>
      </c>
      <c r="K2" s="106"/>
      <c r="L2" s="107"/>
      <c r="M2" s="107"/>
      <c r="N2" s="107"/>
      <c r="O2" s="108"/>
      <c r="P2" s="109"/>
    </row>
    <row r="3" s="62" customFormat="1" ht="23" customHeight="1" spans="1:16">
      <c r="A3" s="70" t="s">
        <v>132</v>
      </c>
      <c r="B3" s="71" t="s">
        <v>133</v>
      </c>
      <c r="C3" s="72"/>
      <c r="D3" s="72"/>
      <c r="E3" s="72"/>
      <c r="F3" s="72"/>
      <c r="G3" s="72"/>
      <c r="H3" s="72"/>
      <c r="I3" s="65"/>
      <c r="J3" s="71" t="s">
        <v>134</v>
      </c>
      <c r="K3" s="72"/>
      <c r="L3" s="72"/>
      <c r="M3" s="72"/>
      <c r="N3" s="72"/>
      <c r="O3" s="72"/>
      <c r="P3" s="72"/>
    </row>
    <row r="4" s="62" customFormat="1" ht="23" customHeight="1" spans="1:16">
      <c r="A4" s="72"/>
      <c r="B4" s="73" t="s">
        <v>94</v>
      </c>
      <c r="C4" s="73" t="s">
        <v>95</v>
      </c>
      <c r="D4" s="74" t="s">
        <v>96</v>
      </c>
      <c r="E4" s="73" t="s">
        <v>97</v>
      </c>
      <c r="F4" s="73" t="s">
        <v>98</v>
      </c>
      <c r="G4" s="75" t="s">
        <v>99</v>
      </c>
      <c r="H4" s="76" t="s">
        <v>135</v>
      </c>
      <c r="I4" s="65"/>
      <c r="J4" s="73" t="s">
        <v>94</v>
      </c>
      <c r="K4" s="73" t="s">
        <v>95</v>
      </c>
      <c r="L4" s="74" t="s">
        <v>96</v>
      </c>
      <c r="M4" s="73" t="s">
        <v>97</v>
      </c>
      <c r="N4" s="73" t="s">
        <v>98</v>
      </c>
      <c r="O4" s="75" t="s">
        <v>99</v>
      </c>
      <c r="P4" s="76" t="s">
        <v>135</v>
      </c>
    </row>
    <row r="5" s="62" customFormat="1" ht="23" customHeight="1" spans="1:16">
      <c r="A5" s="70"/>
      <c r="B5" s="77" t="s">
        <v>136</v>
      </c>
      <c r="C5" s="77" t="s">
        <v>137</v>
      </c>
      <c r="D5" s="78" t="s">
        <v>138</v>
      </c>
      <c r="E5" s="77" t="s">
        <v>139</v>
      </c>
      <c r="F5" s="77" t="s">
        <v>140</v>
      </c>
      <c r="G5" s="79" t="s">
        <v>141</v>
      </c>
      <c r="H5" s="80" t="s">
        <v>142</v>
      </c>
      <c r="I5" s="65"/>
      <c r="J5" s="77" t="s">
        <v>136</v>
      </c>
      <c r="K5" s="77" t="s">
        <v>137</v>
      </c>
      <c r="L5" s="78" t="s">
        <v>138</v>
      </c>
      <c r="M5" s="77" t="s">
        <v>139</v>
      </c>
      <c r="N5" s="77" t="s">
        <v>140</v>
      </c>
      <c r="O5" s="79" t="s">
        <v>141</v>
      </c>
      <c r="P5" s="80" t="s">
        <v>142</v>
      </c>
    </row>
    <row r="6" s="62" customFormat="1" ht="21" customHeight="1" spans="1:16">
      <c r="A6" s="81" t="s">
        <v>143</v>
      </c>
      <c r="B6" s="82">
        <f t="shared" ref="B6:B9" si="0">C6-1</f>
        <v>73</v>
      </c>
      <c r="C6" s="82">
        <f t="shared" ref="C6:C9" si="1">D6-2</f>
        <v>74</v>
      </c>
      <c r="D6" s="83">
        <v>76</v>
      </c>
      <c r="E6" s="82">
        <f t="shared" ref="E6:E9" si="2">D6+2</f>
        <v>78</v>
      </c>
      <c r="F6" s="82">
        <f t="shared" ref="F6:F9" si="3">E6+2</f>
        <v>80</v>
      </c>
      <c r="G6" s="84">
        <f t="shared" ref="G6:G9" si="4">F6+1</f>
        <v>81</v>
      </c>
      <c r="H6" s="85">
        <f t="shared" ref="H6:H9" si="5">G6+1</f>
        <v>82</v>
      </c>
      <c r="I6" s="65"/>
      <c r="J6" s="110" t="s">
        <v>275</v>
      </c>
      <c r="K6" s="110" t="s">
        <v>145</v>
      </c>
      <c r="L6" s="110" t="s">
        <v>146</v>
      </c>
      <c r="M6" s="110" t="s">
        <v>145</v>
      </c>
      <c r="N6" s="110" t="s">
        <v>214</v>
      </c>
      <c r="O6" s="110" t="s">
        <v>147</v>
      </c>
      <c r="P6" s="65"/>
    </row>
    <row r="7" s="62" customFormat="1" ht="21" customHeight="1" spans="1:16">
      <c r="A7" s="86" t="s">
        <v>148</v>
      </c>
      <c r="B7" s="87">
        <f t="shared" si="0"/>
        <v>70.5</v>
      </c>
      <c r="C7" s="87">
        <f t="shared" si="1"/>
        <v>71.5</v>
      </c>
      <c r="D7" s="88">
        <v>73.5</v>
      </c>
      <c r="E7" s="87">
        <f t="shared" si="2"/>
        <v>75.5</v>
      </c>
      <c r="F7" s="87">
        <f t="shared" si="3"/>
        <v>77.5</v>
      </c>
      <c r="G7" s="89">
        <f t="shared" si="4"/>
        <v>78.5</v>
      </c>
      <c r="H7" s="90">
        <f t="shared" si="5"/>
        <v>79.5</v>
      </c>
      <c r="I7" s="65"/>
      <c r="J7" s="110" t="s">
        <v>276</v>
      </c>
      <c r="K7" s="110" t="s">
        <v>145</v>
      </c>
      <c r="L7" s="110" t="s">
        <v>149</v>
      </c>
      <c r="M7" s="110" t="s">
        <v>146</v>
      </c>
      <c r="N7" s="110" t="s">
        <v>150</v>
      </c>
      <c r="O7" s="110" t="s">
        <v>151</v>
      </c>
      <c r="P7" s="65"/>
    </row>
    <row r="8" s="62" customFormat="1" ht="21" customHeight="1" spans="1:16">
      <c r="A8" s="86" t="s">
        <v>152</v>
      </c>
      <c r="B8" s="87">
        <f t="shared" si="0"/>
        <v>70.5</v>
      </c>
      <c r="C8" s="87">
        <f t="shared" si="1"/>
        <v>71.5</v>
      </c>
      <c r="D8" s="88">
        <v>73.5</v>
      </c>
      <c r="E8" s="87">
        <f t="shared" si="2"/>
        <v>75.5</v>
      </c>
      <c r="F8" s="87">
        <f t="shared" si="3"/>
        <v>77.5</v>
      </c>
      <c r="G8" s="89">
        <f t="shared" si="4"/>
        <v>78.5</v>
      </c>
      <c r="H8" s="90">
        <f t="shared" si="5"/>
        <v>79.5</v>
      </c>
      <c r="I8" s="65"/>
      <c r="J8" s="110" t="s">
        <v>151</v>
      </c>
      <c r="K8" s="110" t="s">
        <v>277</v>
      </c>
      <c r="L8" s="110" t="s">
        <v>219</v>
      </c>
      <c r="M8" s="110" t="s">
        <v>278</v>
      </c>
      <c r="N8" s="110" t="s">
        <v>279</v>
      </c>
      <c r="O8" s="110" t="s">
        <v>280</v>
      </c>
      <c r="P8" s="65"/>
    </row>
    <row r="9" s="62" customFormat="1" ht="21" customHeight="1" spans="1:16">
      <c r="A9" s="86" t="s">
        <v>153</v>
      </c>
      <c r="B9" s="91">
        <f t="shared" si="0"/>
        <v>65.5</v>
      </c>
      <c r="C9" s="91">
        <f t="shared" si="1"/>
        <v>66.5</v>
      </c>
      <c r="D9" s="88">
        <v>68.5</v>
      </c>
      <c r="E9" s="91">
        <f t="shared" si="2"/>
        <v>70.5</v>
      </c>
      <c r="F9" s="91">
        <f t="shared" si="3"/>
        <v>72.5</v>
      </c>
      <c r="G9" s="91">
        <f t="shared" si="4"/>
        <v>73.5</v>
      </c>
      <c r="H9" s="92">
        <f t="shared" si="5"/>
        <v>74.5</v>
      </c>
      <c r="I9" s="65"/>
      <c r="J9" s="110" t="s">
        <v>275</v>
      </c>
      <c r="K9" s="110" t="s">
        <v>203</v>
      </c>
      <c r="L9" s="110" t="s">
        <v>281</v>
      </c>
      <c r="M9" s="110" t="s">
        <v>278</v>
      </c>
      <c r="N9" s="110" t="s">
        <v>279</v>
      </c>
      <c r="O9" s="110" t="s">
        <v>280</v>
      </c>
      <c r="P9" s="65"/>
    </row>
    <row r="10" s="62" customFormat="1" ht="21" customHeight="1" spans="1:16">
      <c r="A10" s="93" t="s">
        <v>155</v>
      </c>
      <c r="B10" s="89">
        <f t="shared" ref="B10:B13" si="6">C10-4</f>
        <v>116</v>
      </c>
      <c r="C10" s="89">
        <f t="shared" ref="C10:C13" si="7">D10-4</f>
        <v>120</v>
      </c>
      <c r="D10" s="88">
        <v>124</v>
      </c>
      <c r="E10" s="89">
        <f t="shared" ref="E10:E13" si="8">D10+4</f>
        <v>128</v>
      </c>
      <c r="F10" s="89">
        <f>E10+4</f>
        <v>132</v>
      </c>
      <c r="G10" s="89">
        <f t="shared" ref="G10:G13" si="9">F10+6</f>
        <v>138</v>
      </c>
      <c r="H10" s="90">
        <f>G10+6</f>
        <v>144</v>
      </c>
      <c r="I10" s="65"/>
      <c r="J10" s="110" t="s">
        <v>275</v>
      </c>
      <c r="K10" s="110" t="s">
        <v>282</v>
      </c>
      <c r="L10" s="110" t="s">
        <v>281</v>
      </c>
      <c r="M10" s="110" t="s">
        <v>198</v>
      </c>
      <c r="N10" s="110" t="s">
        <v>279</v>
      </c>
      <c r="O10" s="110" t="s">
        <v>280</v>
      </c>
      <c r="P10" s="65"/>
    </row>
    <row r="11" s="62" customFormat="1" ht="21" customHeight="1" spans="1:16">
      <c r="A11" s="93" t="s">
        <v>156</v>
      </c>
      <c r="B11" s="89">
        <f t="shared" si="6"/>
        <v>112</v>
      </c>
      <c r="C11" s="89">
        <f t="shared" si="7"/>
        <v>116</v>
      </c>
      <c r="D11" s="88">
        <v>120</v>
      </c>
      <c r="E11" s="89">
        <f t="shared" si="8"/>
        <v>124</v>
      </c>
      <c r="F11" s="89">
        <f>E11+5</f>
        <v>129</v>
      </c>
      <c r="G11" s="89">
        <f t="shared" si="9"/>
        <v>135</v>
      </c>
      <c r="H11" s="90">
        <f>G11+7</f>
        <v>142</v>
      </c>
      <c r="I11" s="65"/>
      <c r="J11" s="110" t="s">
        <v>157</v>
      </c>
      <c r="K11" s="110" t="s">
        <v>158</v>
      </c>
      <c r="L11" s="110" t="s">
        <v>159</v>
      </c>
      <c r="M11" s="110" t="s">
        <v>160</v>
      </c>
      <c r="N11" s="110" t="s">
        <v>158</v>
      </c>
      <c r="O11" s="110" t="s">
        <v>161</v>
      </c>
      <c r="P11" s="65"/>
    </row>
    <row r="12" s="62" customFormat="1" ht="21" customHeight="1" spans="1:16">
      <c r="A12" s="93" t="s">
        <v>162</v>
      </c>
      <c r="B12" s="89">
        <f>C12-0.6</f>
        <v>44.2</v>
      </c>
      <c r="C12" s="89">
        <f t="shared" ref="C12:C15" si="10">D12-1.2</f>
        <v>44.8</v>
      </c>
      <c r="D12" s="88">
        <v>46</v>
      </c>
      <c r="E12" s="89">
        <f t="shared" ref="E12:H12" si="11">D12+1.2</f>
        <v>47.2</v>
      </c>
      <c r="F12" s="89">
        <f t="shared" si="11"/>
        <v>48.4</v>
      </c>
      <c r="G12" s="89">
        <f t="shared" si="11"/>
        <v>49.6</v>
      </c>
      <c r="H12" s="90">
        <f t="shared" si="11"/>
        <v>50.8</v>
      </c>
      <c r="I12" s="65"/>
      <c r="J12" s="110" t="s">
        <v>163</v>
      </c>
      <c r="K12" s="110" t="s">
        <v>164</v>
      </c>
      <c r="L12" s="110" t="s">
        <v>145</v>
      </c>
      <c r="M12" s="110" t="s">
        <v>154</v>
      </c>
      <c r="N12" s="110" t="s">
        <v>145</v>
      </c>
      <c r="O12" s="110" t="s">
        <v>165</v>
      </c>
      <c r="P12" s="65"/>
    </row>
    <row r="13" s="62" customFormat="1" ht="21" customHeight="1" spans="1:16">
      <c r="A13" s="93" t="s">
        <v>166</v>
      </c>
      <c r="B13" s="89">
        <f t="shared" si="6"/>
        <v>112</v>
      </c>
      <c r="C13" s="89">
        <f t="shared" si="7"/>
        <v>116</v>
      </c>
      <c r="D13" s="88">
        <v>120</v>
      </c>
      <c r="E13" s="89">
        <f t="shared" si="8"/>
        <v>124</v>
      </c>
      <c r="F13" s="89">
        <f>E13+5</f>
        <v>129</v>
      </c>
      <c r="G13" s="89">
        <f t="shared" si="9"/>
        <v>135</v>
      </c>
      <c r="H13" s="90">
        <f>G13+7</f>
        <v>142</v>
      </c>
      <c r="I13" s="65"/>
      <c r="J13" s="110" t="s">
        <v>167</v>
      </c>
      <c r="K13" s="110" t="s">
        <v>168</v>
      </c>
      <c r="L13" s="110" t="s">
        <v>283</v>
      </c>
      <c r="M13" s="110" t="s">
        <v>283</v>
      </c>
      <c r="N13" s="110" t="s">
        <v>279</v>
      </c>
      <c r="O13" s="110" t="s">
        <v>168</v>
      </c>
      <c r="P13" s="65"/>
    </row>
    <row r="14" s="62" customFormat="1" ht="21" customHeight="1" spans="1:16">
      <c r="A14" s="94" t="s">
        <v>169</v>
      </c>
      <c r="B14" s="89">
        <f>C14-1.2</f>
        <v>47.6</v>
      </c>
      <c r="C14" s="89">
        <f t="shared" si="10"/>
        <v>48.8</v>
      </c>
      <c r="D14" s="88">
        <v>50</v>
      </c>
      <c r="E14" s="89">
        <f>D14+1.2</f>
        <v>51.2</v>
      </c>
      <c r="F14" s="89">
        <f>E14+1.2</f>
        <v>52.4</v>
      </c>
      <c r="G14" s="89">
        <f>F14+1.4</f>
        <v>53.8</v>
      </c>
      <c r="H14" s="90">
        <f>G14+1.4</f>
        <v>55.2</v>
      </c>
      <c r="I14" s="65"/>
      <c r="J14" s="110" t="s">
        <v>146</v>
      </c>
      <c r="K14" s="110" t="s">
        <v>145</v>
      </c>
      <c r="L14" s="110" t="s">
        <v>284</v>
      </c>
      <c r="M14" s="110" t="s">
        <v>284</v>
      </c>
      <c r="N14" s="110" t="s">
        <v>279</v>
      </c>
      <c r="O14" s="110" t="s">
        <v>168</v>
      </c>
      <c r="P14" s="65"/>
    </row>
    <row r="15" s="62" customFormat="1" ht="21" customHeight="1" spans="1:16">
      <c r="A15" s="95" t="s">
        <v>170</v>
      </c>
      <c r="B15" s="89">
        <f>C15-0.6</f>
        <v>63.2</v>
      </c>
      <c r="C15" s="89">
        <f t="shared" si="10"/>
        <v>63.8</v>
      </c>
      <c r="D15" s="88">
        <v>65</v>
      </c>
      <c r="E15" s="89">
        <f>D15+1.2</f>
        <v>66.2</v>
      </c>
      <c r="F15" s="89">
        <f>E15+1.2</f>
        <v>67.4</v>
      </c>
      <c r="G15" s="89">
        <f>F15+0.6</f>
        <v>68</v>
      </c>
      <c r="H15" s="90">
        <f>G15+0.6</f>
        <v>68.6</v>
      </c>
      <c r="I15" s="65"/>
      <c r="J15" s="110" t="s">
        <v>285</v>
      </c>
      <c r="K15" s="110" t="s">
        <v>145</v>
      </c>
      <c r="L15" s="110" t="s">
        <v>145</v>
      </c>
      <c r="M15" s="110" t="s">
        <v>145</v>
      </c>
      <c r="N15" s="110" t="s">
        <v>145</v>
      </c>
      <c r="O15" s="110" t="s">
        <v>145</v>
      </c>
      <c r="P15" s="65"/>
    </row>
    <row r="16" s="62" customFormat="1" ht="21" customHeight="1" spans="1:16">
      <c r="A16" s="93" t="s">
        <v>171</v>
      </c>
      <c r="B16" s="89">
        <f>C16-0.8</f>
        <v>23.4</v>
      </c>
      <c r="C16" s="89">
        <f>D16-0.8</f>
        <v>24.2</v>
      </c>
      <c r="D16" s="88">
        <v>25</v>
      </c>
      <c r="E16" s="89">
        <f>D16+0.8</f>
        <v>25.8</v>
      </c>
      <c r="F16" s="89">
        <f>E16+0.8</f>
        <v>26.6</v>
      </c>
      <c r="G16" s="89">
        <f>F16+1.3</f>
        <v>27.9</v>
      </c>
      <c r="H16" s="90">
        <f>G16+1.3</f>
        <v>29.2</v>
      </c>
      <c r="I16" s="65"/>
      <c r="J16" s="110" t="s">
        <v>283</v>
      </c>
      <c r="K16" s="110" t="s">
        <v>145</v>
      </c>
      <c r="L16" s="110" t="s">
        <v>145</v>
      </c>
      <c r="M16" s="110" t="s">
        <v>145</v>
      </c>
      <c r="N16" s="110" t="s">
        <v>145</v>
      </c>
      <c r="O16" s="110" t="s">
        <v>145</v>
      </c>
      <c r="P16" s="65"/>
    </row>
    <row r="17" s="62" customFormat="1" ht="21" customHeight="1" spans="1:16">
      <c r="A17" s="93" t="s">
        <v>172</v>
      </c>
      <c r="B17" s="89">
        <f>C17-0.7</f>
        <v>20.1</v>
      </c>
      <c r="C17" s="89">
        <f>D17-0.7</f>
        <v>20.8</v>
      </c>
      <c r="D17" s="88">
        <v>21.5</v>
      </c>
      <c r="E17" s="89">
        <f>D17+0.7</f>
        <v>22.2</v>
      </c>
      <c r="F17" s="89">
        <f>E17+0.7</f>
        <v>22.9</v>
      </c>
      <c r="G17" s="89">
        <f>F17+1</f>
        <v>23.9</v>
      </c>
      <c r="H17" s="90">
        <f>G17+1</f>
        <v>24.9</v>
      </c>
      <c r="I17" s="65"/>
      <c r="J17" s="110" t="s">
        <v>146</v>
      </c>
      <c r="K17" s="110" t="s">
        <v>145</v>
      </c>
      <c r="L17" s="110" t="s">
        <v>168</v>
      </c>
      <c r="M17" s="110" t="s">
        <v>286</v>
      </c>
      <c r="N17" s="110" t="s">
        <v>284</v>
      </c>
      <c r="O17" s="110" t="s">
        <v>145</v>
      </c>
      <c r="P17" s="65"/>
    </row>
    <row r="18" s="62" customFormat="1" ht="21" customHeight="1" spans="1:16">
      <c r="A18" s="93" t="s">
        <v>173</v>
      </c>
      <c r="B18" s="89">
        <f>C18-0.5</f>
        <v>13.5</v>
      </c>
      <c r="C18" s="89">
        <f>D18-0.5</f>
        <v>14</v>
      </c>
      <c r="D18" s="88">
        <v>14.5</v>
      </c>
      <c r="E18" s="89">
        <f>D18+0.5</f>
        <v>15</v>
      </c>
      <c r="F18" s="89">
        <f>E18+0.5</f>
        <v>15.5</v>
      </c>
      <c r="G18" s="89">
        <f>F18+0.7</f>
        <v>16.2</v>
      </c>
      <c r="H18" s="90">
        <f>G18+0.7</f>
        <v>16.9</v>
      </c>
      <c r="I18" s="65"/>
      <c r="J18" s="110" t="s">
        <v>287</v>
      </c>
      <c r="K18" s="110" t="s">
        <v>168</v>
      </c>
      <c r="L18" s="110" t="s">
        <v>168</v>
      </c>
      <c r="M18" s="110" t="s">
        <v>175</v>
      </c>
      <c r="N18" s="110">
        <v>1</v>
      </c>
      <c r="O18" s="110" t="s">
        <v>144</v>
      </c>
      <c r="P18" s="65"/>
    </row>
    <row r="19" s="62" customFormat="1" ht="21" customHeight="1" spans="1:16">
      <c r="A19" s="86" t="s">
        <v>176</v>
      </c>
      <c r="B19" s="89">
        <f>C19-1</f>
        <v>58</v>
      </c>
      <c r="C19" s="89">
        <f>D19-1</f>
        <v>59</v>
      </c>
      <c r="D19" s="88">
        <v>60</v>
      </c>
      <c r="E19" s="89">
        <f>D19+1</f>
        <v>61</v>
      </c>
      <c r="F19" s="89">
        <f>E19+1</f>
        <v>62</v>
      </c>
      <c r="G19" s="89">
        <f>F19+1.5</f>
        <v>63.5</v>
      </c>
      <c r="H19" s="90">
        <f>G19+1.5</f>
        <v>65</v>
      </c>
      <c r="I19" s="65"/>
      <c r="J19" s="110" t="s">
        <v>146</v>
      </c>
      <c r="K19" s="110" t="s">
        <v>145</v>
      </c>
      <c r="L19" s="110" t="s">
        <v>168</v>
      </c>
      <c r="M19" s="110" t="s">
        <v>167</v>
      </c>
      <c r="N19" s="110">
        <v>1</v>
      </c>
      <c r="O19" s="110" t="s">
        <v>168</v>
      </c>
      <c r="P19" s="65"/>
    </row>
    <row r="20" s="62" customFormat="1" ht="21" customHeight="1" spans="1:16">
      <c r="A20" s="96"/>
      <c r="B20" s="65"/>
      <c r="C20" s="65"/>
      <c r="D20" s="65"/>
      <c r="E20" s="65"/>
      <c r="F20" s="65"/>
      <c r="G20" s="65"/>
      <c r="H20" s="65"/>
      <c r="I20" s="65"/>
      <c r="J20" s="110"/>
      <c r="K20" s="110"/>
      <c r="L20" s="110"/>
      <c r="M20" s="110"/>
      <c r="N20" s="110"/>
      <c r="O20" s="110"/>
      <c r="P20" s="65"/>
    </row>
    <row r="21" s="62" customFormat="1" ht="29" customHeight="1" spans="1:16">
      <c r="A21" s="97"/>
      <c r="B21" s="98"/>
      <c r="C21" s="99"/>
      <c r="D21" s="99"/>
      <c r="E21" s="100"/>
      <c r="F21" s="100"/>
      <c r="G21" s="100"/>
      <c r="H21" s="101"/>
      <c r="I21" s="111"/>
      <c r="J21" s="110"/>
      <c r="K21" s="110"/>
      <c r="L21" s="110"/>
      <c r="M21" s="110"/>
      <c r="N21" s="110"/>
      <c r="O21" s="110"/>
      <c r="P21" s="101"/>
    </row>
    <row r="22" s="61" customFormat="1" ht="16.35" spans="1:16">
      <c r="A22" s="102" t="s">
        <v>110</v>
      </c>
      <c r="B22" s="61"/>
      <c r="C22" s="61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</row>
    <row r="23" s="61" customFormat="1" ht="15.6" spans="1:16">
      <c r="A23" s="61" t="s">
        <v>177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</row>
    <row r="24" s="61" customFormat="1" ht="15.6" spans="1:15">
      <c r="A24" s="103"/>
      <c r="B24" s="103"/>
      <c r="C24" s="103"/>
      <c r="D24" s="103"/>
      <c r="E24" s="103"/>
      <c r="F24" s="103"/>
      <c r="G24" s="103"/>
      <c r="H24" s="103"/>
      <c r="I24" s="103"/>
      <c r="J24" s="102" t="s">
        <v>178</v>
      </c>
      <c r="K24" s="112"/>
      <c r="L24" s="102" t="s">
        <v>179</v>
      </c>
      <c r="M24" s="102"/>
      <c r="N24" s="102" t="s">
        <v>180</v>
      </c>
      <c r="O24" s="102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J13" sqref="J13:M13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288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289</v>
      </c>
      <c r="B2" s="7" t="s">
        <v>290</v>
      </c>
      <c r="C2" s="7" t="s">
        <v>291</v>
      </c>
      <c r="D2" s="7" t="s">
        <v>292</v>
      </c>
      <c r="E2" s="7" t="s">
        <v>293</v>
      </c>
      <c r="F2" s="7" t="s">
        <v>294</v>
      </c>
      <c r="G2" s="7" t="s">
        <v>295</v>
      </c>
      <c r="H2" s="7" t="s">
        <v>296</v>
      </c>
      <c r="I2" s="6" t="s">
        <v>297</v>
      </c>
      <c r="J2" s="6" t="s">
        <v>298</v>
      </c>
      <c r="K2" s="6" t="s">
        <v>299</v>
      </c>
      <c r="L2" s="6" t="s">
        <v>300</v>
      </c>
      <c r="M2" s="6" t="s">
        <v>301</v>
      </c>
      <c r="N2" s="7" t="s">
        <v>302</v>
      </c>
      <c r="O2" s="7" t="s">
        <v>303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304</v>
      </c>
      <c r="J3" s="6" t="s">
        <v>304</v>
      </c>
      <c r="K3" s="6" t="s">
        <v>304</v>
      </c>
      <c r="L3" s="6" t="s">
        <v>304</v>
      </c>
      <c r="M3" s="6" t="s">
        <v>304</v>
      </c>
      <c r="N3" s="9"/>
      <c r="O3" s="9"/>
    </row>
    <row r="4" s="2" customFormat="1" ht="18" customHeight="1" spans="1:15">
      <c r="A4" s="36">
        <v>1</v>
      </c>
      <c r="B4" s="31" t="s">
        <v>305</v>
      </c>
      <c r="C4" s="32" t="s">
        <v>306</v>
      </c>
      <c r="D4" s="12" t="s">
        <v>307</v>
      </c>
      <c r="E4" s="14" t="s">
        <v>47</v>
      </c>
      <c r="F4" s="11" t="s">
        <v>308</v>
      </c>
      <c r="G4" s="59" t="s">
        <v>79</v>
      </c>
      <c r="H4" s="60"/>
      <c r="I4" s="36">
        <v>1</v>
      </c>
      <c r="J4" s="36"/>
      <c r="K4" s="36">
        <v>1</v>
      </c>
      <c r="L4" s="36"/>
      <c r="M4" s="36">
        <v>1</v>
      </c>
      <c r="N4" s="60">
        <f t="shared" ref="N4:N10" si="0">SUM(I4:M4)</f>
        <v>3</v>
      </c>
      <c r="O4" s="60"/>
    </row>
    <row r="5" s="2" customFormat="1" ht="18" customHeight="1" spans="1:15">
      <c r="A5" s="36">
        <v>2</v>
      </c>
      <c r="B5" s="31" t="s">
        <v>309</v>
      </c>
      <c r="C5" s="32" t="s">
        <v>306</v>
      </c>
      <c r="D5" s="12" t="s">
        <v>310</v>
      </c>
      <c r="E5" s="14" t="s">
        <v>47</v>
      </c>
      <c r="F5" s="11" t="s">
        <v>308</v>
      </c>
      <c r="G5" s="59" t="s">
        <v>79</v>
      </c>
      <c r="H5" s="60"/>
      <c r="I5" s="36"/>
      <c r="J5" s="36">
        <v>1</v>
      </c>
      <c r="K5" s="36"/>
      <c r="L5" s="36">
        <v>1</v>
      </c>
      <c r="M5" s="36">
        <v>1</v>
      </c>
      <c r="N5" s="60">
        <f t="shared" si="0"/>
        <v>3</v>
      </c>
      <c r="O5" s="60"/>
    </row>
    <row r="6" s="2" customFormat="1" ht="18" customHeight="1" spans="1:15">
      <c r="A6" s="36">
        <v>3</v>
      </c>
      <c r="B6" s="31" t="s">
        <v>311</v>
      </c>
      <c r="C6" s="32" t="s">
        <v>306</v>
      </c>
      <c r="D6" s="12" t="s">
        <v>312</v>
      </c>
      <c r="E6" s="14" t="s">
        <v>47</v>
      </c>
      <c r="F6" s="11" t="s">
        <v>308</v>
      </c>
      <c r="G6" s="59" t="s">
        <v>79</v>
      </c>
      <c r="H6" s="60"/>
      <c r="I6" s="36">
        <v>1</v>
      </c>
      <c r="J6" s="36">
        <v>1</v>
      </c>
      <c r="K6" s="36"/>
      <c r="L6" s="36">
        <v>1</v>
      </c>
      <c r="M6" s="36"/>
      <c r="N6" s="60">
        <f t="shared" si="0"/>
        <v>3</v>
      </c>
      <c r="O6" s="60"/>
    </row>
    <row r="7" s="2" customFormat="1" ht="18" customHeight="1" spans="1:15">
      <c r="A7" s="36">
        <v>4</v>
      </c>
      <c r="B7" s="31" t="s">
        <v>313</v>
      </c>
      <c r="C7" s="32" t="s">
        <v>306</v>
      </c>
      <c r="D7" s="12" t="s">
        <v>314</v>
      </c>
      <c r="E7" s="14" t="s">
        <v>47</v>
      </c>
      <c r="F7" s="11" t="s">
        <v>308</v>
      </c>
      <c r="G7" s="59" t="s">
        <v>79</v>
      </c>
      <c r="H7" s="60"/>
      <c r="I7" s="36">
        <v>1</v>
      </c>
      <c r="J7" s="36"/>
      <c r="K7" s="36">
        <v>1</v>
      </c>
      <c r="L7" s="36"/>
      <c r="M7" s="36">
        <v>1</v>
      </c>
      <c r="N7" s="60">
        <f t="shared" si="0"/>
        <v>3</v>
      </c>
      <c r="O7" s="60"/>
    </row>
    <row r="8" s="2" customFormat="1" ht="18" customHeight="1" spans="1:15">
      <c r="A8" s="36">
        <v>5</v>
      </c>
      <c r="B8" s="31" t="s">
        <v>315</v>
      </c>
      <c r="C8" s="32" t="s">
        <v>306</v>
      </c>
      <c r="D8" s="12" t="s">
        <v>101</v>
      </c>
      <c r="E8" s="14" t="s">
        <v>47</v>
      </c>
      <c r="F8" s="11" t="s">
        <v>308</v>
      </c>
      <c r="G8" s="59" t="s">
        <v>79</v>
      </c>
      <c r="H8" s="60"/>
      <c r="I8" s="36"/>
      <c r="J8" s="36">
        <v>1</v>
      </c>
      <c r="K8" s="36"/>
      <c r="L8" s="36">
        <v>1</v>
      </c>
      <c r="M8" s="36">
        <v>1</v>
      </c>
      <c r="N8" s="60">
        <f t="shared" si="0"/>
        <v>3</v>
      </c>
      <c r="O8" s="60"/>
    </row>
    <row r="9" s="2" customFormat="1" ht="18" customHeight="1" spans="1:15">
      <c r="A9" s="36">
        <v>6</v>
      </c>
      <c r="B9" s="31" t="s">
        <v>305</v>
      </c>
      <c r="C9" s="32" t="s">
        <v>306</v>
      </c>
      <c r="D9" s="12" t="s">
        <v>316</v>
      </c>
      <c r="E9" s="14" t="s">
        <v>47</v>
      </c>
      <c r="F9" s="11" t="s">
        <v>308</v>
      </c>
      <c r="G9" s="59" t="s">
        <v>79</v>
      </c>
      <c r="H9" s="60"/>
      <c r="I9" s="36">
        <v>1</v>
      </c>
      <c r="J9" s="36">
        <v>1</v>
      </c>
      <c r="K9" s="36"/>
      <c r="L9" s="36">
        <v>1</v>
      </c>
      <c r="M9" s="36"/>
      <c r="N9" s="60">
        <f t="shared" si="0"/>
        <v>3</v>
      </c>
      <c r="O9" s="60"/>
    </row>
    <row r="10" s="2" customFormat="1" ht="18" customHeight="1" spans="1:15">
      <c r="A10" s="36">
        <v>7</v>
      </c>
      <c r="B10" s="31" t="s">
        <v>317</v>
      </c>
      <c r="C10" s="32" t="s">
        <v>306</v>
      </c>
      <c r="D10" s="12" t="s">
        <v>103</v>
      </c>
      <c r="E10" s="14" t="s">
        <v>47</v>
      </c>
      <c r="F10" s="11" t="s">
        <v>308</v>
      </c>
      <c r="G10" s="59" t="s">
        <v>79</v>
      </c>
      <c r="H10" s="60"/>
      <c r="I10" s="36">
        <v>1</v>
      </c>
      <c r="J10" s="36">
        <v>1</v>
      </c>
      <c r="K10" s="36"/>
      <c r="L10" s="36">
        <v>1</v>
      </c>
      <c r="M10" s="36"/>
      <c r="N10" s="60">
        <f t="shared" si="0"/>
        <v>3</v>
      </c>
      <c r="O10" s="60"/>
    </row>
    <row r="11" s="2" customFormat="1" ht="18" customHeight="1" spans="1:15">
      <c r="A11" s="36"/>
      <c r="B11" s="14"/>
      <c r="C11" s="32"/>
      <c r="D11" s="12"/>
      <c r="E11" s="14"/>
      <c r="F11" s="11"/>
      <c r="G11" s="59"/>
      <c r="H11" s="60"/>
      <c r="I11" s="36"/>
      <c r="J11" s="36"/>
      <c r="K11" s="36"/>
      <c r="L11" s="36"/>
      <c r="M11" s="36"/>
      <c r="N11" s="60"/>
      <c r="O11" s="60"/>
    </row>
    <row r="12" s="1" customFormat="1" ht="14.25" customHeight="1" spans="1:1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="4" customFormat="1" ht="29.25" customHeight="1" spans="1:15">
      <c r="A13" s="20" t="s">
        <v>318</v>
      </c>
      <c r="B13" s="21"/>
      <c r="C13" s="21"/>
      <c r="D13" s="22"/>
      <c r="E13" s="23"/>
      <c r="F13" s="41"/>
      <c r="G13" s="41"/>
      <c r="H13" s="41"/>
      <c r="I13" s="34"/>
      <c r="J13" s="20" t="s">
        <v>319</v>
      </c>
      <c r="K13" s="21"/>
      <c r="L13" s="21"/>
      <c r="M13" s="22"/>
      <c r="N13" s="21"/>
      <c r="O13" s="29"/>
    </row>
    <row r="14" s="1" customFormat="1" ht="72.95" customHeight="1" spans="1:15">
      <c r="A14" s="24" t="s">
        <v>320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ws134</cp:lastModifiedBy>
  <dcterms:created xsi:type="dcterms:W3CDTF">2020-03-11T01:34:00Z</dcterms:created>
  <dcterms:modified xsi:type="dcterms:W3CDTF">2023-11-24T06:06:52Z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2052-11.1.0.11579</vt:lpwstr>
  </property>
  <property fmtid="{D5CDD505-2E9C-101B-9397-08002B2CF9AE}" pid="3" name="ICV">
    <vt:lpwstr>9A76448B09AA4BF58667FC667EC195F4</vt:lpwstr>
  </property>
</Properties>
</file>