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/>
  </bookViews>
  <sheets>
    <sheet name="首期" sheetId="18" r:id="rId1"/>
    <sheet name="首期洗水尺寸表" sheetId="13" r:id="rId2"/>
    <sheet name="中期" sheetId="14" r:id="rId3"/>
    <sheet name="中期验货尺寸表" sheetId="15" r:id="rId4"/>
    <sheet name="尾期俄罗斯S1+2" sheetId="16" r:id="rId5"/>
    <sheet name="尾期验货尺寸表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/>
</workbook>
</file>

<file path=xl/sharedStrings.xml><?xml version="1.0" encoding="utf-8"?>
<sst xmlns="http://schemas.openxmlformats.org/spreadsheetml/2006/main" count="859" uniqueCount="314">
  <si>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</si>
  <si>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</si>
  <si>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</si>
  <si>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</si>
  <si>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</si>
  <si>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</si>
  <si>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</si>
  <si>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</si>
  <si>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</si>
  <si>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</si>
  <si>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</si>
  <si>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TAMMAM82236</t>
  </si>
  <si>
    <t>合同交期</t>
  </si>
  <si>
    <t>2023.11.25/12.31</t>
  </si>
  <si>
    <t>产前确认样</t>
  </si>
  <si>
    <t>有</t>
  </si>
  <si>
    <t>无</t>
  </si>
  <si>
    <t>品名</t>
  </si>
  <si>
    <t>女式徒步长裤</t>
  </si>
  <si>
    <t>上线日</t>
  </si>
  <si>
    <t>2023.10.21</t>
  </si>
  <si>
    <t>原辅材料卡</t>
  </si>
  <si>
    <t>色/号型数</t>
  </si>
  <si>
    <t>缝制预计完成日</t>
  </si>
  <si>
    <t>2023.11.29</t>
  </si>
  <si>
    <t>大货面料确认样</t>
  </si>
  <si>
    <t>订单数量</t>
  </si>
  <si>
    <t>包装预计完成日</t>
  </si>
  <si>
    <t>2023.12.2</t>
  </si>
  <si>
    <t>印花、刺绣确认样</t>
  </si>
  <si>
    <t>采购凭证号</t>
  </si>
  <si>
    <t>CGDD23101000085</t>
  </si>
  <si>
    <t>预计发货时间</t>
  </si>
  <si>
    <t>2023.11.22</t>
  </si>
  <si>
    <t>洗唛、合格证指示资料</t>
  </si>
  <si>
    <t>CGDD23101000087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</si>
  <si>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</si>
  <si>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</si>
  <si>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</si>
  <si>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</si>
  <si>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</si>
  <si>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</si>
  <si>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</si>
  <si>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</si>
  <si>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</si>
  <si>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</si>
  <si>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</si>
  <si>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</si>
  <si>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</si>
  <si>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</si>
  <si>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</si>
  <si>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</si>
  <si>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</si>
  <si>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</si>
  <si>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</si>
  <si>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</si>
  <si>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</si>
  <si>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</si>
  <si>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</si>
  <si>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</si>
  <si>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</si>
  <si>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</si>
  <si>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</si>
  <si>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</si>
  <si>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</si>
  <si>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</si>
  <si>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</si>
  <si>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</si>
  <si>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</si>
  <si>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</si>
  <si>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</si>
  <si>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</si>
  <si>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</si>
  <si>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</si>
  <si>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</si>
  <si>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</si>
  <si>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地茶色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</si>
  <si>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</si>
  <si>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</si>
  <si>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</si>
  <si>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</si>
  <si>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</si>
  <si>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</si>
  <si>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</si>
  <si>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</si>
  <si>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</si>
  <si>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</si>
  <si>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</si>
  <si>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</si>
  <si>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</si>
  <si>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</si>
  <si>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</si>
  <si>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</si>
  <si>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</si>
  <si>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</si>
  <si>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</si>
  <si>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</si>
  <si>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</si>
  <si>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2023.10.25</t>
  </si>
  <si>
    <t>张爱萍</t>
  </si>
  <si>
    <t>部位名称</t>
  </si>
  <si>
    <t>指示规格  FINAL SPEC</t>
  </si>
  <si>
    <t>样品规格  SAMPLE SPEC</t>
  </si>
  <si>
    <t>黑色M1</t>
  </si>
  <si>
    <t>黑色M2</t>
  </si>
  <si>
    <t>155/74B</t>
  </si>
  <si>
    <t>160/78B</t>
  </si>
  <si>
    <t>165/82B</t>
  </si>
  <si>
    <t>170/86B</t>
  </si>
  <si>
    <t>175/90B</t>
  </si>
  <si>
    <t>180/94B</t>
  </si>
  <si>
    <t>洗前/洗后</t>
  </si>
  <si>
    <t>裤外侧长（参考值）</t>
  </si>
  <si>
    <t>+0.5/0</t>
  </si>
  <si>
    <t>0/-0.5</t>
  </si>
  <si>
    <t>腰围 平量</t>
  </si>
  <si>
    <t>74</t>
  </si>
  <si>
    <t>0/0</t>
  </si>
  <si>
    <t>0/-1</t>
  </si>
  <si>
    <t>臀围</t>
  </si>
  <si>
    <t>97</t>
  </si>
  <si>
    <t>+1/+1</t>
  </si>
  <si>
    <t>腿围/2</t>
  </si>
  <si>
    <t>+0.5/+0.5</t>
  </si>
  <si>
    <t>膝围/2</t>
  </si>
  <si>
    <t>脚口/2</t>
  </si>
  <si>
    <t>前裆长 含腰</t>
  </si>
  <si>
    <t>+0.2/0</t>
  </si>
  <si>
    <t>+0.3/0</t>
  </si>
  <si>
    <t>后裆长 含腰</t>
  </si>
  <si>
    <t>+0.5/+0.2</t>
  </si>
  <si>
    <t xml:space="preserve">     初期请洗测2-3件，有问题的另加测量数量。</t>
  </si>
  <si>
    <t>验货时间：2023.10.26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</si>
  <si>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</si>
  <si>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</si>
  <si>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</si>
  <si>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</si>
  <si>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</si>
  <si>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</si>
  <si>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</si>
  <si>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</si>
  <si>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</si>
  <si>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</si>
  <si>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</si>
  <si>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黑色：M#、L#、XXL#、XXXL#</t>
  </si>
  <si>
    <t>地茶色：S#、XL#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</si>
  <si>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</si>
  <si>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</si>
  <si>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</si>
  <si>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</si>
  <si>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2023.11.12</t>
  </si>
  <si>
    <t>+0.50</t>
  </si>
  <si>
    <t>-0.8-1</t>
  </si>
  <si>
    <t>+0.6+1</t>
  </si>
  <si>
    <t>+1+0.8</t>
  </si>
  <si>
    <t>0+1.5</t>
  </si>
  <si>
    <t>00</t>
  </si>
  <si>
    <t>-1-0.4</t>
  </si>
  <si>
    <t>0+0.6</t>
  </si>
  <si>
    <t>+1+1</t>
  </si>
  <si>
    <t>+0.60</t>
  </si>
  <si>
    <t>+0.6+0.5</t>
  </si>
  <si>
    <t>0+1</t>
  </si>
  <si>
    <t>+1+1.2</t>
  </si>
  <si>
    <t>+0.40</t>
  </si>
  <si>
    <t>+0.20</t>
  </si>
  <si>
    <t>0+0.3</t>
  </si>
  <si>
    <t>0+0.2</t>
  </si>
  <si>
    <t>+0.3+0.2</t>
  </si>
  <si>
    <t>+0.4+0.3</t>
  </si>
  <si>
    <t>+0.7+0.4</t>
  </si>
  <si>
    <t>+0.5+0.4</t>
  </si>
  <si>
    <t>+0.30</t>
  </si>
  <si>
    <t>+0.3+0.4</t>
  </si>
  <si>
    <t>+0.6+0.6</t>
  </si>
  <si>
    <t>+0.5+0.6</t>
  </si>
  <si>
    <t>验货时间：2023.11.12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</si>
  <si>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</si>
  <si>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</si>
  <si>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</si>
  <si>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</si>
  <si>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</si>
  <si>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</si>
  <si>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</si>
  <si>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</si>
  <si>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</si>
  <si>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</si>
  <si>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俄罗斯S</t>
  </si>
  <si>
    <t>成品第三方合格报告</t>
  </si>
  <si>
    <t>验货数量</t>
  </si>
  <si>
    <t>中期检验报告</t>
  </si>
  <si>
    <t>入仓数量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</si>
  <si>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</si>
  <si>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</si>
  <si>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</si>
  <si>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</si>
  <si>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</si>
  <si>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</si>
  <si>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</si>
  <si>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</si>
  <si>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</si>
  <si>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</si>
  <si>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</si>
  <si>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</si>
  <si>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</si>
  <si>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</si>
  <si>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</si>
  <si>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</si>
  <si>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</si>
  <si>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</si>
  <si>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</si>
  <si>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②检验明细：地茶色：38#</t>
  </si>
  <si>
    <t>黑色：34、6、13、29、21、32、</t>
  </si>
  <si>
    <t>共抽验7箱，每箱10件，合计:70件</t>
  </si>
  <si>
    <t>情况说明：</t>
  </si>
  <si>
    <t xml:space="preserve">【问题点描述】  </t>
  </si>
  <si>
    <t>有少量轻微线毛、脏污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</si>
  <si>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</si>
  <si>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</si>
  <si>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</si>
  <si>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</si>
  <si>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</si>
  <si>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</si>
  <si>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</si>
  <si>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 xml:space="preserve">此订单13337件，分四次出货，此次出货俄罗斯S第一期855件，第二期25件，按照AQL2.5的抽验要求，抽验70件，无不良，可以出货
</t>
  </si>
  <si>
    <t>服装QC部门</t>
  </si>
  <si>
    <t>检验人</t>
  </si>
  <si>
    <t>2023.11.17</t>
  </si>
  <si>
    <t>验货时间：2023.11.17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</si>
  <si>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</si>
  <si>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</si>
  <si>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</si>
  <si>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</si>
  <si>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</si>
  <si>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</si>
  <si>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</si>
  <si>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</si>
  <si>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</si>
  <si>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</si>
  <si>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</si>
  <si>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</si>
  <si>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</si>
  <si>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</si>
  <si>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</si>
  <si>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</si>
  <si>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</si>
  <si>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3-A-113.2</t>
  </si>
  <si>
    <t>FW09610</t>
  </si>
  <si>
    <t>82236/81237</t>
  </si>
  <si>
    <t>鲁联</t>
  </si>
  <si>
    <t>3-A-75.4</t>
  </si>
  <si>
    <t>2-B-115.3</t>
  </si>
  <si>
    <t>2-C-82.4</t>
  </si>
  <si>
    <t>2-C-128.9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</si>
  <si>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</si>
  <si>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</si>
  <si>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</si>
  <si>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备注：面料边紧，有死褶.有薄有厚</t>
  </si>
  <si>
    <t>地茶色有段差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</si>
  <si>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</si>
  <si>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</si>
  <si>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</si>
  <si>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</si>
  <si>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</si>
  <si>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</si>
  <si>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</si>
  <si>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</si>
  <si>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82236/237</t>
  </si>
  <si>
    <t>B-37.9</t>
  </si>
  <si>
    <t>B-43</t>
  </si>
  <si>
    <t>3-C-133.7</t>
  </si>
  <si>
    <t>3-C-145.1</t>
  </si>
  <si>
    <t>3-B-112.3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</si>
  <si>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</si>
  <si>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</si>
  <si>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</si>
  <si>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</si>
  <si>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</si>
  <si>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</si>
  <si>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</si>
  <si>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</si>
  <si>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</si>
  <si>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</si>
  <si>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</si>
  <si>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</si>
  <si>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</si>
  <si>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</si>
  <si>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</si>
  <si>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</si>
  <si>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</si>
  <si>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</si>
  <si>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</si>
  <si>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</si>
  <si>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</si>
  <si>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</si>
  <si>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</si>
  <si>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</si>
  <si>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</si>
  <si>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</si>
  <si>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</si>
  <si>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</si>
  <si>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</si>
  <si>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</si>
  <si>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</si>
  <si>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</si>
  <si>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</si>
  <si>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前下袋口</t>
  </si>
  <si>
    <t>厚板印花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</si>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</sst>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3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2" fillId="25" borderId="78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17" borderId="75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73" applyNumberFormat="0" applyFill="0" applyAlignment="0" applyProtection="0">
      <alignment vertical="center"/>
    </xf>
    <xf numFmtId="0" fontId="28" fillId="0" borderId="73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77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16" borderId="74" applyNumberFormat="0" applyAlignment="0" applyProtection="0">
      <alignment vertical="center"/>
    </xf>
    <xf numFmtId="0" fontId="43" fillId="16" borderId="78" applyNumberFormat="0" applyAlignment="0" applyProtection="0">
      <alignment vertical="center"/>
    </xf>
    <xf numFmtId="0" fontId="27" fillId="7" borderId="72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38" fillId="0" borderId="76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1" fillId="0" borderId="12" xfId="53" applyFont="1" applyBorder="1" applyAlignment="1">
      <alignment horizontal="center"/>
    </xf>
    <xf numFmtId="176" fontId="12" fillId="0" borderId="2" xfId="53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49" fontId="11" fillId="4" borderId="2" xfId="54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9" fillId="3" borderId="13" xfId="51" applyFont="1" applyFill="1" applyBorder="1" applyAlignment="1"/>
    <xf numFmtId="49" fontId="9" fillId="3" borderId="14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right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3" fillId="0" borderId="0" xfId="50" applyFill="1" applyAlignment="1">
      <alignment horizontal="left" vertical="center"/>
    </xf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4" fillId="0" borderId="29" xfId="50" applyFont="1" applyFill="1" applyBorder="1" applyAlignment="1">
      <alignment horizontal="center" vertical="top"/>
    </xf>
    <xf numFmtId="0" fontId="15" fillId="0" borderId="30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center" vertical="center"/>
    </xf>
    <xf numFmtId="0" fontId="15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vertical="center"/>
    </xf>
    <xf numFmtId="0" fontId="15" fillId="0" borderId="31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vertical="center"/>
    </xf>
    <xf numFmtId="0" fontId="16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vertical="center"/>
    </xf>
    <xf numFmtId="58" fontId="17" fillId="0" borderId="14" xfId="50" applyNumberFormat="1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right" vertical="center"/>
    </xf>
    <xf numFmtId="0" fontId="15" fillId="0" borderId="14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right" vertical="center"/>
    </xf>
    <xf numFmtId="0" fontId="15" fillId="0" borderId="34" xfId="50" applyFont="1" applyFill="1" applyBorder="1" applyAlignment="1">
      <alignment vertical="center"/>
    </xf>
    <xf numFmtId="0" fontId="17" fillId="0" borderId="34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center"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5" fillId="0" borderId="0" xfId="50" applyFont="1" applyFill="1" applyBorder="1" applyAlignment="1">
      <alignment vertical="center"/>
    </xf>
    <xf numFmtId="0" fontId="15" fillId="0" borderId="0" xfId="50" applyFont="1" applyFill="1" applyAlignment="1">
      <alignment horizontal="left" vertical="center"/>
    </xf>
    <xf numFmtId="0" fontId="16" fillId="0" borderId="29" xfId="50" applyFont="1" applyFill="1" applyBorder="1" applyAlignment="1">
      <alignment horizontal="center" vertical="center"/>
    </xf>
    <xf numFmtId="0" fontId="15" fillId="0" borderId="30" xfId="50" applyFont="1" applyFill="1" applyBorder="1" applyAlignment="1">
      <alignment vertical="center"/>
    </xf>
    <xf numFmtId="0" fontId="17" fillId="0" borderId="36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 wrapText="1"/>
    </xf>
    <xf numFmtId="0" fontId="17" fillId="0" borderId="14" xfId="50" applyFont="1" applyFill="1" applyBorder="1" applyAlignment="1">
      <alignment horizontal="left" vertical="center" wrapText="1"/>
    </xf>
    <xf numFmtId="0" fontId="15" fillId="0" borderId="33" xfId="50" applyFont="1" applyFill="1" applyBorder="1" applyAlignment="1">
      <alignment horizontal="left" vertical="center"/>
    </xf>
    <xf numFmtId="0" fontId="13" fillId="0" borderId="34" xfId="50" applyFill="1" applyBorder="1" applyAlignment="1">
      <alignment horizontal="center" vertical="center"/>
    </xf>
    <xf numFmtId="0" fontId="15" fillId="0" borderId="41" xfId="50" applyFont="1" applyFill="1" applyBorder="1" applyAlignment="1">
      <alignment horizontal="center" vertical="center"/>
    </xf>
    <xf numFmtId="0" fontId="15" fillId="0" borderId="42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 wrapText="1"/>
    </xf>
    <xf numFmtId="0" fontId="17" fillId="0" borderId="34" xfId="50" applyFont="1" applyFill="1" applyBorder="1" applyAlignment="1">
      <alignment horizontal="center" vertical="center"/>
    </xf>
    <xf numFmtId="58" fontId="17" fillId="0" borderId="34" xfId="50" applyNumberFormat="1" applyFont="1" applyFill="1" applyBorder="1" applyAlignment="1">
      <alignment vertical="center"/>
    </xf>
    <xf numFmtId="0" fontId="15" fillId="0" borderId="34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5" fillId="0" borderId="47" xfId="50" applyFont="1" applyFill="1" applyBorder="1" applyAlignment="1">
      <alignment horizontal="center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center" vertical="center"/>
    </xf>
    <xf numFmtId="0" fontId="17" fillId="0" borderId="49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5" fillId="0" borderId="47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 wrapText="1"/>
    </xf>
    <xf numFmtId="0" fontId="13" fillId="0" borderId="35" xfId="50" applyFill="1" applyBorder="1" applyAlignment="1">
      <alignment horizontal="center" vertical="center"/>
    </xf>
    <xf numFmtId="0" fontId="15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center" vertical="center"/>
    </xf>
    <xf numFmtId="0" fontId="13" fillId="0" borderId="0" xfId="50" applyFont="1" applyAlignment="1">
      <alignment horizontal="left" vertical="center"/>
    </xf>
    <xf numFmtId="0" fontId="20" fillId="0" borderId="29" xfId="50" applyFont="1" applyBorder="1" applyAlignment="1">
      <alignment horizontal="center" vertical="top"/>
    </xf>
    <xf numFmtId="0" fontId="19" fillId="0" borderId="51" xfId="50" applyFont="1" applyBorder="1" applyAlignment="1">
      <alignment horizontal="left" vertical="center"/>
    </xf>
    <xf numFmtId="0" fontId="16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horizontal="left" vertical="center"/>
    </xf>
    <xf numFmtId="0" fontId="18" fillId="0" borderId="30" xfId="50" applyFont="1" applyBorder="1" applyAlignment="1">
      <alignment horizontal="center" vertical="center"/>
    </xf>
    <xf numFmtId="0" fontId="18" fillId="0" borderId="31" xfId="50" applyFont="1" applyBorder="1" applyAlignment="1">
      <alignment horizontal="center" vertical="center"/>
    </xf>
    <xf numFmtId="0" fontId="18" fillId="0" borderId="46" xfId="50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8" fillId="0" borderId="32" xfId="50" applyFont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8" fillId="0" borderId="14" xfId="50" applyFont="1" applyBorder="1" applyAlignment="1">
      <alignment horizontal="left" vertical="center"/>
    </xf>
    <xf numFmtId="14" fontId="16" fillId="0" borderId="14" xfId="50" applyNumberFormat="1" applyFont="1" applyBorder="1" applyAlignment="1">
      <alignment horizontal="center" vertical="center"/>
    </xf>
    <xf numFmtId="14" fontId="16" fillId="0" borderId="47" xfId="50" applyNumberFormat="1" applyFont="1" applyBorder="1" applyAlignment="1">
      <alignment horizontal="center" vertical="center"/>
    </xf>
    <xf numFmtId="0" fontId="18" fillId="0" borderId="32" xfId="50" applyFont="1" applyBorder="1" applyAlignment="1">
      <alignment vertical="center"/>
    </xf>
    <xf numFmtId="0" fontId="17" fillId="0" borderId="14" xfId="50" applyFont="1" applyBorder="1" applyAlignment="1">
      <alignment horizontal="center" vertical="center"/>
    </xf>
    <xf numFmtId="0" fontId="17" fillId="0" borderId="47" xfId="50" applyFont="1" applyBorder="1" applyAlignment="1">
      <alignment horizontal="center" vertical="center"/>
    </xf>
    <xf numFmtId="0" fontId="16" fillId="0" borderId="14" xfId="50" applyFont="1" applyBorder="1" applyAlignment="1">
      <alignment vertical="center"/>
    </xf>
    <xf numFmtId="0" fontId="16" fillId="0" borderId="47" xfId="50" applyFont="1" applyBorder="1" applyAlignment="1">
      <alignment vertical="center"/>
    </xf>
    <xf numFmtId="0" fontId="18" fillId="0" borderId="32" xfId="50" applyFont="1" applyBorder="1" applyAlignment="1">
      <alignment horizontal="center" vertical="center"/>
    </xf>
    <xf numFmtId="0" fontId="16" fillId="0" borderId="32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14" fontId="16" fillId="0" borderId="34" xfId="50" applyNumberFormat="1" applyFont="1" applyBorder="1" applyAlignment="1">
      <alignment horizontal="center" vertical="center"/>
    </xf>
    <xf numFmtId="14" fontId="16" fillId="0" borderId="35" xfId="50" applyNumberFormat="1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14" fontId="16" fillId="0" borderId="0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8" fillId="0" borderId="30" xfId="50" applyFont="1" applyBorder="1" applyAlignment="1">
      <alignment vertical="center"/>
    </xf>
    <xf numFmtId="0" fontId="13" fillId="0" borderId="31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3" fillId="0" borderId="31" xfId="50" applyFont="1" applyBorder="1" applyAlignment="1">
      <alignment vertical="center"/>
    </xf>
    <xf numFmtId="0" fontId="18" fillId="0" borderId="31" xfId="50" applyFont="1" applyBorder="1" applyAlignment="1">
      <alignment vertical="center"/>
    </xf>
    <xf numFmtId="0" fontId="13" fillId="0" borderId="14" xfId="50" applyFont="1" applyBorder="1" applyAlignment="1">
      <alignment horizontal="left" vertical="center"/>
    </xf>
    <xf numFmtId="0" fontId="16" fillId="0" borderId="14" xfId="50" applyFont="1" applyBorder="1" applyAlignment="1">
      <alignment horizontal="left" vertical="center"/>
    </xf>
    <xf numFmtId="0" fontId="13" fillId="0" borderId="14" xfId="50" applyFont="1" applyBorder="1" applyAlignment="1">
      <alignment vertical="center"/>
    </xf>
    <xf numFmtId="0" fontId="18" fillId="0" borderId="14" xfId="50" applyFont="1" applyBorder="1" applyAlignment="1">
      <alignment vertical="center"/>
    </xf>
    <xf numFmtId="0" fontId="17" fillId="0" borderId="30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7" fillId="0" borderId="45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left" vertical="center"/>
    </xf>
    <xf numFmtId="0" fontId="18" fillId="0" borderId="33" xfId="50" applyFont="1" applyBorder="1" applyAlignment="1">
      <alignment horizontal="center" vertical="center"/>
    </xf>
    <xf numFmtId="0" fontId="18" fillId="0" borderId="34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center"/>
    </xf>
    <xf numFmtId="0" fontId="15" fillId="0" borderId="14" xfId="50" applyFont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9" fillId="0" borderId="53" xfId="50" applyFont="1" applyBorder="1" applyAlignment="1">
      <alignment vertical="center"/>
    </xf>
    <xf numFmtId="0" fontId="16" fillId="0" borderId="54" xfId="50" applyFont="1" applyBorder="1" applyAlignment="1">
      <alignment horizontal="center" vertical="center"/>
    </xf>
    <xf numFmtId="0" fontId="19" fillId="0" borderId="54" xfId="50" applyFont="1" applyBorder="1" applyAlignment="1">
      <alignment vertical="center"/>
    </xf>
    <xf numFmtId="0" fontId="16" fillId="0" borderId="54" xfId="50" applyFont="1" applyBorder="1" applyAlignment="1">
      <alignment vertical="center"/>
    </xf>
    <xf numFmtId="58" fontId="13" fillId="0" borderId="54" xfId="50" applyNumberFormat="1" applyFont="1" applyBorder="1" applyAlignment="1">
      <alignment vertical="center"/>
    </xf>
    <xf numFmtId="0" fontId="19" fillId="0" borderId="54" xfId="50" applyFont="1" applyBorder="1" applyAlignment="1">
      <alignment horizontal="center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center" vertical="center"/>
    </xf>
    <xf numFmtId="0" fontId="19" fillId="0" borderId="57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3" fillId="0" borderId="58" xfId="50" applyFont="1" applyBorder="1" applyAlignment="1">
      <alignment horizontal="center" vertical="center"/>
    </xf>
    <xf numFmtId="0" fontId="16" fillId="0" borderId="47" xfId="50" applyFont="1" applyBorder="1" applyAlignment="1">
      <alignment horizontal="left" vertical="center"/>
    </xf>
    <xf numFmtId="0" fontId="18" fillId="0" borderId="47" xfId="50" applyFont="1" applyBorder="1" applyAlignment="1">
      <alignment horizontal="center" vertical="center"/>
    </xf>
    <xf numFmtId="0" fontId="16" fillId="0" borderId="35" xfId="50" applyFont="1" applyBorder="1" applyAlignment="1">
      <alignment horizontal="left" vertical="center"/>
    </xf>
    <xf numFmtId="0" fontId="16" fillId="0" borderId="46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5" fillId="0" borderId="31" xfId="50" applyFont="1" applyBorder="1" applyAlignment="1">
      <alignment horizontal="left" vertical="center"/>
    </xf>
    <xf numFmtId="0" fontId="15" fillId="0" borderId="46" xfId="50" applyFont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5" fillId="0" borderId="39" xfId="50" applyFont="1" applyBorder="1" applyAlignment="1">
      <alignment horizontal="left" vertical="center"/>
    </xf>
    <xf numFmtId="0" fontId="15" fillId="0" borderId="49" xfId="50" applyFont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8" fillId="0" borderId="35" xfId="50" applyFont="1" applyBorder="1" applyAlignment="1">
      <alignment horizontal="center" vertical="center"/>
    </xf>
    <xf numFmtId="0" fontId="15" fillId="0" borderId="47" xfId="50" applyFont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6" fillId="0" borderId="59" xfId="50" applyFont="1" applyBorder="1" applyAlignment="1">
      <alignment horizontal="center"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3" fillId="0" borderId="54" xfId="50" applyFont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0" fontId="21" fillId="0" borderId="2" xfId="53" applyFont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49" fontId="21" fillId="4" borderId="2" xfId="54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3" fillId="0" borderId="0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center" vertical="top"/>
    </xf>
    <xf numFmtId="0" fontId="19" fillId="0" borderId="51" xfId="50" applyFont="1" applyFill="1" applyBorder="1" applyAlignment="1">
      <alignment horizontal="left" vertical="center"/>
    </xf>
    <xf numFmtId="0" fontId="16" fillId="0" borderId="52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14" fontId="16" fillId="0" borderId="14" xfId="50" applyNumberFormat="1" applyFont="1" applyFill="1" applyBorder="1" applyAlignment="1">
      <alignment horizontal="center" vertical="center"/>
    </xf>
    <xf numFmtId="14" fontId="16" fillId="0" borderId="47" xfId="50" applyNumberFormat="1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vertical="center"/>
    </xf>
    <xf numFmtId="0" fontId="16" fillId="0" borderId="14" xfId="50" applyFont="1" applyFill="1" applyBorder="1" applyAlignment="1">
      <alignment vertical="center"/>
    </xf>
    <xf numFmtId="0" fontId="16" fillId="0" borderId="47" xfId="50" applyFont="1" applyFill="1" applyBorder="1" applyAlignment="1">
      <alignment vertical="center"/>
    </xf>
    <xf numFmtId="0" fontId="18" fillId="0" borderId="14" xfId="50" applyFont="1" applyFill="1" applyBorder="1" applyAlignment="1">
      <alignment vertical="center"/>
    </xf>
    <xf numFmtId="0" fontId="16" fillId="0" borderId="38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14" fontId="16" fillId="0" borderId="34" xfId="50" applyNumberFormat="1" applyFont="1" applyFill="1" applyBorder="1" applyAlignment="1">
      <alignment horizontal="center" vertical="center"/>
    </xf>
    <xf numFmtId="14" fontId="16" fillId="0" borderId="35" xfId="50" applyNumberFormat="1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left" vertical="center"/>
    </xf>
    <xf numFmtId="14" fontId="16" fillId="0" borderId="29" xfId="50" applyNumberFormat="1" applyFont="1" applyFill="1" applyBorder="1" applyAlignment="1">
      <alignment horizontal="center" vertical="center"/>
    </xf>
    <xf numFmtId="0" fontId="18" fillId="0" borderId="6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vertical="center"/>
    </xf>
    <xf numFmtId="0" fontId="13" fillId="0" borderId="57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3" fillId="0" borderId="57" xfId="50" applyFont="1" applyFill="1" applyBorder="1" applyAlignment="1">
      <alignment vertical="center"/>
    </xf>
    <xf numFmtId="0" fontId="18" fillId="0" borderId="57" xfId="50" applyFont="1" applyFill="1" applyBorder="1" applyAlignment="1">
      <alignment vertical="center"/>
    </xf>
    <xf numFmtId="0" fontId="13" fillId="0" borderId="14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center" vertical="center"/>
    </xf>
    <xf numFmtId="0" fontId="16" fillId="0" borderId="57" xfId="50" applyFont="1" applyFill="1" applyBorder="1" applyAlignment="1">
      <alignment horizontal="center" vertical="center"/>
    </xf>
    <xf numFmtId="0" fontId="18" fillId="0" borderId="57" xfId="50" applyFont="1" applyFill="1" applyBorder="1" applyAlignment="1">
      <alignment horizontal="center" vertical="center"/>
    </xf>
    <xf numFmtId="0" fontId="13" fillId="0" borderId="57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3" fillId="0" borderId="14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left" vertical="center" wrapText="1"/>
    </xf>
    <xf numFmtId="0" fontId="18" fillId="0" borderId="44" xfId="50" applyFont="1" applyFill="1" applyBorder="1" applyAlignment="1">
      <alignment horizontal="left" vertical="center" wrapText="1"/>
    </xf>
    <xf numFmtId="0" fontId="18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23" fillId="0" borderId="63" xfId="50" applyFont="1" applyFill="1" applyBorder="1" applyAlignment="1">
      <alignment horizontal="left" vertical="center" wrapText="1"/>
    </xf>
    <xf numFmtId="0" fontId="16" fillId="0" borderId="32" xfId="50" applyFont="1" applyFill="1" applyBorder="1" applyAlignment="1">
      <alignment horizontal="left" vertical="center"/>
    </xf>
    <xf numFmtId="9" fontId="16" fillId="0" borderId="14" xfId="50" applyNumberFormat="1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left" vertical="center"/>
    </xf>
    <xf numFmtId="0" fontId="19" fillId="0" borderId="54" xfId="0" applyFont="1" applyFill="1" applyBorder="1" applyAlignment="1">
      <alignment horizontal="left" vertical="center"/>
    </xf>
    <xf numFmtId="9" fontId="16" fillId="0" borderId="42" xfId="50" applyNumberFormat="1" applyFont="1" applyFill="1" applyBorder="1" applyAlignment="1">
      <alignment horizontal="left" vertical="center"/>
    </xf>
    <xf numFmtId="9" fontId="16" fillId="0" borderId="37" xfId="50" applyNumberFormat="1" applyFont="1" applyFill="1" applyBorder="1" applyAlignment="1">
      <alignment horizontal="left" vertical="center"/>
    </xf>
    <xf numFmtId="9" fontId="16" fillId="0" borderId="43" xfId="50" applyNumberFormat="1" applyFont="1" applyFill="1" applyBorder="1" applyAlignment="1">
      <alignment horizontal="left" vertical="center"/>
    </xf>
    <xf numFmtId="9" fontId="16" fillId="0" borderId="44" xfId="50" applyNumberFormat="1" applyFont="1" applyFill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64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6" fillId="0" borderId="65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vertical="center"/>
    </xf>
    <xf numFmtId="0" fontId="24" fillId="0" borderId="54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vertical="center"/>
    </xf>
    <xf numFmtId="0" fontId="16" fillId="0" borderId="67" xfId="50" applyFont="1" applyFill="1" applyBorder="1" applyAlignment="1">
      <alignment vertical="center"/>
    </xf>
    <xf numFmtId="0" fontId="19" fillId="0" borderId="67" xfId="50" applyFont="1" applyFill="1" applyBorder="1" applyAlignment="1">
      <alignment vertical="center"/>
    </xf>
    <xf numFmtId="58" fontId="13" fillId="0" borderId="52" xfId="50" applyNumberFormat="1" applyFont="1" applyFill="1" applyBorder="1" applyAlignment="1">
      <alignment vertical="center"/>
    </xf>
    <xf numFmtId="0" fontId="19" fillId="0" borderId="41" xfId="50" applyFont="1" applyFill="1" applyBorder="1" applyAlignment="1">
      <alignment horizontal="center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vertical="center"/>
    </xf>
    <xf numFmtId="0" fontId="13" fillId="0" borderId="52" xfId="50" applyFont="1" applyFill="1" applyBorder="1" applyAlignment="1">
      <alignment horizontal="center" vertical="center"/>
    </xf>
    <xf numFmtId="0" fontId="13" fillId="0" borderId="58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68" xfId="50" applyFont="1" applyFill="1" applyBorder="1" applyAlignment="1">
      <alignment horizontal="left" vertical="center"/>
    </xf>
    <xf numFmtId="0" fontId="18" fillId="0" borderId="69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8" fillId="0" borderId="50" xfId="50" applyFont="1" applyFill="1" applyBorder="1" applyAlignment="1">
      <alignment horizontal="left" vertical="center" wrapText="1"/>
    </xf>
    <xf numFmtId="0" fontId="18" fillId="0" borderId="61" xfId="50" applyFont="1" applyFill="1" applyBorder="1" applyAlignment="1">
      <alignment horizontal="left" vertical="center"/>
    </xf>
    <xf numFmtId="0" fontId="25" fillId="0" borderId="47" xfId="50" applyFont="1" applyFill="1" applyBorder="1" applyAlignment="1">
      <alignment horizontal="left" vertical="center" wrapText="1"/>
    </xf>
    <xf numFmtId="0" fontId="25" fillId="0" borderId="47" xfId="50" applyFont="1" applyFill="1" applyBorder="1" applyAlignment="1">
      <alignment horizontal="left" vertical="center"/>
    </xf>
    <xf numFmtId="0" fontId="19" fillId="0" borderId="60" xfId="0" applyFont="1" applyFill="1" applyBorder="1" applyAlignment="1">
      <alignment horizontal="left" vertical="center"/>
    </xf>
    <xf numFmtId="9" fontId="16" fillId="0" borderId="48" xfId="50" applyNumberFormat="1" applyFont="1" applyFill="1" applyBorder="1" applyAlignment="1">
      <alignment horizontal="left" vertical="center"/>
    </xf>
    <xf numFmtId="9" fontId="16" fillId="0" borderId="50" xfId="50" applyNumberFormat="1" applyFont="1" applyFill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6" fillId="0" borderId="70" xfId="50" applyFont="1" applyFill="1" applyBorder="1" applyAlignment="1">
      <alignment horizontal="left" vertical="center"/>
    </xf>
    <xf numFmtId="0" fontId="19" fillId="0" borderId="71" xfId="50" applyFont="1" applyFill="1" applyBorder="1" applyAlignment="1">
      <alignment horizontal="center" vertical="center"/>
    </xf>
    <xf numFmtId="0" fontId="16" fillId="0" borderId="67" xfId="50" applyFont="1" applyFill="1" applyBorder="1" applyAlignment="1">
      <alignment horizontal="center" vertical="center"/>
    </xf>
    <xf numFmtId="0" fontId="16" fillId="0" borderId="69" xfId="50" applyFont="1" applyFill="1" applyBorder="1" applyAlignment="1">
      <alignment horizontal="center" vertical="center"/>
    </xf>
    <xf numFmtId="0" fontId="16" fillId="0" borderId="69" xfId="50" applyFont="1" applyFill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8890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24050" y="2305050"/>
              <a:ext cx="495300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380365</xdr:colOff>
          <xdr:row>50</xdr:row>
          <xdr:rowOff>123825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99358250" y="9925050"/>
              <a:ext cx="380365" cy="1238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11</xdr:row>
          <xdr:rowOff>152400</xdr:rowOff>
        </xdr:from>
        <xdr:to>
          <xdr:col>6</xdr:col>
          <xdr:colOff>742950</xdr:colOff>
          <xdr:row>13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5114925" y="2276475"/>
              <a:ext cx="495300" cy="2857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133475" y="2305050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152400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8162925" y="2276475"/>
              <a:ext cx="495300" cy="2857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8890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1924050" y="2124075"/>
              <a:ext cx="495300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485775</xdr:colOff>
          <xdr:row>51</xdr:row>
          <xdr:rowOff>9525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9358250" y="9925050"/>
              <a:ext cx="48577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266065</xdr:colOff>
          <xdr:row>11</xdr:row>
          <xdr:rowOff>0</xdr:rowOff>
        </xdr:from>
        <xdr:to>
          <xdr:col>5</xdr:col>
          <xdr:colOff>762000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342765" y="2124075"/>
              <a:ext cx="495935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190500</xdr:rowOff>
        </xdr:from>
        <xdr:to>
          <xdr:col>6</xdr:col>
          <xdr:colOff>742950</xdr:colOff>
          <xdr:row>12</xdr:row>
          <xdr:rowOff>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114925" y="2124075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12</xdr:row>
          <xdr:rowOff>0</xdr:rowOff>
        </xdr:from>
        <xdr:to>
          <xdr:col>5</xdr:col>
          <xdr:colOff>742950</xdr:colOff>
          <xdr:row>13</xdr:row>
          <xdr:rowOff>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4324350" y="2305050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8890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1133475" y="2124075"/>
              <a:ext cx="495300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458075" y="2124075"/>
              <a:ext cx="4572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10</xdr:row>
          <xdr:rowOff>142875</xdr:rowOff>
        </xdr:from>
        <xdr:to>
          <xdr:col>10</xdr:col>
          <xdr:colOff>723900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153400" y="2076450"/>
              <a:ext cx="485775" cy="3048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477125" y="2305050"/>
              <a:ext cx="43815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8890</xdr:rowOff>
        </xdr:from>
        <xdr:to>
          <xdr:col>1</xdr:col>
          <xdr:colOff>742950</xdr:colOff>
          <xdr:row>17</xdr:row>
          <xdr:rowOff>28575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1162050" y="3056890"/>
              <a:ext cx="495300" cy="20066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17</xdr:row>
          <xdr:rowOff>9525</xdr:rowOff>
        </xdr:from>
        <xdr:to>
          <xdr:col>1</xdr:col>
          <xdr:colOff>742950</xdr:colOff>
          <xdr:row>18</xdr:row>
          <xdr:rowOff>9525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1162050" y="3238500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237490</xdr:colOff>
          <xdr:row>17</xdr:row>
          <xdr:rowOff>0</xdr:rowOff>
        </xdr:from>
        <xdr:to>
          <xdr:col>2</xdr:col>
          <xdr:colOff>723900</xdr:colOff>
          <xdr:row>18</xdr:row>
          <xdr:rowOff>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1942465" y="3228975"/>
              <a:ext cx="48641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0</xdr:rowOff>
        </xdr:from>
        <xdr:to>
          <xdr:col>2</xdr:col>
          <xdr:colOff>742950</xdr:colOff>
          <xdr:row>17</xdr:row>
          <xdr:rowOff>9525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1952625" y="30480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237490</xdr:colOff>
          <xdr:row>17</xdr:row>
          <xdr:rowOff>0</xdr:rowOff>
        </xdr:from>
        <xdr:to>
          <xdr:col>5</xdr:col>
          <xdr:colOff>723900</xdr:colOff>
          <xdr:row>18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4314190" y="3228975"/>
              <a:ext cx="48641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0</xdr:rowOff>
        </xdr:from>
        <xdr:to>
          <xdr:col>5</xdr:col>
          <xdr:colOff>714375</xdr:colOff>
          <xdr:row>17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4295775" y="3048000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17</xdr:row>
          <xdr:rowOff>0</xdr:rowOff>
        </xdr:from>
        <xdr:to>
          <xdr:col>6</xdr:col>
          <xdr:colOff>742950</xdr:colOff>
          <xdr:row>18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5114925" y="3228975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9525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5114925" y="30480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17</xdr:row>
          <xdr:rowOff>0</xdr:rowOff>
        </xdr:from>
        <xdr:to>
          <xdr:col>10</xdr:col>
          <xdr:colOff>0</xdr:colOff>
          <xdr:row>18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7486650" y="3228975"/>
              <a:ext cx="428625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0</xdr:rowOff>
        </xdr:from>
        <xdr:to>
          <xdr:col>10</xdr:col>
          <xdr:colOff>762000</xdr:colOff>
          <xdr:row>18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8181975" y="3228975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9525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7486650" y="3048000"/>
              <a:ext cx="42862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9525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8181975" y="30480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534275" y="1181100"/>
              <a:ext cx="381000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534275" y="1362075"/>
              <a:ext cx="3810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534275" y="1000125"/>
              <a:ext cx="381000" cy="2286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524750" y="819150"/>
              <a:ext cx="390525" cy="2571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505700" y="638175"/>
              <a:ext cx="409575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172085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8153400" y="629285"/>
              <a:ext cx="485775" cy="2374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8162925" y="819150"/>
              <a:ext cx="495300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8890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8181975" y="1000125"/>
              <a:ext cx="495300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8181975" y="1181100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8181975" y="136207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</xdr:row>
          <xdr:rowOff>0</xdr:rowOff>
        </xdr:from>
        <xdr:to>
          <xdr:col>2</xdr:col>
          <xdr:colOff>714375</xdr:colOff>
          <xdr:row>14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1924050" y="2486025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13</xdr:row>
          <xdr:rowOff>0</xdr:rowOff>
        </xdr:from>
        <xdr:to>
          <xdr:col>1</xdr:col>
          <xdr:colOff>714375</xdr:colOff>
          <xdr:row>14</xdr:row>
          <xdr:rowOff>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133475" y="2486025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266065</xdr:colOff>
          <xdr:row>13</xdr:row>
          <xdr:rowOff>0</xdr:rowOff>
        </xdr:from>
        <xdr:to>
          <xdr:col>5</xdr:col>
          <xdr:colOff>762000</xdr:colOff>
          <xdr:row>14</xdr:row>
          <xdr:rowOff>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4342765" y="2486025"/>
              <a:ext cx="495935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13</xdr:row>
          <xdr:rowOff>0</xdr:rowOff>
        </xdr:from>
        <xdr:to>
          <xdr:col>6</xdr:col>
          <xdr:colOff>742950</xdr:colOff>
          <xdr:row>14</xdr:row>
          <xdr:rowOff>0</xdr:rowOff>
        </xdr:to>
        <xdr:sp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5114925" y="2486025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13</xdr:row>
          <xdr:rowOff>0</xdr:rowOff>
        </xdr:from>
        <xdr:to>
          <xdr:col>8</xdr:col>
          <xdr:colOff>237490</xdr:colOff>
          <xdr:row>14</xdr:row>
          <xdr:rowOff>9525</xdr:rowOff>
        </xdr:to>
        <xdr:sp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6381750" y="2486025"/>
              <a:ext cx="30416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8890</xdr:rowOff>
        </xdr:from>
        <xdr:to>
          <xdr:col>1</xdr:col>
          <xdr:colOff>742950</xdr:colOff>
          <xdr:row>46</xdr:row>
          <xdr:rowOff>28575</xdr:rowOff>
        </xdr:to>
        <xdr:sp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1162050" y="9000490"/>
              <a:ext cx="495300" cy="20066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46</xdr:row>
          <xdr:rowOff>0</xdr:rowOff>
        </xdr:from>
        <xdr:to>
          <xdr:col>1</xdr:col>
          <xdr:colOff>742950</xdr:colOff>
          <xdr:row>47</xdr:row>
          <xdr:rowOff>9525</xdr:rowOff>
        </xdr:to>
        <xdr:sp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1162050" y="917257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46</xdr:row>
          <xdr:rowOff>0</xdr:rowOff>
        </xdr:from>
        <xdr:to>
          <xdr:col>2</xdr:col>
          <xdr:colOff>742950</xdr:colOff>
          <xdr:row>47</xdr:row>
          <xdr:rowOff>0</xdr:rowOff>
        </xdr:to>
        <xdr:sp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1952625" y="9172575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8890</xdr:rowOff>
        </xdr:to>
        <xdr:sp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1952625" y="8991600"/>
              <a:ext cx="495300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294640</xdr:colOff>
          <xdr:row>46</xdr:row>
          <xdr:rowOff>0</xdr:rowOff>
        </xdr:from>
        <xdr:to>
          <xdr:col>6</xdr:col>
          <xdr:colOff>0</xdr:colOff>
          <xdr:row>47</xdr:row>
          <xdr:rowOff>9525</xdr:rowOff>
        </xdr:to>
        <xdr:sp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4371340" y="9172575"/>
              <a:ext cx="49593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45</xdr:row>
          <xdr:rowOff>0</xdr:rowOff>
        </xdr:from>
        <xdr:to>
          <xdr:col>5</xdr:col>
          <xdr:colOff>771525</xdr:colOff>
          <xdr:row>46</xdr:row>
          <xdr:rowOff>0</xdr:rowOff>
        </xdr:to>
        <xdr:sp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4362450" y="8991600"/>
              <a:ext cx="485775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46</xdr:row>
          <xdr:rowOff>0</xdr:rowOff>
        </xdr:from>
        <xdr:to>
          <xdr:col>6</xdr:col>
          <xdr:colOff>714375</xdr:colOff>
          <xdr:row>47</xdr:row>
          <xdr:rowOff>0</xdr:rowOff>
        </xdr:to>
        <xdr:sp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5086350" y="9172575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5086350" y="8991600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46</xdr:row>
          <xdr:rowOff>0</xdr:rowOff>
        </xdr:from>
        <xdr:to>
          <xdr:col>10</xdr:col>
          <xdr:colOff>0</xdr:colOff>
          <xdr:row>47</xdr:row>
          <xdr:rowOff>9525</xdr:rowOff>
        </xdr:to>
        <xdr:sp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7486650" y="9172575"/>
              <a:ext cx="42862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46</xdr:row>
          <xdr:rowOff>0</xdr:rowOff>
        </xdr:from>
        <xdr:to>
          <xdr:col>10</xdr:col>
          <xdr:colOff>762000</xdr:colOff>
          <xdr:row>47</xdr:row>
          <xdr:rowOff>9525</xdr:rowOff>
        </xdr:to>
        <xdr:sp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8181975" y="917257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45</xdr:row>
          <xdr:rowOff>0</xdr:rowOff>
        </xdr:from>
        <xdr:to>
          <xdr:col>10</xdr:col>
          <xdr:colOff>0</xdr:colOff>
          <xdr:row>46</xdr:row>
          <xdr:rowOff>0</xdr:rowOff>
        </xdr:to>
        <xdr:sp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>
            <a:xfrm>
              <a:off x="7477125" y="8991600"/>
              <a:ext cx="43815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0</xdr:rowOff>
        </xdr:to>
        <xdr:sp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8181975" y="8991600"/>
              <a:ext cx="495300" cy="1809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237490</xdr:colOff>
          <xdr:row>47</xdr:row>
          <xdr:rowOff>9525</xdr:rowOff>
        </xdr:to>
        <xdr:sp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6381750" y="9172575"/>
              <a:ext cx="30416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237490</xdr:colOff>
          <xdr:row>46</xdr:row>
          <xdr:rowOff>8890</xdr:rowOff>
        </xdr:to>
        <xdr:sp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6381750" y="8991600"/>
              <a:ext cx="304165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46</xdr:row>
          <xdr:rowOff>0</xdr:rowOff>
        </xdr:from>
        <xdr:to>
          <xdr:col>4</xdr:col>
          <xdr:colOff>237490</xdr:colOff>
          <xdr:row>47</xdr:row>
          <xdr:rowOff>9525</xdr:rowOff>
        </xdr:to>
        <xdr:sp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3219450" y="9172575"/>
              <a:ext cx="30416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237490</xdr:colOff>
          <xdr:row>46</xdr:row>
          <xdr:rowOff>8890</xdr:rowOff>
        </xdr:to>
        <xdr:sp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3219450" y="8991600"/>
              <a:ext cx="304165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172085</xdr:rowOff>
        </xdr:from>
        <xdr:to>
          <xdr:col>10</xdr:col>
          <xdr:colOff>742950</xdr:colOff>
          <xdr:row>14</xdr:row>
          <xdr:rowOff>76200</xdr:rowOff>
        </xdr:to>
        <xdr:sp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8162925" y="2477135"/>
              <a:ext cx="495300" cy="2660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13</xdr:row>
          <xdr:rowOff>0</xdr:rowOff>
        </xdr:from>
        <xdr:to>
          <xdr:col>10</xdr:col>
          <xdr:colOff>0</xdr:colOff>
          <xdr:row>14</xdr:row>
          <xdr:rowOff>9525</xdr:rowOff>
        </xdr:to>
        <xdr:sp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7458075" y="2486025"/>
              <a:ext cx="4572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237490</xdr:colOff>
          <xdr:row>13</xdr:row>
          <xdr:rowOff>8890</xdr:rowOff>
        </xdr:to>
        <xdr:sp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6381750" y="2305050"/>
              <a:ext cx="304165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237490</xdr:colOff>
          <xdr:row>12</xdr:row>
          <xdr:rowOff>8890</xdr:rowOff>
        </xdr:to>
        <xdr:sp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6381750" y="2124075"/>
              <a:ext cx="304165" cy="18986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237490</xdr:colOff>
          <xdr:row>47</xdr:row>
          <xdr:rowOff>9525</xdr:rowOff>
        </xdr:to>
        <xdr:sp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6381750" y="9172575"/>
              <a:ext cx="30416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2</xdr:col>
          <xdr:colOff>742950</xdr:colOff>
          <xdr:row>35</xdr:row>
          <xdr:rowOff>9525</xdr:rowOff>
        </xdr:to>
        <xdr:sp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1952625" y="6962775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3</xdr:col>
          <xdr:colOff>742950</xdr:colOff>
          <xdr:row>35</xdr:row>
          <xdr:rowOff>0</xdr:rowOff>
        </xdr:to>
        <xdr:sp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2743200" y="696277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281175" y="103155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10</xdr:row>
          <xdr:rowOff>171450</xdr:rowOff>
        </xdr:from>
        <xdr:to>
          <xdr:col>6</xdr:col>
          <xdr:colOff>723900</xdr:colOff>
          <xdr:row>12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67275" y="235267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209550</xdr:rowOff>
        </xdr:from>
        <xdr:to>
          <xdr:col>2</xdr:col>
          <xdr:colOff>742950</xdr:colOff>
          <xdr:row>11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8288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48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281175" y="103155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10</xdr:row>
          <xdr:rowOff>209550</xdr:rowOff>
        </xdr:from>
        <xdr:to>
          <xdr:col>2</xdr:col>
          <xdr:colOff>723900</xdr:colOff>
          <xdr:row>12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819275" y="23907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10</xdr:row>
          <xdr:rowOff>0</xdr:rowOff>
        </xdr:from>
        <xdr:to>
          <xdr:col>5</xdr:col>
          <xdr:colOff>742950</xdr:colOff>
          <xdr:row>11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1148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</xdr:row>
          <xdr:rowOff>190500</xdr:rowOff>
        </xdr:from>
        <xdr:to>
          <xdr:col>6</xdr:col>
          <xdr:colOff>714375</xdr:colOff>
          <xdr:row>11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848225" y="21621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3850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9</xdr:row>
          <xdr:rowOff>209550</xdr:rowOff>
        </xdr:from>
        <xdr:to>
          <xdr:col>1</xdr:col>
          <xdr:colOff>714375</xdr:colOff>
          <xdr:row>11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10382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11</xdr:row>
          <xdr:rowOff>0</xdr:rowOff>
        </xdr:from>
        <xdr:to>
          <xdr:col>1</xdr:col>
          <xdr:colOff>695325</xdr:colOff>
          <xdr:row>12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019175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</xdr:row>
          <xdr:rowOff>0</xdr:rowOff>
        </xdr:from>
        <xdr:to>
          <xdr:col>9</xdr:col>
          <xdr:colOff>695325</xdr:colOff>
          <xdr:row>11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315200" y="21812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077200" y="21431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11</xdr:row>
          <xdr:rowOff>0</xdr:rowOff>
        </xdr:from>
        <xdr:to>
          <xdr:col>9</xdr:col>
          <xdr:colOff>714375</xdr:colOff>
          <xdr:row>12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34250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171450</xdr:rowOff>
        </xdr:from>
        <xdr:to>
          <xdr:col>10</xdr:col>
          <xdr:colOff>695325</xdr:colOff>
          <xdr:row>12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77200" y="235267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342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962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533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1153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209550</xdr:rowOff>
        </xdr:from>
        <xdr:to>
          <xdr:col>2</xdr:col>
          <xdr:colOff>723900</xdr:colOff>
          <xdr:row>24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819275" y="490537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209550</xdr:rowOff>
        </xdr:from>
        <xdr:to>
          <xdr:col>3</xdr:col>
          <xdr:colOff>723900</xdr:colOff>
          <xdr:row>24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81275" y="49053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27</xdr:row>
          <xdr:rowOff>9525</xdr:rowOff>
        </xdr:from>
        <xdr:to>
          <xdr:col>1</xdr:col>
          <xdr:colOff>742950</xdr:colOff>
          <xdr:row>28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66800" y="5753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28</xdr:row>
          <xdr:rowOff>0</xdr:rowOff>
        </xdr:from>
        <xdr:to>
          <xdr:col>1</xdr:col>
          <xdr:colOff>723900</xdr:colOff>
          <xdr:row>29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57275" y="59531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0</xdr:rowOff>
        </xdr:from>
        <xdr:to>
          <xdr:col>2</xdr:col>
          <xdr:colOff>714375</xdr:colOff>
          <xdr:row>29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800225" y="595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9525</xdr:rowOff>
        </xdr:from>
        <xdr:to>
          <xdr:col>2</xdr:col>
          <xdr:colOff>714375</xdr:colOff>
          <xdr:row>28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800225" y="5753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209550</xdr:rowOff>
        </xdr:from>
        <xdr:to>
          <xdr:col>5</xdr:col>
          <xdr:colOff>742950</xdr:colOff>
          <xdr:row>29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14800" y="595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114800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28</xdr:row>
          <xdr:rowOff>0</xdr:rowOff>
        </xdr:from>
        <xdr:to>
          <xdr:col>6</xdr:col>
          <xdr:colOff>742950</xdr:colOff>
          <xdr:row>29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76800" y="595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</xdr:row>
          <xdr:rowOff>0</xdr:rowOff>
        </xdr:from>
        <xdr:to>
          <xdr:col>6</xdr:col>
          <xdr:colOff>723900</xdr:colOff>
          <xdr:row>28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67275" y="57435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381875" y="595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9525</xdr:rowOff>
        </xdr:from>
        <xdr:to>
          <xdr:col>10</xdr:col>
          <xdr:colOff>742950</xdr:colOff>
          <xdr:row>29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124825" y="59626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27</xdr:row>
          <xdr:rowOff>0</xdr:rowOff>
        </xdr:from>
        <xdr:to>
          <xdr:col>9</xdr:col>
          <xdr:colOff>742950</xdr:colOff>
          <xdr:row>28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62825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10</xdr:col>
          <xdr:colOff>742950</xdr:colOff>
          <xdr:row>28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124825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334125" y="59531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334125" y="57435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285750</xdr:colOff>
          <xdr:row>29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86100" y="59531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86100" y="57435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334125" y="59531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81225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543050" y="76028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104775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1285875" y="14954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4867275" y="76028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6334125" y="76028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7724775" y="76123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200275" y="27146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76750" y="23526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34000" y="22479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5334000" y="24288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4476750" y="27146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5334000" y="26384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72450" y="22288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172450" y="24288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7305675" y="27146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172450" y="25622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71342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79343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79343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2181225" y="18097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282892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2828925" y="20002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400050</xdr:colOff>
          <xdr:row>9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3629025" y="16287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2952750" y="16287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4619625" y="16287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2714625" y="45434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0567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0567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9343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42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342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1400175" y="24288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1943100" y="43624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2181225" y="25336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1304925" y="27146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1362075" y="23526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4448175" y="25336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2181225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tabSelected="1" workbookViewId="0">
      <selection activeCell="A41" sqref="A41:K41"/>
    </sheetView>
  </sheetViews>
  <sheetFormatPr defaultColWidth="10.375" defaultRowHeight="16.5" customHeight="1"/>
  <cols>
    <col min="1" max="1" width="12" style="283" customWidth="1"/>
    <col min="2" max="9" width="10.375" style="283"/>
    <col min="10" max="10" width="8.875" style="283" customWidth="1"/>
    <col min="11" max="11" width="12" style="283" customWidth="1"/>
    <col min="12" max="16384" width="10.375" style="283"/>
  </cols>
  <sheetData>
    <row r="1" s="283" customFormat="1" ht="21" spans="1:11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="283" customFormat="1" ht="15" spans="1:11">
      <c r="A2" s="285" t="s">
        <v>1</v>
      </c>
      <c r="B2" s="286" t="s">
        <v>2</v>
      </c>
      <c r="C2" s="286"/>
      <c r="D2" s="287" t="s">
        <v>3</v>
      </c>
      <c r="E2" s="287"/>
      <c r="F2" s="286" t="s">
        <v>4</v>
      </c>
      <c r="G2" s="286"/>
      <c r="H2" s="288" t="s">
        <v>5</v>
      </c>
      <c r="I2" s="355" t="s">
        <v>6</v>
      </c>
      <c r="J2" s="355"/>
      <c r="K2" s="356"/>
    </row>
    <row r="3" s="283" customFormat="1" ht="14.25" spans="1:11">
      <c r="A3" s="289" t="s">
        <v>7</v>
      </c>
      <c r="B3" s="290"/>
      <c r="C3" s="291"/>
      <c r="D3" s="292" t="s">
        <v>8</v>
      </c>
      <c r="E3" s="293"/>
      <c r="F3" s="293"/>
      <c r="G3" s="294"/>
      <c r="H3" s="292" t="s">
        <v>9</v>
      </c>
      <c r="I3" s="293"/>
      <c r="J3" s="293"/>
      <c r="K3" s="294"/>
    </row>
    <row r="4" s="283" customFormat="1" ht="14.25" spans="1:11">
      <c r="A4" s="225" t="s">
        <v>10</v>
      </c>
      <c r="B4" s="226" t="s">
        <v>11</v>
      </c>
      <c r="C4" s="264"/>
      <c r="D4" s="225" t="s">
        <v>12</v>
      </c>
      <c r="E4" s="295"/>
      <c r="F4" s="296" t="s">
        <v>13</v>
      </c>
      <c r="G4" s="297"/>
      <c r="H4" s="225" t="s">
        <v>14</v>
      </c>
      <c r="I4" s="295"/>
      <c r="J4" s="226" t="s">
        <v>15</v>
      </c>
      <c r="K4" s="264" t="s">
        <v>16</v>
      </c>
    </row>
    <row r="5" s="283" customFormat="1" ht="14.25" spans="1:11">
      <c r="A5" s="298" t="s">
        <v>17</v>
      </c>
      <c r="B5" s="226" t="s">
        <v>18</v>
      </c>
      <c r="C5" s="264"/>
      <c r="D5" s="225" t="s">
        <v>19</v>
      </c>
      <c r="E5" s="295"/>
      <c r="F5" s="296" t="s">
        <v>20</v>
      </c>
      <c r="G5" s="297"/>
      <c r="H5" s="225" t="s">
        <v>21</v>
      </c>
      <c r="I5" s="295"/>
      <c r="J5" s="226" t="s">
        <v>15</v>
      </c>
      <c r="K5" s="264" t="s">
        <v>16</v>
      </c>
    </row>
    <row r="6" s="283" customFormat="1" ht="14.25" spans="1:11">
      <c r="A6" s="225" t="s">
        <v>22</v>
      </c>
      <c r="B6" s="299">
        <v>2</v>
      </c>
      <c r="C6" s="300">
        <v>7</v>
      </c>
      <c r="D6" s="298" t="s">
        <v>23</v>
      </c>
      <c r="E6" s="301"/>
      <c r="F6" s="296" t="s">
        <v>24</v>
      </c>
      <c r="G6" s="297"/>
      <c r="H6" s="225" t="s">
        <v>25</v>
      </c>
      <c r="I6" s="295"/>
      <c r="J6" s="226" t="s">
        <v>15</v>
      </c>
      <c r="K6" s="264" t="s">
        <v>16</v>
      </c>
    </row>
    <row r="7" s="283" customFormat="1" ht="14.25" spans="1:11">
      <c r="A7" s="225" t="s">
        <v>26</v>
      </c>
      <c r="B7" s="302">
        <v>13337</v>
      </c>
      <c r="C7" s="269"/>
      <c r="D7" s="298" t="s">
        <v>27</v>
      </c>
      <c r="E7" s="303"/>
      <c r="F7" s="296" t="s">
        <v>28</v>
      </c>
      <c r="G7" s="297"/>
      <c r="H7" s="225" t="s">
        <v>29</v>
      </c>
      <c r="I7" s="295"/>
      <c r="J7" s="226" t="s">
        <v>15</v>
      </c>
      <c r="K7" s="264" t="s">
        <v>16</v>
      </c>
    </row>
    <row r="8" s="283" customFormat="1" ht="15" spans="1:11">
      <c r="A8" s="114" t="s">
        <v>30</v>
      </c>
      <c r="B8" s="115" t="s">
        <v>31</v>
      </c>
      <c r="C8" s="116"/>
      <c r="D8" s="304" t="s">
        <v>32</v>
      </c>
      <c r="E8" s="305"/>
      <c r="F8" s="306" t="s">
        <v>33</v>
      </c>
      <c r="G8" s="307"/>
      <c r="H8" s="304" t="s">
        <v>34</v>
      </c>
      <c r="I8" s="305"/>
      <c r="J8" s="357" t="s">
        <v>15</v>
      </c>
      <c r="K8" s="358" t="s">
        <v>16</v>
      </c>
    </row>
    <row r="9" s="283" customFormat="1" ht="15" spans="1:11">
      <c r="A9" s="114" t="s">
        <v>30</v>
      </c>
      <c r="B9" s="121" t="s">
        <v>35</v>
      </c>
      <c r="C9" s="121"/>
      <c r="D9" s="308"/>
      <c r="E9" s="308"/>
      <c r="F9" s="309"/>
      <c r="G9" s="309"/>
      <c r="H9" s="308"/>
      <c r="I9" s="308"/>
      <c r="J9" s="359"/>
      <c r="K9" s="360"/>
    </row>
    <row r="10" s="283" customFormat="1" ht="15" spans="1:11">
      <c r="A10" s="310" t="s">
        <v>36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61"/>
    </row>
    <row r="11" s="283" customFormat="1" ht="15" spans="1:11">
      <c r="A11" s="246" t="s">
        <v>37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72"/>
    </row>
    <row r="12" s="283" customFormat="1" ht="14.25" spans="1:11">
      <c r="A12" s="312" t="s">
        <v>38</v>
      </c>
      <c r="B12" s="313" t="s">
        <v>39</v>
      </c>
      <c r="C12" s="314" t="s">
        <v>40</v>
      </c>
      <c r="D12" s="315"/>
      <c r="E12" s="316" t="s">
        <v>41</v>
      </c>
      <c r="F12" s="313" t="s">
        <v>39</v>
      </c>
      <c r="G12" s="314" t="s">
        <v>40</v>
      </c>
      <c r="H12" s="314" t="s">
        <v>42</v>
      </c>
      <c r="I12" s="316" t="s">
        <v>43</v>
      </c>
      <c r="J12" s="313" t="s">
        <v>39</v>
      </c>
      <c r="K12" s="362" t="s">
        <v>40</v>
      </c>
    </row>
    <row r="13" s="283" customFormat="1" ht="14.25" spans="1:11">
      <c r="A13" s="298" t="s">
        <v>44</v>
      </c>
      <c r="B13" s="317" t="s">
        <v>39</v>
      </c>
      <c r="C13" s="226" t="s">
        <v>40</v>
      </c>
      <c r="D13" s="303"/>
      <c r="E13" s="301" t="s">
        <v>45</v>
      </c>
      <c r="F13" s="317" t="s">
        <v>39</v>
      </c>
      <c r="G13" s="226" t="s">
        <v>40</v>
      </c>
      <c r="H13" s="226" t="s">
        <v>42</v>
      </c>
      <c r="I13" s="301" t="s">
        <v>46</v>
      </c>
      <c r="J13" s="317" t="s">
        <v>39</v>
      </c>
      <c r="K13" s="264" t="s">
        <v>40</v>
      </c>
    </row>
    <row r="14" s="283" customFormat="1" ht="14.25" spans="1:11">
      <c r="A14" s="298" t="s">
        <v>47</v>
      </c>
      <c r="B14" s="317" t="s">
        <v>39</v>
      </c>
      <c r="C14" s="226" t="s">
        <v>40</v>
      </c>
      <c r="D14" s="303"/>
      <c r="E14" s="301" t="s">
        <v>48</v>
      </c>
      <c r="F14" s="226" t="s">
        <v>49</v>
      </c>
      <c r="G14" s="226" t="s">
        <v>50</v>
      </c>
      <c r="H14" s="226" t="s">
        <v>42</v>
      </c>
      <c r="I14" s="301" t="s">
        <v>51</v>
      </c>
      <c r="J14" s="317" t="s">
        <v>39</v>
      </c>
      <c r="K14" s="264" t="s">
        <v>40</v>
      </c>
    </row>
    <row r="15" s="283" customFormat="1" ht="15" spans="1:11">
      <c r="A15" s="304" t="s">
        <v>52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63"/>
    </row>
    <row r="16" s="283" customFormat="1" ht="15" spans="1:11">
      <c r="A16" s="246" t="s">
        <v>53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72"/>
    </row>
    <row r="17" s="283" customFormat="1" ht="14.25" spans="1:11">
      <c r="A17" s="318" t="s">
        <v>54</v>
      </c>
      <c r="B17" s="314" t="s">
        <v>49</v>
      </c>
      <c r="C17" s="314" t="s">
        <v>50</v>
      </c>
      <c r="D17" s="319"/>
      <c r="E17" s="320" t="s">
        <v>55</v>
      </c>
      <c r="F17" s="314" t="s">
        <v>49</v>
      </c>
      <c r="G17" s="314" t="s">
        <v>50</v>
      </c>
      <c r="H17" s="321"/>
      <c r="I17" s="320" t="s">
        <v>56</v>
      </c>
      <c r="J17" s="314" t="s">
        <v>49</v>
      </c>
      <c r="K17" s="362" t="s">
        <v>50</v>
      </c>
    </row>
    <row r="18" s="283" customFormat="1" customHeight="1" spans="1:22">
      <c r="A18" s="322" t="s">
        <v>57</v>
      </c>
      <c r="B18" s="226" t="s">
        <v>49</v>
      </c>
      <c r="C18" s="226" t="s">
        <v>50</v>
      </c>
      <c r="D18" s="100"/>
      <c r="E18" s="323" t="s">
        <v>58</v>
      </c>
      <c r="F18" s="226" t="s">
        <v>49</v>
      </c>
      <c r="G18" s="226" t="s">
        <v>50</v>
      </c>
      <c r="H18" s="324"/>
      <c r="I18" s="323" t="s">
        <v>59</v>
      </c>
      <c r="J18" s="226" t="s">
        <v>49</v>
      </c>
      <c r="K18" s="264" t="s">
        <v>50</v>
      </c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</row>
    <row r="19" s="283" customFormat="1" ht="18" customHeight="1" spans="1:11">
      <c r="A19" s="325" t="s">
        <v>60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65"/>
    </row>
    <row r="20" s="283" customFormat="1" ht="18" customHeight="1" spans="1:11">
      <c r="A20" s="246" t="s">
        <v>61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72"/>
    </row>
    <row r="21" s="283" customFormat="1" customHeight="1" spans="1:11">
      <c r="A21" s="327" t="s">
        <v>62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66"/>
    </row>
    <row r="22" s="283" customFormat="1" ht="21.75" customHeight="1" spans="1:11">
      <c r="A22" s="329" t="s">
        <v>63</v>
      </c>
      <c r="B22" s="323" t="s">
        <v>64</v>
      </c>
      <c r="C22" s="323" t="s">
        <v>65</v>
      </c>
      <c r="D22" s="323" t="s">
        <v>66</v>
      </c>
      <c r="E22" s="323" t="s">
        <v>67</v>
      </c>
      <c r="F22" s="323" t="s">
        <v>68</v>
      </c>
      <c r="G22" s="323" t="s">
        <v>69</v>
      </c>
      <c r="H22" s="323" t="s">
        <v>70</v>
      </c>
      <c r="I22" s="323" t="s">
        <v>71</v>
      </c>
      <c r="J22" s="323" t="s">
        <v>72</v>
      </c>
      <c r="K22" s="165" t="s">
        <v>73</v>
      </c>
    </row>
    <row r="23" s="283" customFormat="1" customHeight="1" spans="1:11">
      <c r="A23" s="330" t="s">
        <v>74</v>
      </c>
      <c r="B23" s="331"/>
      <c r="C23" s="331">
        <v>1</v>
      </c>
      <c r="D23" s="331">
        <v>1</v>
      </c>
      <c r="E23" s="331">
        <v>0.5</v>
      </c>
      <c r="F23" s="331">
        <v>0.5</v>
      </c>
      <c r="G23" s="331">
        <v>0.5</v>
      </c>
      <c r="H23" s="331">
        <v>1</v>
      </c>
      <c r="I23" s="331">
        <v>1</v>
      </c>
      <c r="J23" s="331"/>
      <c r="K23" s="367" t="s">
        <v>75</v>
      </c>
    </row>
    <row r="24" s="283" customFormat="1" customHeight="1" spans="1:11">
      <c r="A24" s="330" t="s">
        <v>76</v>
      </c>
      <c r="B24" s="331"/>
      <c r="C24" s="331">
        <v>1</v>
      </c>
      <c r="D24" s="331">
        <v>1</v>
      </c>
      <c r="E24" s="331">
        <v>0.5</v>
      </c>
      <c r="F24" s="331">
        <v>0.5</v>
      </c>
      <c r="G24" s="331">
        <v>0.5</v>
      </c>
      <c r="H24" s="331">
        <v>1</v>
      </c>
      <c r="I24" s="331"/>
      <c r="J24" s="331"/>
      <c r="K24" s="368" t="s">
        <v>75</v>
      </c>
    </row>
    <row r="25" s="283" customFormat="1" customHeight="1" spans="1:11">
      <c r="A25" s="330"/>
      <c r="B25" s="331"/>
      <c r="C25" s="331"/>
      <c r="D25" s="331"/>
      <c r="E25" s="331"/>
      <c r="F25" s="331"/>
      <c r="G25" s="331"/>
      <c r="H25" s="331"/>
      <c r="I25" s="331"/>
      <c r="J25" s="331"/>
      <c r="K25" s="368"/>
    </row>
    <row r="26" s="283" customFormat="1" customHeight="1" spans="1:11">
      <c r="A26" s="330"/>
      <c r="B26" s="331"/>
      <c r="C26" s="331"/>
      <c r="D26" s="331"/>
      <c r="E26" s="331"/>
      <c r="F26" s="331"/>
      <c r="G26" s="331"/>
      <c r="H26" s="331"/>
      <c r="I26" s="331"/>
      <c r="J26" s="331"/>
      <c r="K26" s="158"/>
    </row>
    <row r="27" s="283" customFormat="1" customHeight="1" spans="1:11">
      <c r="A27" s="330"/>
      <c r="B27" s="331"/>
      <c r="C27" s="331"/>
      <c r="D27" s="331"/>
      <c r="E27" s="331"/>
      <c r="F27" s="331"/>
      <c r="G27" s="331"/>
      <c r="H27" s="331"/>
      <c r="I27" s="331"/>
      <c r="J27" s="331"/>
      <c r="K27" s="158"/>
    </row>
    <row r="28" s="283" customFormat="1" customHeight="1" spans="1:11">
      <c r="A28" s="330"/>
      <c r="B28" s="331"/>
      <c r="C28" s="331"/>
      <c r="D28" s="331"/>
      <c r="E28" s="331"/>
      <c r="F28" s="331"/>
      <c r="G28" s="331"/>
      <c r="H28" s="331"/>
      <c r="I28" s="331"/>
      <c r="J28" s="331"/>
      <c r="K28" s="158"/>
    </row>
    <row r="29" s="283" customFormat="1" customHeight="1" spans="1:11">
      <c r="A29" s="330"/>
      <c r="B29" s="331"/>
      <c r="C29" s="331"/>
      <c r="D29" s="331"/>
      <c r="E29" s="331"/>
      <c r="F29" s="331"/>
      <c r="G29" s="331"/>
      <c r="H29" s="331"/>
      <c r="I29" s="331"/>
      <c r="J29" s="331"/>
      <c r="K29" s="158"/>
    </row>
    <row r="30" s="283" customFormat="1" ht="18" customHeight="1" spans="1:11">
      <c r="A30" s="332" t="s">
        <v>77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69"/>
    </row>
    <row r="31" s="283" customFormat="1" ht="18.75" customHeight="1" spans="1:11">
      <c r="A31" s="334" t="s">
        <v>78</v>
      </c>
      <c r="B31" s="335"/>
      <c r="C31" s="335"/>
      <c r="D31" s="335"/>
      <c r="E31" s="335"/>
      <c r="F31" s="335"/>
      <c r="G31" s="335"/>
      <c r="H31" s="335"/>
      <c r="I31" s="335"/>
      <c r="J31" s="335"/>
      <c r="K31" s="370"/>
    </row>
    <row r="32" s="283" customFormat="1" ht="18.75" customHeight="1" spans="1:11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71"/>
    </row>
    <row r="33" s="283" customFormat="1" ht="18" customHeight="1" spans="1:11">
      <c r="A33" s="332" t="s">
        <v>79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69"/>
    </row>
    <row r="34" s="283" customFormat="1" ht="14.25" spans="1:11">
      <c r="A34" s="338" t="s">
        <v>80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72"/>
    </row>
    <row r="35" s="283" customFormat="1" ht="15" spans="1:11">
      <c r="A35" s="105" t="s">
        <v>81</v>
      </c>
      <c r="B35" s="107"/>
      <c r="C35" s="226" t="s">
        <v>15</v>
      </c>
      <c r="D35" s="226" t="s">
        <v>16</v>
      </c>
      <c r="E35" s="340" t="s">
        <v>82</v>
      </c>
      <c r="F35" s="341"/>
      <c r="G35" s="341"/>
      <c r="H35" s="341"/>
      <c r="I35" s="341"/>
      <c r="J35" s="341"/>
      <c r="K35" s="373"/>
    </row>
    <row r="36" s="283" customFormat="1" ht="15" spans="1:11">
      <c r="A36" s="342" t="s">
        <v>83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</row>
    <row r="37" s="283" customFormat="1" ht="14.25" spans="1:11">
      <c r="A37" s="343" t="s">
        <v>16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74"/>
    </row>
    <row r="38" s="283" customFormat="1" ht="14.25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9"/>
    </row>
    <row r="39" s="283" customFormat="1" ht="14.25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9"/>
    </row>
    <row r="40" s="283" customFormat="1" ht="14.25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9"/>
    </row>
    <row r="41" s="283" customFormat="1" ht="14.25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9"/>
    </row>
    <row r="42" s="283" customFormat="1" ht="14.25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9"/>
    </row>
    <row r="43" s="283" customFormat="1" ht="14.25" spans="1:11">
      <c r="A43" s="236"/>
      <c r="B43" s="237"/>
      <c r="C43" s="237"/>
      <c r="D43" s="237"/>
      <c r="E43" s="237"/>
      <c r="F43" s="237"/>
      <c r="G43" s="237"/>
      <c r="H43" s="237"/>
      <c r="I43" s="237"/>
      <c r="J43" s="237"/>
      <c r="K43" s="269"/>
    </row>
    <row r="44" s="283" customFormat="1" ht="15" spans="1:11">
      <c r="A44" s="231" t="s">
        <v>84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67"/>
    </row>
    <row r="45" s="283" customFormat="1" ht="15" spans="1:11">
      <c r="A45" s="246" t="s">
        <v>85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2"/>
    </row>
    <row r="46" s="283" customFormat="1" ht="14.25" spans="1:11">
      <c r="A46" s="318" t="s">
        <v>86</v>
      </c>
      <c r="B46" s="314" t="s">
        <v>49</v>
      </c>
      <c r="C46" s="314" t="s">
        <v>50</v>
      </c>
      <c r="D46" s="314" t="s">
        <v>42</v>
      </c>
      <c r="E46" s="320" t="s">
        <v>87</v>
      </c>
      <c r="F46" s="314" t="s">
        <v>49</v>
      </c>
      <c r="G46" s="314" t="s">
        <v>50</v>
      </c>
      <c r="H46" s="314" t="s">
        <v>42</v>
      </c>
      <c r="I46" s="320" t="s">
        <v>88</v>
      </c>
      <c r="J46" s="314" t="s">
        <v>49</v>
      </c>
      <c r="K46" s="362" t="s">
        <v>50</v>
      </c>
    </row>
    <row r="47" s="283" customFormat="1" ht="14.25" spans="1:11">
      <c r="A47" s="322" t="s">
        <v>41</v>
      </c>
      <c r="B47" s="226" t="s">
        <v>49</v>
      </c>
      <c r="C47" s="226" t="s">
        <v>50</v>
      </c>
      <c r="D47" s="226" t="s">
        <v>42</v>
      </c>
      <c r="E47" s="323" t="s">
        <v>48</v>
      </c>
      <c r="F47" s="226" t="s">
        <v>49</v>
      </c>
      <c r="G47" s="226" t="s">
        <v>50</v>
      </c>
      <c r="H47" s="226" t="s">
        <v>42</v>
      </c>
      <c r="I47" s="323" t="s">
        <v>59</v>
      </c>
      <c r="J47" s="226" t="s">
        <v>49</v>
      </c>
      <c r="K47" s="264" t="s">
        <v>50</v>
      </c>
    </row>
    <row r="48" s="283" customFormat="1" ht="15" spans="1:11">
      <c r="A48" s="304" t="s">
        <v>52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63"/>
    </row>
    <row r="49" s="283" customFormat="1" ht="15" spans="1:11">
      <c r="A49" s="342" t="s">
        <v>89</v>
      </c>
      <c r="B49" s="342"/>
      <c r="C49" s="342"/>
      <c r="D49" s="342"/>
      <c r="E49" s="342"/>
      <c r="F49" s="342"/>
      <c r="G49" s="342"/>
      <c r="H49" s="342"/>
      <c r="I49" s="342"/>
      <c r="J49" s="342"/>
      <c r="K49" s="342"/>
    </row>
    <row r="50" s="283" customFormat="1" ht="15" spans="1:1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74"/>
    </row>
    <row r="51" s="283" customFormat="1" ht="15" spans="1:11">
      <c r="A51" s="345" t="s">
        <v>90</v>
      </c>
      <c r="B51" s="346" t="s">
        <v>91</v>
      </c>
      <c r="C51" s="346"/>
      <c r="D51" s="347" t="s">
        <v>92</v>
      </c>
      <c r="E51" s="348"/>
      <c r="F51" s="349" t="s">
        <v>93</v>
      </c>
      <c r="G51" s="350"/>
      <c r="H51" s="351" t="s">
        <v>94</v>
      </c>
      <c r="I51" s="375"/>
      <c r="J51" s="376"/>
      <c r="K51" s="377"/>
    </row>
    <row r="52" s="283" customFormat="1" ht="15" spans="1:11">
      <c r="A52" s="342" t="s">
        <v>95</v>
      </c>
      <c r="B52" s="342"/>
      <c r="C52" s="342"/>
      <c r="D52" s="342"/>
      <c r="E52" s="342"/>
      <c r="F52" s="342"/>
      <c r="G52" s="342"/>
      <c r="H52" s="342"/>
      <c r="I52" s="342"/>
      <c r="J52" s="342"/>
      <c r="K52" s="342"/>
    </row>
    <row r="53" s="283" customFormat="1" ht="15" spans="1:11">
      <c r="A53" s="352"/>
      <c r="B53" s="353"/>
      <c r="C53" s="353"/>
      <c r="D53" s="353"/>
      <c r="E53" s="353"/>
      <c r="F53" s="353"/>
      <c r="G53" s="353"/>
      <c r="H53" s="353"/>
      <c r="I53" s="353"/>
      <c r="J53" s="353"/>
      <c r="K53" s="378"/>
    </row>
    <row r="54" s="283" customFormat="1" ht="15" spans="1:11">
      <c r="A54" s="345" t="s">
        <v>90</v>
      </c>
      <c r="B54" s="346" t="s">
        <v>91</v>
      </c>
      <c r="C54" s="346"/>
      <c r="D54" s="347" t="s">
        <v>92</v>
      </c>
      <c r="E54" s="354" t="s">
        <v>96</v>
      </c>
      <c r="F54" s="349" t="s">
        <v>97</v>
      </c>
      <c r="G54" s="350" t="s">
        <v>98</v>
      </c>
      <c r="H54" s="351" t="s">
        <v>94</v>
      </c>
      <c r="I54" s="375"/>
      <c r="J54" s="376" t="s">
        <v>99</v>
      </c>
      <c r="K54" s="377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B9:C9"/>
    <mergeCell ref="A10:K10"/>
    <mergeCell ref="A11:K11"/>
    <mergeCell ref="A15:K15"/>
    <mergeCell ref="A16:K16"/>
    <mergeCell ref="A19:K19"/>
    <mergeCell ref="A20:K20"/>
    <mergeCell ref="A21:K21"/>
    <mergeCell ref="A30:K30"/>
    <mergeCell ref="A31:K31"/>
    <mergeCell ref="A32:K32"/>
    <mergeCell ref="A33:K33"/>
    <mergeCell ref="A34:K34"/>
    <mergeCell ref="A35:B35"/>
    <mergeCell ref="E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380365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6</xdr:col>
                    <xdr:colOff>247650</xdr:colOff>
                    <xdr:row>11</xdr:row>
                    <xdr:rowOff>152400</xdr:rowOff>
                  </from>
                  <to>
                    <xdr:col>6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152400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485775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266065</xdr:colOff>
                    <xdr:row>11</xdr:row>
                    <xdr:rowOff>0</xdr:rowOff>
                  </from>
                  <to>
                    <xdr:col>5</xdr:col>
                    <xdr:colOff>762000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190500</xdr:rowOff>
                  </from>
                  <to>
                    <xdr:col>6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5</xdr:col>
                    <xdr:colOff>247650</xdr:colOff>
                    <xdr:row>12</xdr:row>
                    <xdr:rowOff>0</xdr:rowOff>
                  </from>
                  <to>
                    <xdr:col>5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9</xdr:col>
                    <xdr:colOff>219075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238125</xdr:colOff>
                    <xdr:row>10</xdr:row>
                    <xdr:rowOff>142875</xdr:rowOff>
                  </from>
                  <to>
                    <xdr:col>10</xdr:col>
                    <xdr:colOff>723900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9</xdr:col>
                    <xdr:colOff>238125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8890</xdr:rowOff>
                  </from>
                  <to>
                    <xdr:col>1</xdr:col>
                    <xdr:colOff>742950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</xdr:col>
                    <xdr:colOff>247650</xdr:colOff>
                    <xdr:row>17</xdr:row>
                    <xdr:rowOff>9525</xdr:rowOff>
                  </from>
                  <to>
                    <xdr:col>1</xdr:col>
                    <xdr:colOff>742950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2</xdr:col>
                    <xdr:colOff>237490</xdr:colOff>
                    <xdr:row>17</xdr:row>
                    <xdr:rowOff>0</xdr:rowOff>
                  </from>
                  <to>
                    <xdr:col>2</xdr:col>
                    <xdr:colOff>723900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2</xdr:col>
                    <xdr:colOff>247650</xdr:colOff>
                    <xdr:row>16</xdr:row>
                    <xdr:rowOff>0</xdr:rowOff>
                  </from>
                  <to>
                    <xdr:col>2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5</xdr:col>
                    <xdr:colOff>237490</xdr:colOff>
                    <xdr:row>17</xdr:row>
                    <xdr:rowOff>0</xdr:rowOff>
                  </from>
                  <to>
                    <xdr:col>5</xdr:col>
                    <xdr:colOff>723900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5</xdr:col>
                    <xdr:colOff>219075</xdr:colOff>
                    <xdr:row>16</xdr:row>
                    <xdr:rowOff>0</xdr:rowOff>
                  </from>
                  <to>
                    <xdr:col>5</xdr:col>
                    <xdr:colOff>714375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6</xdr:col>
                    <xdr:colOff>247650</xdr:colOff>
                    <xdr:row>17</xdr:row>
                    <xdr:rowOff>0</xdr:rowOff>
                  </from>
                  <to>
                    <xdr:col>6</xdr:col>
                    <xdr:colOff>742950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9</xdr:col>
                    <xdr:colOff>247650</xdr:colOff>
                    <xdr:row>17</xdr:row>
                    <xdr:rowOff>0</xdr:rowOff>
                  </from>
                  <to>
                    <xdr:col>10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10</xdr:col>
                    <xdr:colOff>266700</xdr:colOff>
                    <xdr:row>17</xdr:row>
                    <xdr:rowOff>0</xdr:rowOff>
                  </from>
                  <to>
                    <xdr:col>10</xdr:col>
                    <xdr:colOff>762000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172085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2</xdr:col>
                    <xdr:colOff>219075</xdr:colOff>
                    <xdr:row>13</xdr:row>
                    <xdr:rowOff>0</xdr:rowOff>
                  </from>
                  <to>
                    <xdr:col>2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1</xdr:col>
                    <xdr:colOff>219075</xdr:colOff>
                    <xdr:row>13</xdr:row>
                    <xdr:rowOff>0</xdr:rowOff>
                  </from>
                  <to>
                    <xdr:col>1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5</xdr:col>
                    <xdr:colOff>266065</xdr:colOff>
                    <xdr:row>13</xdr:row>
                    <xdr:rowOff>0</xdr:rowOff>
                  </from>
                  <to>
                    <xdr:col>5</xdr:col>
                    <xdr:colOff>762000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name="Check Box 40" r:id="rId42">
              <controlPr defaultSize="0">
                <anchor moveWithCells="1">
                  <from>
                    <xdr:col>6</xdr:col>
                    <xdr:colOff>247650</xdr:colOff>
                    <xdr:row>13</xdr:row>
                    <xdr:rowOff>0</xdr:rowOff>
                  </from>
                  <to>
                    <xdr:col>6</xdr:col>
                    <xdr:colOff>742950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name="Check Box 41" r:id="rId43">
              <controlPr defaultSize="0">
                <anchor moveWithCells="1">
                  <from>
                    <xdr:col>7</xdr:col>
                    <xdr:colOff>723900</xdr:colOff>
                    <xdr:row>13</xdr:row>
                    <xdr:rowOff>0</xdr:rowOff>
                  </from>
                  <to>
                    <xdr:col>8</xdr:col>
                    <xdr:colOff>237490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name="Check Box 42" r:id="rId44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8890</xdr:rowOff>
                  </from>
                  <to>
                    <xdr:col>1</xdr:col>
                    <xdr:colOff>742950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name="Check Box 43" r:id="rId45">
              <controlPr defaultSize="0">
                <anchor moveWithCells="1">
                  <from>
                    <xdr:col>1</xdr:col>
                    <xdr:colOff>247650</xdr:colOff>
                    <xdr:row>46</xdr:row>
                    <xdr:rowOff>0</xdr:rowOff>
                  </from>
                  <to>
                    <xdr:col>1</xdr:col>
                    <xdr:colOff>742950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name="Check Box 44" r:id="rId46">
              <controlPr defaultSize="0">
                <anchor moveWithCells="1">
                  <from>
                    <xdr:col>2</xdr:col>
                    <xdr:colOff>247650</xdr:colOff>
                    <xdr:row>46</xdr:row>
                    <xdr:rowOff>0</xdr:rowOff>
                  </from>
                  <to>
                    <xdr:col>2</xdr:col>
                    <xdr:colOff>742950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name="Check Box 45" r:id="rId47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name="Check Box 46" r:id="rId48">
              <controlPr defaultSize="0">
                <anchor moveWithCells="1">
                  <from>
                    <xdr:col>5</xdr:col>
                    <xdr:colOff>294640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name="Check Box 47" r:id="rId49">
              <controlPr defaultSize="0">
                <anchor moveWithCells="1">
                  <from>
                    <xdr:col>5</xdr:col>
                    <xdr:colOff>285750</xdr:colOff>
                    <xdr:row>45</xdr:row>
                    <xdr:rowOff>0</xdr:rowOff>
                  </from>
                  <to>
                    <xdr:col>5</xdr:col>
                    <xdr:colOff>771525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name="Check Box 48" r:id="rId50">
              <controlPr defaultSize="0">
                <anchor moveWithCells="1">
                  <from>
                    <xdr:col>6</xdr:col>
                    <xdr:colOff>219075</xdr:colOff>
                    <xdr:row>46</xdr:row>
                    <xdr:rowOff>0</xdr:rowOff>
                  </from>
                  <to>
                    <xdr:col>6</xdr:col>
                    <xdr:colOff>714375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name="Check Box 49" r:id="rId51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name="Check Box 50" r:id="rId52">
              <controlPr defaultSize="0">
                <anchor moveWithCells="1">
                  <from>
                    <xdr:col>9</xdr:col>
                    <xdr:colOff>247650</xdr:colOff>
                    <xdr:row>46</xdr:row>
                    <xdr:rowOff>0</xdr:rowOff>
                  </from>
                  <to>
                    <xdr:col>10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name="Check Box 51" r:id="rId53">
              <controlPr defaultSize="0">
                <anchor moveWithCells="1">
                  <from>
                    <xdr:col>10</xdr:col>
                    <xdr:colOff>266700</xdr:colOff>
                    <xdr:row>46</xdr:row>
                    <xdr:rowOff>0</xdr:rowOff>
                  </from>
                  <to>
                    <xdr:col>10</xdr:col>
                    <xdr:colOff>762000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name="Check Box 52" r:id="rId54">
              <controlPr defaultSize="0">
                <anchor moveWithCells="1">
                  <from>
                    <xdr:col>9</xdr:col>
                    <xdr:colOff>238125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name="Check Box 53" r:id="rId55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name="Check Box 54" r:id="rId56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237490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name="Check Box 55" r:id="rId57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237490</xdr:colOff>
                    <xdr:row>46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name="Check Box 56" r:id="rId58">
              <controlPr defaultSize="0">
                <anchor moveWithCells="1">
                  <from>
                    <xdr:col>3</xdr:col>
                    <xdr:colOff>723900</xdr:colOff>
                    <xdr:row>46</xdr:row>
                    <xdr:rowOff>0</xdr:rowOff>
                  </from>
                  <to>
                    <xdr:col>4</xdr:col>
                    <xdr:colOff>237490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name="Check Box 57" r:id="rId59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237490</xdr:colOff>
                    <xdr:row>46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name="Check Box 58" r:id="rId60">
              <controlPr defaultSize="0">
                <anchor moveWithCells="1">
                  <from>
                    <xdr:col>10</xdr:col>
                    <xdr:colOff>247650</xdr:colOff>
                    <xdr:row>12</xdr:row>
                    <xdr:rowOff>172085</xdr:rowOff>
                  </from>
                  <to>
                    <xdr:col>10</xdr:col>
                    <xdr:colOff>742950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name="Check Box 59" r:id="rId61">
              <controlPr defaultSize="0">
                <anchor moveWithCells="1">
                  <from>
                    <xdr:col>9</xdr:col>
                    <xdr:colOff>219075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name="Check Box 60" r:id="rId62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237490</xdr:colOff>
                    <xdr:row>13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name="Check Box 61" r:id="rId63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237490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name="Check Box 62" r:id="rId64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237490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name="Check Box 63" r:id="rId65">
              <controlPr defaultSize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2</xdr:col>
                    <xdr:colOff>742950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name="Check Box 64" r:id="rId66">
              <controlPr defaultSize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3</xdr:col>
                    <xdr:colOff>742950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294</v>
      </c>
      <c r="B2" s="23" t="s">
        <v>231</v>
      </c>
      <c r="C2" s="23" t="s">
        <v>232</v>
      </c>
      <c r="D2" s="23" t="s">
        <v>233</v>
      </c>
      <c r="E2" s="23" t="s">
        <v>234</v>
      </c>
      <c r="F2" s="23" t="s">
        <v>235</v>
      </c>
      <c r="G2" s="22" t="s">
        <v>295</v>
      </c>
      <c r="H2" s="22" t="s">
        <v>296</v>
      </c>
      <c r="I2" s="22" t="s">
        <v>297</v>
      </c>
      <c r="J2" s="22" t="s">
        <v>296</v>
      </c>
      <c r="K2" s="22" t="s">
        <v>298</v>
      </c>
      <c r="L2" s="22" t="s">
        <v>296</v>
      </c>
      <c r="M2" s="23" t="s">
        <v>280</v>
      </c>
      <c r="N2" s="23" t="s">
        <v>244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294</v>
      </c>
      <c r="B4" s="25" t="s">
        <v>299</v>
      </c>
      <c r="C4" s="25" t="s">
        <v>281</v>
      </c>
      <c r="D4" s="25" t="s">
        <v>233</v>
      </c>
      <c r="E4" s="23" t="s">
        <v>234</v>
      </c>
      <c r="F4" s="23" t="s">
        <v>235</v>
      </c>
      <c r="G4" s="22" t="s">
        <v>295</v>
      </c>
      <c r="H4" s="22" t="s">
        <v>296</v>
      </c>
      <c r="I4" s="22" t="s">
        <v>297</v>
      </c>
      <c r="J4" s="22" t="s">
        <v>296</v>
      </c>
      <c r="K4" s="22" t="s">
        <v>298</v>
      </c>
      <c r="L4" s="22" t="s">
        <v>296</v>
      </c>
      <c r="M4" s="23" t="s">
        <v>280</v>
      </c>
      <c r="N4" s="23" t="s">
        <v>244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254</v>
      </c>
      <c r="B11" s="12"/>
      <c r="C11" s="12"/>
      <c r="D11" s="13"/>
      <c r="E11" s="14"/>
      <c r="F11" s="26"/>
      <c r="G11" s="21"/>
      <c r="H11" s="26"/>
      <c r="I11" s="11" t="s">
        <v>255</v>
      </c>
      <c r="J11" s="12"/>
      <c r="K11" s="12"/>
      <c r="L11" s="12"/>
      <c r="M11" s="12"/>
      <c r="N11" s="19"/>
    </row>
    <row r="12" ht="71.25" customHeight="1" spans="1:14">
      <c r="A12" s="15" t="s">
        <v>300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7" sqref="E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274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" t="s">
        <v>302</v>
      </c>
      <c r="H2" s="4" t="s">
        <v>303</v>
      </c>
      <c r="I2" s="4" t="s">
        <v>304</v>
      </c>
      <c r="J2" s="4" t="s">
        <v>305</v>
      </c>
      <c r="K2" s="5" t="s">
        <v>280</v>
      </c>
      <c r="L2" s="5" t="s">
        <v>244</v>
      </c>
    </row>
    <row r="3" spans="1:12">
      <c r="A3" s="9" t="s">
        <v>282</v>
      </c>
      <c r="B3" s="9"/>
      <c r="C3" s="20" t="s">
        <v>246</v>
      </c>
      <c r="D3" s="20"/>
      <c r="E3" s="20" t="s">
        <v>74</v>
      </c>
      <c r="F3" s="10">
        <v>82236</v>
      </c>
      <c r="G3" s="10" t="s">
        <v>306</v>
      </c>
      <c r="H3" s="10" t="s">
        <v>307</v>
      </c>
      <c r="I3" s="10"/>
      <c r="J3" s="10"/>
      <c r="K3" s="10" t="s">
        <v>308</v>
      </c>
      <c r="L3" s="10"/>
    </row>
    <row r="4" spans="1:12">
      <c r="A4" s="9" t="s">
        <v>288</v>
      </c>
      <c r="B4" s="9"/>
      <c r="C4" s="20" t="s">
        <v>250</v>
      </c>
      <c r="D4" s="20"/>
      <c r="E4" s="20" t="s">
        <v>74</v>
      </c>
      <c r="F4" s="10">
        <v>82236</v>
      </c>
      <c r="G4" s="10" t="s">
        <v>306</v>
      </c>
      <c r="H4" s="10" t="s">
        <v>307</v>
      </c>
      <c r="I4" s="10"/>
      <c r="J4" s="10"/>
      <c r="K4" s="10" t="s">
        <v>308</v>
      </c>
      <c r="L4" s="10"/>
    </row>
    <row r="5" spans="1:12">
      <c r="A5" s="9" t="s">
        <v>289</v>
      </c>
      <c r="B5" s="9"/>
      <c r="C5" s="20" t="s">
        <v>268</v>
      </c>
      <c r="D5" s="20"/>
      <c r="E5" s="20" t="s">
        <v>74</v>
      </c>
      <c r="F5" s="10">
        <v>82236</v>
      </c>
      <c r="G5" s="10" t="s">
        <v>306</v>
      </c>
      <c r="H5" s="10" t="s">
        <v>307</v>
      </c>
      <c r="I5" s="10"/>
      <c r="J5" s="10"/>
      <c r="K5" s="10" t="s">
        <v>308</v>
      </c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 t="s">
        <v>308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254</v>
      </c>
      <c r="B11" s="12"/>
      <c r="C11" s="12"/>
      <c r="D11" s="12"/>
      <c r="E11" s="13"/>
      <c r="F11" s="14"/>
      <c r="G11" s="21"/>
      <c r="H11" s="11" t="s">
        <v>255</v>
      </c>
      <c r="I11" s="12"/>
      <c r="J11" s="12"/>
      <c r="K11" s="12"/>
      <c r="L11" s="19"/>
    </row>
    <row r="12" ht="79.5" customHeight="1" spans="1:12">
      <c r="A12" s="15" t="s">
        <v>309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230</v>
      </c>
      <c r="B2" s="5" t="s">
        <v>235</v>
      </c>
      <c r="C2" s="5" t="s">
        <v>281</v>
      </c>
      <c r="D2" s="5" t="s">
        <v>233</v>
      </c>
      <c r="E2" s="5" t="s">
        <v>234</v>
      </c>
      <c r="F2" s="4" t="s">
        <v>311</v>
      </c>
      <c r="G2" s="4" t="s">
        <v>261</v>
      </c>
      <c r="H2" s="6" t="s">
        <v>262</v>
      </c>
      <c r="I2" s="17" t="s">
        <v>264</v>
      </c>
    </row>
    <row r="3" s="1" customFormat="1" ht="16.5" spans="1:9">
      <c r="A3" s="4"/>
      <c r="B3" s="7"/>
      <c r="C3" s="7"/>
      <c r="D3" s="7"/>
      <c r="E3" s="7"/>
      <c r="F3" s="4" t="s">
        <v>312</v>
      </c>
      <c r="G3" s="4" t="s">
        <v>265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254</v>
      </c>
      <c r="B12" s="12"/>
      <c r="C12" s="12"/>
      <c r="D12" s="13"/>
      <c r="E12" s="14"/>
      <c r="F12" s="11" t="s">
        <v>255</v>
      </c>
      <c r="G12" s="12"/>
      <c r="H12" s="13"/>
      <c r="I12" s="19"/>
    </row>
    <row r="13" ht="52.5" customHeight="1" spans="1:9">
      <c r="A13" s="15" t="s">
        <v>313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17" sqref="E17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100</v>
      </c>
      <c r="B3" s="51" t="s">
        <v>101</v>
      </c>
      <c r="C3" s="51"/>
      <c r="D3" s="51"/>
      <c r="E3" s="51"/>
      <c r="F3" s="51"/>
      <c r="G3" s="51"/>
      <c r="H3" s="52"/>
      <c r="I3" s="74" t="s">
        <v>102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66</v>
      </c>
      <c r="C4" s="277" t="s">
        <v>67</v>
      </c>
      <c r="D4" s="53" t="s">
        <v>68</v>
      </c>
      <c r="E4" s="53" t="s">
        <v>69</v>
      </c>
      <c r="F4" s="53" t="s">
        <v>70</v>
      </c>
      <c r="G4" s="53" t="s">
        <v>71</v>
      </c>
      <c r="H4" s="52"/>
      <c r="I4" s="281" t="s">
        <v>103</v>
      </c>
      <c r="J4" s="281" t="s">
        <v>104</v>
      </c>
      <c r="K4" s="281"/>
      <c r="L4" s="281"/>
      <c r="M4" s="281"/>
      <c r="N4" s="282"/>
    </row>
    <row r="5" s="43" customFormat="1" ht="29.1" customHeight="1" spans="1:14">
      <c r="A5" s="50"/>
      <c r="B5" s="53" t="s">
        <v>105</v>
      </c>
      <c r="C5" s="277" t="s">
        <v>106</v>
      </c>
      <c r="D5" s="53" t="s">
        <v>107</v>
      </c>
      <c r="E5" s="53" t="s">
        <v>108</v>
      </c>
      <c r="F5" s="53" t="s">
        <v>109</v>
      </c>
      <c r="G5" s="53" t="s">
        <v>110</v>
      </c>
      <c r="H5" s="52"/>
      <c r="I5" s="76" t="s">
        <v>111</v>
      </c>
      <c r="J5" s="76" t="s">
        <v>111</v>
      </c>
      <c r="K5" s="76"/>
      <c r="L5" s="76"/>
      <c r="M5" s="76"/>
      <c r="N5" s="77"/>
    </row>
    <row r="6" s="43" customFormat="1" ht="29.1" customHeight="1" spans="1:14">
      <c r="A6" s="54" t="s">
        <v>112</v>
      </c>
      <c r="B6" s="55">
        <f>C6-1.9</f>
        <v>98.1</v>
      </c>
      <c r="C6" s="278">
        <v>100</v>
      </c>
      <c r="D6" s="55">
        <f t="shared" ref="D6:G6" si="0">C6+1.9</f>
        <v>101.9</v>
      </c>
      <c r="E6" s="55">
        <f t="shared" si="0"/>
        <v>103.8</v>
      </c>
      <c r="F6" s="55">
        <f t="shared" si="0"/>
        <v>105.7</v>
      </c>
      <c r="G6" s="55">
        <f t="shared" si="0"/>
        <v>107.6</v>
      </c>
      <c r="H6" s="52"/>
      <c r="I6" s="78" t="s">
        <v>113</v>
      </c>
      <c r="J6" s="78" t="s">
        <v>114</v>
      </c>
      <c r="K6" s="78"/>
      <c r="L6" s="78"/>
      <c r="M6" s="78"/>
      <c r="N6" s="79"/>
    </row>
    <row r="7" s="43" customFormat="1" ht="29.1" customHeight="1" spans="1:14">
      <c r="A7" s="54" t="s">
        <v>115</v>
      </c>
      <c r="B7" s="55">
        <f>C7-4</f>
        <v>70</v>
      </c>
      <c r="C7" s="279" t="s">
        <v>116</v>
      </c>
      <c r="D7" s="55">
        <f>C7+4</f>
        <v>78</v>
      </c>
      <c r="E7" s="55">
        <f>D7+5</f>
        <v>83</v>
      </c>
      <c r="F7" s="55">
        <f>E7+6</f>
        <v>89</v>
      </c>
      <c r="G7" s="55">
        <f>F7+6</f>
        <v>95</v>
      </c>
      <c r="H7" s="52"/>
      <c r="I7" s="80" t="s">
        <v>117</v>
      </c>
      <c r="J7" s="80" t="s">
        <v>118</v>
      </c>
      <c r="K7" s="80"/>
      <c r="L7" s="80"/>
      <c r="M7" s="80"/>
      <c r="N7" s="81"/>
    </row>
    <row r="8" s="43" customFormat="1" ht="29.1" customHeight="1" spans="1:14">
      <c r="A8" s="54" t="s">
        <v>119</v>
      </c>
      <c r="B8" s="55">
        <f>C8-3.6</f>
        <v>93.4</v>
      </c>
      <c r="C8" s="279" t="s">
        <v>120</v>
      </c>
      <c r="D8" s="55">
        <f t="shared" ref="D8:G8" si="1">C8+4</f>
        <v>101</v>
      </c>
      <c r="E8" s="55">
        <f t="shared" si="1"/>
        <v>105</v>
      </c>
      <c r="F8" s="55">
        <f t="shared" si="1"/>
        <v>109</v>
      </c>
      <c r="G8" s="55">
        <f t="shared" si="1"/>
        <v>113</v>
      </c>
      <c r="H8" s="52"/>
      <c r="I8" s="80" t="s">
        <v>121</v>
      </c>
      <c r="J8" s="80" t="s">
        <v>117</v>
      </c>
      <c r="K8" s="80"/>
      <c r="L8" s="80"/>
      <c r="M8" s="80"/>
      <c r="N8" s="82"/>
    </row>
    <row r="9" s="43" customFormat="1" ht="29.1" customHeight="1" spans="1:14">
      <c r="A9" s="54" t="s">
        <v>122</v>
      </c>
      <c r="B9" s="58">
        <f>C9-2.3/2</f>
        <v>28.35</v>
      </c>
      <c r="C9" s="280">
        <v>29.5</v>
      </c>
      <c r="D9" s="58">
        <f t="shared" ref="D9:G9" si="2">C9+2.6/2</f>
        <v>30.8</v>
      </c>
      <c r="E9" s="58">
        <f t="shared" si="2"/>
        <v>32.1</v>
      </c>
      <c r="F9" s="58">
        <f t="shared" si="2"/>
        <v>33.4</v>
      </c>
      <c r="G9" s="58">
        <f t="shared" si="2"/>
        <v>34.7</v>
      </c>
      <c r="H9" s="52"/>
      <c r="I9" s="78" t="s">
        <v>123</v>
      </c>
      <c r="J9" s="78" t="s">
        <v>117</v>
      </c>
      <c r="K9" s="78"/>
      <c r="L9" s="78"/>
      <c r="M9" s="78"/>
      <c r="N9" s="83"/>
    </row>
    <row r="10" s="43" customFormat="1" ht="29.1" customHeight="1" spans="1:14">
      <c r="A10" s="54" t="s">
        <v>124</v>
      </c>
      <c r="B10" s="58">
        <f>C10-0.7</f>
        <v>20.8</v>
      </c>
      <c r="C10" s="280">
        <v>21.5</v>
      </c>
      <c r="D10" s="58">
        <f>C10+0.7</f>
        <v>22.2</v>
      </c>
      <c r="E10" s="58">
        <f>D10+0.7</f>
        <v>22.9</v>
      </c>
      <c r="F10" s="58">
        <f>E10+0.9</f>
        <v>23.8</v>
      </c>
      <c r="G10" s="58">
        <f>F10+0.9</f>
        <v>24.7</v>
      </c>
      <c r="H10" s="52"/>
      <c r="I10" s="80" t="s">
        <v>117</v>
      </c>
      <c r="J10" s="80" t="s">
        <v>117</v>
      </c>
      <c r="K10" s="80"/>
      <c r="L10" s="80"/>
      <c r="M10" s="80"/>
      <c r="N10" s="82"/>
    </row>
    <row r="11" s="43" customFormat="1" ht="29.1" customHeight="1" spans="1:14">
      <c r="A11" s="54" t="s">
        <v>125</v>
      </c>
      <c r="B11" s="55">
        <f>C11-0.5</f>
        <v>17.5</v>
      </c>
      <c r="C11" s="278">
        <v>18</v>
      </c>
      <c r="D11" s="55">
        <f>C11+0.5</f>
        <v>18.5</v>
      </c>
      <c r="E11" s="55">
        <f>D11+0.5</f>
        <v>19</v>
      </c>
      <c r="F11" s="55">
        <f>E11+0.7</f>
        <v>19.7</v>
      </c>
      <c r="G11" s="55">
        <f>F11+0.7</f>
        <v>20.4</v>
      </c>
      <c r="H11" s="52"/>
      <c r="I11" s="80" t="s">
        <v>117</v>
      </c>
      <c r="J11" s="80" t="s">
        <v>117</v>
      </c>
      <c r="K11" s="80"/>
      <c r="L11" s="80"/>
      <c r="M11" s="80"/>
      <c r="N11" s="82"/>
    </row>
    <row r="12" s="43" customFormat="1" ht="29.1" customHeight="1" spans="1:14">
      <c r="A12" s="54" t="s">
        <v>126</v>
      </c>
      <c r="B12" s="55">
        <f>C12-0.6</f>
        <v>26.9</v>
      </c>
      <c r="C12" s="278">
        <v>27.5</v>
      </c>
      <c r="D12" s="55">
        <f>C12+0.6</f>
        <v>28.1</v>
      </c>
      <c r="E12" s="55">
        <f>D12+0.7</f>
        <v>28.8</v>
      </c>
      <c r="F12" s="55">
        <f>E12+0.6</f>
        <v>29.4</v>
      </c>
      <c r="G12" s="55">
        <f>F12+0.7</f>
        <v>30.1</v>
      </c>
      <c r="H12" s="52"/>
      <c r="I12" s="80" t="s">
        <v>127</v>
      </c>
      <c r="J12" s="80" t="s">
        <v>128</v>
      </c>
      <c r="K12" s="80"/>
      <c r="L12" s="80"/>
      <c r="M12" s="80"/>
      <c r="N12" s="82"/>
    </row>
    <row r="13" s="43" customFormat="1" ht="29.1" customHeight="1" spans="1:14">
      <c r="A13" s="54" t="s">
        <v>129</v>
      </c>
      <c r="B13" s="55">
        <f>C13-0.9</f>
        <v>37.1</v>
      </c>
      <c r="C13" s="278">
        <v>38</v>
      </c>
      <c r="D13" s="55">
        <f t="shared" ref="D13:G13" si="3">C13+1.1</f>
        <v>39.1</v>
      </c>
      <c r="E13" s="55">
        <f t="shared" si="3"/>
        <v>40.2</v>
      </c>
      <c r="F13" s="55">
        <f t="shared" si="3"/>
        <v>41.3</v>
      </c>
      <c r="G13" s="55">
        <f t="shared" si="3"/>
        <v>42.4</v>
      </c>
      <c r="H13" s="52"/>
      <c r="I13" s="80" t="s">
        <v>130</v>
      </c>
      <c r="J13" s="80" t="s">
        <v>127</v>
      </c>
      <c r="K13" s="80"/>
      <c r="L13" s="80"/>
      <c r="M13" s="80"/>
      <c r="N13" s="82"/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" spans="1:14">
      <c r="A16" s="70" t="s">
        <v>82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4.25" spans="1:14">
      <c r="A17" s="43" t="s">
        <v>131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4.25" spans="1:13">
      <c r="A18" s="71"/>
      <c r="B18" s="71"/>
      <c r="C18" s="71"/>
      <c r="D18" s="71"/>
      <c r="E18" s="71"/>
      <c r="F18" s="71"/>
      <c r="G18" s="71"/>
      <c r="H18" s="71"/>
      <c r="I18" s="70" t="s">
        <v>132</v>
      </c>
      <c r="J18" s="88"/>
      <c r="K18" s="70" t="s">
        <v>133</v>
      </c>
      <c r="L18" s="70"/>
      <c r="M18" s="70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A14" sqref="A14:K14"/>
    </sheetView>
  </sheetViews>
  <sheetFormatPr defaultColWidth="10" defaultRowHeight="16.5" customHeight="1"/>
  <cols>
    <col min="1" max="1" width="10.75" style="174" customWidth="1"/>
    <col min="2" max="6" width="10" style="174"/>
    <col min="7" max="7" width="12.625" style="174" customWidth="1"/>
    <col min="8" max="16384" width="10" style="174"/>
  </cols>
  <sheetData>
    <row r="1" s="174" customFormat="1" ht="22.5" customHeight="1" spans="1:11">
      <c r="A1" s="175" t="s">
        <v>135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4" customFormat="1" ht="17.25" customHeight="1" spans="1:11">
      <c r="A2" s="176" t="s">
        <v>1</v>
      </c>
      <c r="B2" s="177" t="s">
        <v>2</v>
      </c>
      <c r="C2" s="177"/>
      <c r="D2" s="178" t="s">
        <v>3</v>
      </c>
      <c r="E2" s="178"/>
      <c r="F2" s="177" t="s">
        <v>4</v>
      </c>
      <c r="G2" s="177"/>
      <c r="H2" s="179" t="s">
        <v>5</v>
      </c>
      <c r="I2" s="252" t="s">
        <v>6</v>
      </c>
      <c r="J2" s="252"/>
      <c r="K2" s="253"/>
    </row>
    <row r="3" s="174" customFormat="1" customHeight="1" spans="1:11">
      <c r="A3" s="180" t="s">
        <v>7</v>
      </c>
      <c r="B3" s="181"/>
      <c r="C3" s="182"/>
      <c r="D3" s="183" t="s">
        <v>8</v>
      </c>
      <c r="E3" s="184"/>
      <c r="F3" s="184"/>
      <c r="G3" s="185"/>
      <c r="H3" s="183" t="s">
        <v>9</v>
      </c>
      <c r="I3" s="184"/>
      <c r="J3" s="184"/>
      <c r="K3" s="185"/>
    </row>
    <row r="4" s="174" customFormat="1" customHeight="1" spans="1:11">
      <c r="A4" s="186" t="s">
        <v>10</v>
      </c>
      <c r="B4" s="187" t="s">
        <v>11</v>
      </c>
      <c r="C4" s="188"/>
      <c r="D4" s="186" t="s">
        <v>12</v>
      </c>
      <c r="E4" s="189"/>
      <c r="F4" s="190" t="s">
        <v>13</v>
      </c>
      <c r="G4" s="191"/>
      <c r="H4" s="186" t="s">
        <v>136</v>
      </c>
      <c r="I4" s="189"/>
      <c r="J4" s="214" t="s">
        <v>15</v>
      </c>
      <c r="K4" s="254" t="s">
        <v>16</v>
      </c>
    </row>
    <row r="5" s="174" customFormat="1" customHeight="1" spans="1:11">
      <c r="A5" s="192" t="s">
        <v>17</v>
      </c>
      <c r="B5" s="193" t="s">
        <v>18</v>
      </c>
      <c r="C5" s="194"/>
      <c r="D5" s="186" t="s">
        <v>137</v>
      </c>
      <c r="E5" s="189"/>
      <c r="F5" s="187">
        <v>8000</v>
      </c>
      <c r="G5" s="188"/>
      <c r="H5" s="186" t="s">
        <v>138</v>
      </c>
      <c r="I5" s="189"/>
      <c r="J5" s="214" t="s">
        <v>15</v>
      </c>
      <c r="K5" s="254" t="s">
        <v>16</v>
      </c>
    </row>
    <row r="6" s="174" customFormat="1" customHeight="1" spans="1:11">
      <c r="A6" s="186" t="s">
        <v>22</v>
      </c>
      <c r="B6" s="195">
        <v>2</v>
      </c>
      <c r="C6" s="196">
        <v>7</v>
      </c>
      <c r="D6" s="186" t="s">
        <v>139</v>
      </c>
      <c r="E6" s="189"/>
      <c r="F6" s="187">
        <v>5000</v>
      </c>
      <c r="G6" s="188"/>
      <c r="H6" s="197" t="s">
        <v>140</v>
      </c>
      <c r="I6" s="229"/>
      <c r="J6" s="229"/>
      <c r="K6" s="255"/>
    </row>
    <row r="7" s="174" customFormat="1" customHeight="1" spans="1:11">
      <c r="A7" s="186" t="s">
        <v>26</v>
      </c>
      <c r="B7" s="187">
        <v>13337</v>
      </c>
      <c r="C7" s="188"/>
      <c r="D7" s="186" t="s">
        <v>141</v>
      </c>
      <c r="E7" s="189"/>
      <c r="F7" s="187">
        <v>4000</v>
      </c>
      <c r="G7" s="188"/>
      <c r="H7" s="198"/>
      <c r="I7" s="214"/>
      <c r="J7" s="214"/>
      <c r="K7" s="254"/>
    </row>
    <row r="8" s="174" customFormat="1" customHeight="1" spans="1:11">
      <c r="A8" s="114" t="s">
        <v>30</v>
      </c>
      <c r="B8" s="115" t="s">
        <v>31</v>
      </c>
      <c r="C8" s="116"/>
      <c r="D8" s="199" t="s">
        <v>32</v>
      </c>
      <c r="E8" s="200"/>
      <c r="F8" s="201" t="s">
        <v>33</v>
      </c>
      <c r="G8" s="202"/>
      <c r="H8" s="203"/>
      <c r="I8" s="223"/>
      <c r="J8" s="223"/>
      <c r="K8" s="256"/>
    </row>
    <row r="9" s="174" customFormat="1" customHeight="1" spans="1:11">
      <c r="A9" s="114" t="s">
        <v>30</v>
      </c>
      <c r="B9" s="121" t="s">
        <v>35</v>
      </c>
      <c r="C9" s="121"/>
      <c r="D9" s="204"/>
      <c r="E9" s="204"/>
      <c r="F9" s="205"/>
      <c r="G9" s="205"/>
      <c r="H9" s="206"/>
      <c r="I9" s="206"/>
      <c r="J9" s="206"/>
      <c r="K9" s="206"/>
    </row>
    <row r="10" s="174" customFormat="1" customHeight="1" spans="1:11">
      <c r="A10" s="207" t="s">
        <v>142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</row>
    <row r="11" s="174" customFormat="1" customHeight="1" spans="1:11">
      <c r="A11" s="208" t="s">
        <v>38</v>
      </c>
      <c r="B11" s="209" t="s">
        <v>39</v>
      </c>
      <c r="C11" s="210" t="s">
        <v>40</v>
      </c>
      <c r="D11" s="211"/>
      <c r="E11" s="212" t="s">
        <v>43</v>
      </c>
      <c r="F11" s="209" t="s">
        <v>39</v>
      </c>
      <c r="G11" s="210" t="s">
        <v>40</v>
      </c>
      <c r="H11" s="209"/>
      <c r="I11" s="212" t="s">
        <v>41</v>
      </c>
      <c r="J11" s="209" t="s">
        <v>39</v>
      </c>
      <c r="K11" s="257" t="s">
        <v>40</v>
      </c>
    </row>
    <row r="12" s="174" customFormat="1" customHeight="1" spans="1:11">
      <c r="A12" s="192" t="s">
        <v>44</v>
      </c>
      <c r="B12" s="213" t="s">
        <v>39</v>
      </c>
      <c r="C12" s="214" t="s">
        <v>40</v>
      </c>
      <c r="D12" s="215"/>
      <c r="E12" s="216" t="s">
        <v>46</v>
      </c>
      <c r="F12" s="213" t="s">
        <v>39</v>
      </c>
      <c r="G12" s="214" t="s">
        <v>40</v>
      </c>
      <c r="H12" s="213"/>
      <c r="I12" s="216" t="s">
        <v>51</v>
      </c>
      <c r="J12" s="213" t="s">
        <v>39</v>
      </c>
      <c r="K12" s="254" t="s">
        <v>40</v>
      </c>
    </row>
    <row r="13" s="174" customFormat="1" customHeight="1" spans="1:11">
      <c r="A13" s="199" t="s">
        <v>82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58"/>
    </row>
    <row r="14" s="174" customFormat="1" customHeight="1" spans="1:11">
      <c r="A14" s="204" t="s">
        <v>143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</row>
    <row r="15" s="174" customFormat="1" customHeight="1" spans="1:11">
      <c r="A15" s="217" t="s">
        <v>144</v>
      </c>
      <c r="B15" s="218"/>
      <c r="C15" s="218"/>
      <c r="D15" s="218"/>
      <c r="E15" s="218"/>
      <c r="F15" s="218"/>
      <c r="G15" s="218"/>
      <c r="H15" s="218"/>
      <c r="I15" s="259"/>
      <c r="J15" s="259"/>
      <c r="K15" s="260"/>
    </row>
    <row r="16" s="174" customFormat="1" customHeight="1" spans="1:11">
      <c r="A16" s="219" t="s">
        <v>145</v>
      </c>
      <c r="B16" s="220"/>
      <c r="C16" s="220"/>
      <c r="D16" s="221"/>
      <c r="E16" s="222"/>
      <c r="F16" s="220"/>
      <c r="G16" s="220"/>
      <c r="H16" s="221"/>
      <c r="I16" s="261"/>
      <c r="J16" s="262"/>
      <c r="K16" s="263"/>
    </row>
    <row r="17" s="174" customFormat="1" customHeight="1" spans="1:11">
      <c r="A17" s="203"/>
      <c r="B17" s="223"/>
      <c r="C17" s="223"/>
      <c r="D17" s="223"/>
      <c r="E17" s="223"/>
      <c r="F17" s="223"/>
      <c r="G17" s="223"/>
      <c r="H17" s="223"/>
      <c r="I17" s="223"/>
      <c r="J17" s="223"/>
      <c r="K17" s="256"/>
    </row>
    <row r="18" s="174" customFormat="1" customHeight="1" spans="1:11">
      <c r="A18" s="204" t="s">
        <v>146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</row>
    <row r="19" s="174" customFormat="1" customHeight="1" spans="1:11">
      <c r="A19" s="217"/>
      <c r="B19" s="218"/>
      <c r="C19" s="218"/>
      <c r="D19" s="218"/>
      <c r="E19" s="218"/>
      <c r="F19" s="218"/>
      <c r="G19" s="218"/>
      <c r="H19" s="218"/>
      <c r="I19" s="259"/>
      <c r="J19" s="259"/>
      <c r="K19" s="260"/>
    </row>
    <row r="20" s="174" customFormat="1" customHeight="1" spans="1:11">
      <c r="A20" s="219"/>
      <c r="B20" s="220"/>
      <c r="C20" s="220"/>
      <c r="D20" s="221"/>
      <c r="E20" s="222"/>
      <c r="F20" s="220"/>
      <c r="G20" s="220"/>
      <c r="H20" s="221"/>
      <c r="I20" s="261"/>
      <c r="J20" s="262"/>
      <c r="K20" s="263"/>
    </row>
    <row r="21" s="174" customFormat="1" customHeight="1" spans="1:11">
      <c r="A21" s="203"/>
      <c r="B21" s="223"/>
      <c r="C21" s="223"/>
      <c r="D21" s="223"/>
      <c r="E21" s="223"/>
      <c r="F21" s="223"/>
      <c r="G21" s="223"/>
      <c r="H21" s="223"/>
      <c r="I21" s="223"/>
      <c r="J21" s="223"/>
      <c r="K21" s="256"/>
    </row>
    <row r="22" s="174" customFormat="1" customHeight="1" spans="1:11">
      <c r="A22" s="224" t="s">
        <v>79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</row>
    <row r="23" s="174" customFormat="1" customHeight="1" spans="1:11">
      <c r="A23" s="93" t="s">
        <v>80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64"/>
    </row>
    <row r="24" s="174" customFormat="1" customHeight="1" spans="1:11">
      <c r="A24" s="105" t="s">
        <v>81</v>
      </c>
      <c r="B24" s="107"/>
      <c r="C24" s="214" t="s">
        <v>15</v>
      </c>
      <c r="D24" s="214" t="s">
        <v>16</v>
      </c>
      <c r="E24" s="104"/>
      <c r="F24" s="104"/>
      <c r="G24" s="104"/>
      <c r="H24" s="104"/>
      <c r="I24" s="104"/>
      <c r="J24" s="104"/>
      <c r="K24" s="157"/>
    </row>
    <row r="25" s="174" customFormat="1" customHeight="1" spans="1:11">
      <c r="A25" s="225" t="s">
        <v>147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64"/>
    </row>
    <row r="26" s="174" customFormat="1" customHeight="1" spans="1:11">
      <c r="A26" s="227"/>
      <c r="B26" s="228"/>
      <c r="C26" s="228"/>
      <c r="D26" s="228"/>
      <c r="E26" s="228"/>
      <c r="F26" s="228"/>
      <c r="G26" s="228"/>
      <c r="H26" s="228"/>
      <c r="I26" s="228"/>
      <c r="J26" s="228"/>
      <c r="K26" s="265"/>
    </row>
    <row r="27" s="174" customFormat="1" customHeight="1" spans="1:11">
      <c r="A27" s="207" t="s">
        <v>85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</row>
    <row r="28" s="174" customFormat="1" customHeight="1" spans="1:11">
      <c r="A28" s="180" t="s">
        <v>86</v>
      </c>
      <c r="B28" s="210" t="s">
        <v>49</v>
      </c>
      <c r="C28" s="210" t="s">
        <v>50</v>
      </c>
      <c r="D28" s="210" t="s">
        <v>42</v>
      </c>
      <c r="E28" s="181" t="s">
        <v>87</v>
      </c>
      <c r="F28" s="210" t="s">
        <v>49</v>
      </c>
      <c r="G28" s="210" t="s">
        <v>50</v>
      </c>
      <c r="H28" s="210" t="s">
        <v>42</v>
      </c>
      <c r="I28" s="181" t="s">
        <v>88</v>
      </c>
      <c r="J28" s="210" t="s">
        <v>49</v>
      </c>
      <c r="K28" s="257" t="s">
        <v>50</v>
      </c>
    </row>
    <row r="29" s="174" customFormat="1" customHeight="1" spans="1:11">
      <c r="A29" s="197" t="s">
        <v>41</v>
      </c>
      <c r="B29" s="214" t="s">
        <v>49</v>
      </c>
      <c r="C29" s="214" t="s">
        <v>50</v>
      </c>
      <c r="D29" s="214" t="s">
        <v>42</v>
      </c>
      <c r="E29" s="229" t="s">
        <v>48</v>
      </c>
      <c r="F29" s="214" t="s">
        <v>49</v>
      </c>
      <c r="G29" s="214" t="s">
        <v>50</v>
      </c>
      <c r="H29" s="214" t="s">
        <v>42</v>
      </c>
      <c r="I29" s="229" t="s">
        <v>59</v>
      </c>
      <c r="J29" s="214" t="s">
        <v>49</v>
      </c>
      <c r="K29" s="254" t="s">
        <v>50</v>
      </c>
    </row>
    <row r="30" s="174" customFormat="1" customHeight="1" spans="1:11">
      <c r="A30" s="186" t="s">
        <v>52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66"/>
    </row>
    <row r="31" s="174" customFormat="1" customHeight="1" spans="1:1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67"/>
    </row>
    <row r="32" s="174" customFormat="1" customHeight="1" spans="1:11">
      <c r="A32" s="233" t="s">
        <v>148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</row>
    <row r="33" s="174" customFormat="1" ht="17.25" customHeight="1" spans="1:11">
      <c r="A33" s="234" t="s">
        <v>16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68"/>
    </row>
    <row r="34" s="174" customFormat="1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9"/>
    </row>
    <row r="35" s="174" customFormat="1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9"/>
    </row>
    <row r="36" s="174" customFormat="1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9"/>
    </row>
    <row r="37" s="174" customFormat="1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9"/>
    </row>
    <row r="38" s="174" customFormat="1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9"/>
    </row>
    <row r="39" s="174" customFormat="1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9"/>
    </row>
    <row r="40" s="174" customFormat="1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9"/>
    </row>
    <row r="41" s="174" customFormat="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9"/>
    </row>
    <row r="42" s="174" customFormat="1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9"/>
    </row>
    <row r="43" s="174" customFormat="1" ht="17.25" customHeight="1" spans="1:11">
      <c r="A43" s="236"/>
      <c r="B43" s="237"/>
      <c r="C43" s="237"/>
      <c r="D43" s="237"/>
      <c r="E43" s="237"/>
      <c r="F43" s="237"/>
      <c r="G43" s="237"/>
      <c r="H43" s="237"/>
      <c r="I43" s="237"/>
      <c r="J43" s="237"/>
      <c r="K43" s="269"/>
    </row>
    <row r="44" s="174" customFormat="1" ht="17.25" customHeight="1" spans="1:11">
      <c r="A44" s="231" t="s">
        <v>84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67"/>
    </row>
    <row r="45" s="174" customFormat="1" customHeight="1" spans="1:11">
      <c r="A45" s="233" t="s">
        <v>149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33"/>
    </row>
    <row r="46" s="174" customFormat="1" ht="18" customHeight="1" spans="1:11">
      <c r="A46" s="238" t="s">
        <v>82</v>
      </c>
      <c r="B46" s="239"/>
      <c r="C46" s="239"/>
      <c r="D46" s="239"/>
      <c r="E46" s="239"/>
      <c r="F46" s="239"/>
      <c r="G46" s="239"/>
      <c r="H46" s="239"/>
      <c r="I46" s="239"/>
      <c r="J46" s="239"/>
      <c r="K46" s="270"/>
    </row>
    <row r="47" s="174" customFormat="1" ht="18" customHeight="1" spans="1:1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70"/>
    </row>
    <row r="48" s="174" customFormat="1" ht="18" customHeight="1" spans="1:11">
      <c r="A48" s="227"/>
      <c r="B48" s="228"/>
      <c r="C48" s="228"/>
      <c r="D48" s="228"/>
      <c r="E48" s="228"/>
      <c r="F48" s="228"/>
      <c r="G48" s="228"/>
      <c r="H48" s="228"/>
      <c r="I48" s="228"/>
      <c r="J48" s="228"/>
      <c r="K48" s="265"/>
    </row>
    <row r="49" s="174" customFormat="1" ht="21" customHeight="1" spans="1:11">
      <c r="A49" s="240" t="s">
        <v>90</v>
      </c>
      <c r="B49" s="241" t="s">
        <v>91</v>
      </c>
      <c r="C49" s="241"/>
      <c r="D49" s="242" t="s">
        <v>92</v>
      </c>
      <c r="E49" s="243"/>
      <c r="F49" s="242" t="s">
        <v>93</v>
      </c>
      <c r="G49" s="244"/>
      <c r="H49" s="245" t="s">
        <v>94</v>
      </c>
      <c r="I49" s="245"/>
      <c r="J49" s="241"/>
      <c r="K49" s="271"/>
    </row>
    <row r="50" s="174" customFormat="1" customHeight="1" spans="1:11">
      <c r="A50" s="246" t="s">
        <v>95</v>
      </c>
      <c r="B50" s="247"/>
      <c r="C50" s="247"/>
      <c r="D50" s="247"/>
      <c r="E50" s="247"/>
      <c r="F50" s="247"/>
      <c r="G50" s="247"/>
      <c r="H50" s="247"/>
      <c r="I50" s="247"/>
      <c r="J50" s="247"/>
      <c r="K50" s="272"/>
    </row>
    <row r="51" s="174" customFormat="1" customHeight="1" spans="1:11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73"/>
    </row>
    <row r="52" s="174" customFormat="1" customHeight="1" spans="1:11">
      <c r="A52" s="250"/>
      <c r="B52" s="251"/>
      <c r="C52" s="251"/>
      <c r="D52" s="251"/>
      <c r="E52" s="251"/>
      <c r="F52" s="251"/>
      <c r="G52" s="251"/>
      <c r="H52" s="251"/>
      <c r="I52" s="251"/>
      <c r="J52" s="251"/>
      <c r="K52" s="274"/>
    </row>
    <row r="53" s="174" customFormat="1" ht="21" customHeight="1" spans="1:11">
      <c r="A53" s="240" t="s">
        <v>90</v>
      </c>
      <c r="B53" s="241" t="s">
        <v>91</v>
      </c>
      <c r="C53" s="241"/>
      <c r="D53" s="242" t="s">
        <v>92</v>
      </c>
      <c r="E53" s="242" t="s">
        <v>96</v>
      </c>
      <c r="F53" s="242" t="s">
        <v>93</v>
      </c>
      <c r="G53" s="242" t="s">
        <v>150</v>
      </c>
      <c r="H53" s="245" t="s">
        <v>94</v>
      </c>
      <c r="I53" s="245"/>
      <c r="J53" s="275" t="s">
        <v>99</v>
      </c>
      <c r="K53" s="276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B9:C9"/>
    <mergeCell ref="A10:K10"/>
    <mergeCell ref="A13:K13"/>
    <mergeCell ref="A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10</xdr:row>
                    <xdr:rowOff>171450</xdr:rowOff>
                  </from>
                  <to>
                    <xdr:col>6</xdr:col>
                    <xdr:colOff>723900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9</xdr:row>
                    <xdr:rowOff>209550</xdr:rowOff>
                  </from>
                  <to>
                    <xdr:col>2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10</xdr:row>
                    <xdr:rowOff>209550</xdr:rowOff>
                  </from>
                  <to>
                    <xdr:col>2</xdr:col>
                    <xdr:colOff>723900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10</xdr:row>
                    <xdr:rowOff>0</xdr:rowOff>
                  </from>
                  <to>
                    <xdr:col>5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9</xdr:row>
                    <xdr:rowOff>190500</xdr:rowOff>
                  </from>
                  <to>
                    <xdr:col>6</xdr:col>
                    <xdr:colOff>714375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9</xdr:row>
                    <xdr:rowOff>209550</xdr:rowOff>
                  </from>
                  <to>
                    <xdr:col>1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11</xdr:row>
                    <xdr:rowOff>0</xdr:rowOff>
                  </from>
                  <to>
                    <xdr:col>1</xdr:col>
                    <xdr:colOff>695325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10</xdr:row>
                    <xdr:rowOff>0</xdr:rowOff>
                  </from>
                  <to>
                    <xdr:col>9</xdr:col>
                    <xdr:colOff>695325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11</xdr:row>
                    <xdr:rowOff>0</xdr:rowOff>
                  </from>
                  <to>
                    <xdr:col>9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171450</xdr:rowOff>
                  </from>
                  <to>
                    <xdr:col>10</xdr:col>
                    <xdr:colOff>695325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209550</xdr:rowOff>
                  </from>
                  <to>
                    <xdr:col>2</xdr:col>
                    <xdr:colOff>723900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209550</xdr:rowOff>
                  </from>
                  <to>
                    <xdr:col>3</xdr:col>
                    <xdr:colOff>723900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27</xdr:row>
                    <xdr:rowOff>9525</xdr:rowOff>
                  </from>
                  <to>
                    <xdr:col>1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28</xdr:row>
                    <xdr:rowOff>0</xdr:rowOff>
                  </from>
                  <to>
                    <xdr:col>1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0</xdr:rowOff>
                  </from>
                  <to>
                    <xdr:col>2</xdr:col>
                    <xdr:colOff>714375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9525</xdr:rowOff>
                  </from>
                  <to>
                    <xdr:col>2</xdr:col>
                    <xdr:colOff>714375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209550</xdr:rowOff>
                  </from>
                  <to>
                    <xdr:col>5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28</xdr:row>
                    <xdr:rowOff>0</xdr:rowOff>
                  </from>
                  <to>
                    <xdr:col>6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27</xdr:row>
                    <xdr:rowOff>0</xdr:rowOff>
                  </from>
                  <to>
                    <xdr:col>6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9525</xdr:rowOff>
                  </from>
                  <to>
                    <xdr:col>10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27</xdr:row>
                    <xdr:rowOff>0</xdr:rowOff>
                  </from>
                  <to>
                    <xdr:col>9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10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6" sqref="I16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100</v>
      </c>
      <c r="B3" s="51" t="s">
        <v>101</v>
      </c>
      <c r="C3" s="51"/>
      <c r="D3" s="51"/>
      <c r="E3" s="51"/>
      <c r="F3" s="51"/>
      <c r="G3" s="51"/>
      <c r="H3" s="52"/>
      <c r="I3" s="74" t="s">
        <v>102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66</v>
      </c>
      <c r="C4" s="53" t="s">
        <v>67</v>
      </c>
      <c r="D4" s="53" t="s">
        <v>68</v>
      </c>
      <c r="E4" s="53" t="s">
        <v>69</v>
      </c>
      <c r="F4" s="53" t="s">
        <v>70</v>
      </c>
      <c r="G4" s="53" t="s">
        <v>71</v>
      </c>
      <c r="H4" s="52"/>
      <c r="I4" s="53" t="s">
        <v>66</v>
      </c>
      <c r="J4" s="53" t="s">
        <v>67</v>
      </c>
      <c r="K4" s="53" t="s">
        <v>68</v>
      </c>
      <c r="L4" s="53" t="s">
        <v>69</v>
      </c>
      <c r="M4" s="53" t="s">
        <v>70</v>
      </c>
      <c r="N4" s="53" t="s">
        <v>71</v>
      </c>
    </row>
    <row r="5" s="43" customFormat="1" ht="29.1" customHeight="1" spans="1:14">
      <c r="A5" s="50"/>
      <c r="B5" s="53" t="s">
        <v>105</v>
      </c>
      <c r="C5" s="53" t="s">
        <v>106</v>
      </c>
      <c r="D5" s="53" t="s">
        <v>107</v>
      </c>
      <c r="E5" s="53" t="s">
        <v>108</v>
      </c>
      <c r="F5" s="53" t="s">
        <v>109</v>
      </c>
      <c r="G5" s="53" t="s">
        <v>110</v>
      </c>
      <c r="H5" s="52"/>
      <c r="I5" s="76" t="s">
        <v>76</v>
      </c>
      <c r="J5" s="76" t="s">
        <v>74</v>
      </c>
      <c r="K5" s="76" t="s">
        <v>74</v>
      </c>
      <c r="L5" s="76" t="s">
        <v>76</v>
      </c>
      <c r="M5" s="76" t="s">
        <v>74</v>
      </c>
      <c r="N5" s="77" t="s">
        <v>74</v>
      </c>
    </row>
    <row r="6" s="43" customFormat="1" ht="29.1" customHeight="1" spans="1:14">
      <c r="A6" s="54" t="s">
        <v>112</v>
      </c>
      <c r="B6" s="55">
        <f>C6-1.9</f>
        <v>98.1</v>
      </c>
      <c r="C6" s="56">
        <v>100</v>
      </c>
      <c r="D6" s="55">
        <f t="shared" ref="D6:G6" si="0">C6+1.9</f>
        <v>101.9</v>
      </c>
      <c r="E6" s="55">
        <f t="shared" si="0"/>
        <v>103.8</v>
      </c>
      <c r="F6" s="55">
        <f t="shared" si="0"/>
        <v>105.7</v>
      </c>
      <c r="G6" s="55">
        <f t="shared" si="0"/>
        <v>107.6</v>
      </c>
      <c r="H6" s="52"/>
      <c r="I6" s="78" t="s">
        <v>151</v>
      </c>
      <c r="J6" s="78" t="s">
        <v>152</v>
      </c>
      <c r="K6" s="78" t="s">
        <v>153</v>
      </c>
      <c r="L6" s="78" t="s">
        <v>154</v>
      </c>
      <c r="M6" s="78" t="s">
        <v>155</v>
      </c>
      <c r="N6" s="79" t="s">
        <v>156</v>
      </c>
    </row>
    <row r="7" s="43" customFormat="1" ht="29.1" customHeight="1" spans="1:14">
      <c r="A7" s="54" t="s">
        <v>115</v>
      </c>
      <c r="B7" s="55">
        <f>C7-4</f>
        <v>70</v>
      </c>
      <c r="C7" s="57" t="s">
        <v>116</v>
      </c>
      <c r="D7" s="55">
        <f>C7+4</f>
        <v>78</v>
      </c>
      <c r="E7" s="55">
        <f>D7+5</f>
        <v>83</v>
      </c>
      <c r="F7" s="55">
        <f>E7+6</f>
        <v>89</v>
      </c>
      <c r="G7" s="55">
        <f>F7+6</f>
        <v>95</v>
      </c>
      <c r="H7" s="52"/>
      <c r="I7" s="80" t="s">
        <v>156</v>
      </c>
      <c r="J7" s="80" t="s">
        <v>156</v>
      </c>
      <c r="K7" s="80" t="s">
        <v>157</v>
      </c>
      <c r="L7" s="80" t="s">
        <v>158</v>
      </c>
      <c r="M7" s="80" t="s">
        <v>159</v>
      </c>
      <c r="N7" s="81" t="s">
        <v>160</v>
      </c>
    </row>
    <row r="8" s="43" customFormat="1" ht="29.1" customHeight="1" spans="1:14">
      <c r="A8" s="54" t="s">
        <v>119</v>
      </c>
      <c r="B8" s="55">
        <f>C8-3.6</f>
        <v>93.4</v>
      </c>
      <c r="C8" s="57" t="s">
        <v>120</v>
      </c>
      <c r="D8" s="55">
        <f t="shared" ref="D8:G8" si="1">C8+4</f>
        <v>101</v>
      </c>
      <c r="E8" s="55">
        <f t="shared" si="1"/>
        <v>105</v>
      </c>
      <c r="F8" s="55">
        <f t="shared" si="1"/>
        <v>109</v>
      </c>
      <c r="G8" s="55">
        <f t="shared" si="1"/>
        <v>113</v>
      </c>
      <c r="H8" s="52"/>
      <c r="I8" s="80" t="s">
        <v>161</v>
      </c>
      <c r="J8" s="80" t="s">
        <v>162</v>
      </c>
      <c r="K8" s="80" t="s">
        <v>156</v>
      </c>
      <c r="L8" s="80" t="s">
        <v>162</v>
      </c>
      <c r="M8" s="80" t="s">
        <v>163</v>
      </c>
      <c r="N8" s="82" t="s">
        <v>164</v>
      </c>
    </row>
    <row r="9" s="43" customFormat="1" ht="29.1" customHeight="1" spans="1:14">
      <c r="A9" s="54" t="s">
        <v>122</v>
      </c>
      <c r="B9" s="58">
        <f>C9-2.3/2</f>
        <v>28.35</v>
      </c>
      <c r="C9" s="59">
        <v>29.5</v>
      </c>
      <c r="D9" s="58">
        <f t="shared" ref="D9:G9" si="2">C9+2.6/2</f>
        <v>30.8</v>
      </c>
      <c r="E9" s="58">
        <f t="shared" si="2"/>
        <v>32.1</v>
      </c>
      <c r="F9" s="58">
        <f t="shared" si="2"/>
        <v>33.4</v>
      </c>
      <c r="G9" s="58">
        <f t="shared" si="2"/>
        <v>34.7</v>
      </c>
      <c r="H9" s="52"/>
      <c r="I9" s="78" t="s">
        <v>156</v>
      </c>
      <c r="J9" s="78" t="s">
        <v>156</v>
      </c>
      <c r="K9" s="78" t="s">
        <v>165</v>
      </c>
      <c r="L9" s="78" t="s">
        <v>156</v>
      </c>
      <c r="M9" s="78" t="s">
        <v>166</v>
      </c>
      <c r="N9" s="83" t="s">
        <v>167</v>
      </c>
    </row>
    <row r="10" s="43" customFormat="1" ht="29.1" customHeight="1" spans="1:14">
      <c r="A10" s="54" t="s">
        <v>124</v>
      </c>
      <c r="B10" s="58">
        <f>C10-0.7</f>
        <v>20.8</v>
      </c>
      <c r="C10" s="59">
        <v>21.5</v>
      </c>
      <c r="D10" s="58">
        <f>C10+0.7</f>
        <v>22.2</v>
      </c>
      <c r="E10" s="58">
        <f>D10+0.7</f>
        <v>22.9</v>
      </c>
      <c r="F10" s="58">
        <f>E10+0.9</f>
        <v>23.8</v>
      </c>
      <c r="G10" s="58">
        <f>F10+0.9</f>
        <v>24.7</v>
      </c>
      <c r="H10" s="52"/>
      <c r="I10" s="80" t="s">
        <v>165</v>
      </c>
      <c r="J10" s="80" t="s">
        <v>168</v>
      </c>
      <c r="K10" s="80" t="s">
        <v>167</v>
      </c>
      <c r="L10" s="80" t="s">
        <v>156</v>
      </c>
      <c r="M10" s="80" t="s">
        <v>169</v>
      </c>
      <c r="N10" s="82" t="s">
        <v>167</v>
      </c>
    </row>
    <row r="11" s="43" customFormat="1" ht="29.1" customHeight="1" spans="1:14">
      <c r="A11" s="54" t="s">
        <v>125</v>
      </c>
      <c r="B11" s="55">
        <f>C11-0.5</f>
        <v>17.5</v>
      </c>
      <c r="C11" s="56">
        <v>18</v>
      </c>
      <c r="D11" s="55">
        <f>C11+0.5</f>
        <v>18.5</v>
      </c>
      <c r="E11" s="55">
        <f>D11+0.5</f>
        <v>19</v>
      </c>
      <c r="F11" s="55">
        <f>E11+0.7</f>
        <v>19.7</v>
      </c>
      <c r="G11" s="55">
        <f>F11+0.7</f>
        <v>20.4</v>
      </c>
      <c r="H11" s="52"/>
      <c r="I11" s="80" t="s">
        <v>170</v>
      </c>
      <c r="J11" s="80" t="s">
        <v>165</v>
      </c>
      <c r="K11" s="80" t="s">
        <v>171</v>
      </c>
      <c r="L11" s="80" t="s">
        <v>172</v>
      </c>
      <c r="M11" s="80" t="s">
        <v>168</v>
      </c>
      <c r="N11" s="82" t="s">
        <v>173</v>
      </c>
    </row>
    <row r="12" s="43" customFormat="1" ht="29.1" customHeight="1" spans="1:14">
      <c r="A12" s="54" t="s">
        <v>126</v>
      </c>
      <c r="B12" s="55">
        <f>C12-0.6</f>
        <v>26.9</v>
      </c>
      <c r="C12" s="56">
        <v>27.5</v>
      </c>
      <c r="D12" s="55">
        <f>C12+0.6</f>
        <v>28.1</v>
      </c>
      <c r="E12" s="55">
        <f>D12+0.7</f>
        <v>28.8</v>
      </c>
      <c r="F12" s="55">
        <f>E12+0.6</f>
        <v>29.4</v>
      </c>
      <c r="G12" s="55">
        <f>F12+0.7</f>
        <v>30.1</v>
      </c>
      <c r="H12" s="52"/>
      <c r="I12" s="80" t="s">
        <v>168</v>
      </c>
      <c r="J12" s="80" t="s">
        <v>174</v>
      </c>
      <c r="K12" s="80" t="s">
        <v>169</v>
      </c>
      <c r="L12" s="80" t="s">
        <v>165</v>
      </c>
      <c r="M12" s="80" t="s">
        <v>156</v>
      </c>
      <c r="N12" s="82" t="s">
        <v>166</v>
      </c>
    </row>
    <row r="13" s="43" customFormat="1" ht="29.1" customHeight="1" spans="1:14">
      <c r="A13" s="54" t="s">
        <v>129</v>
      </c>
      <c r="B13" s="55">
        <f>C13-0.9</f>
        <v>37.1</v>
      </c>
      <c r="C13" s="56">
        <v>38</v>
      </c>
      <c r="D13" s="55">
        <f t="shared" ref="D13:G13" si="3">C13+1.1</f>
        <v>39.1</v>
      </c>
      <c r="E13" s="55">
        <f t="shared" si="3"/>
        <v>40.2</v>
      </c>
      <c r="F13" s="55">
        <f t="shared" si="3"/>
        <v>41.3</v>
      </c>
      <c r="G13" s="55">
        <f t="shared" si="3"/>
        <v>42.4</v>
      </c>
      <c r="H13" s="52"/>
      <c r="I13" s="80" t="s">
        <v>164</v>
      </c>
      <c r="J13" s="80" t="s">
        <v>156</v>
      </c>
      <c r="K13" s="80" t="s">
        <v>161</v>
      </c>
      <c r="L13" s="80" t="s">
        <v>173</v>
      </c>
      <c r="M13" s="80" t="s">
        <v>167</v>
      </c>
      <c r="N13" s="82" t="s">
        <v>175</v>
      </c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" spans="1:14">
      <c r="A16" s="70" t="s">
        <v>82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4.25" spans="1:14">
      <c r="A17" s="43" t="s">
        <v>131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4.25" spans="1:13">
      <c r="A18" s="71"/>
      <c r="B18" s="71"/>
      <c r="C18" s="71"/>
      <c r="D18" s="71"/>
      <c r="E18" s="71"/>
      <c r="F18" s="71"/>
      <c r="G18" s="71"/>
      <c r="H18" s="71"/>
      <c r="I18" s="70" t="s">
        <v>176</v>
      </c>
      <c r="J18" s="88"/>
      <c r="K18" s="70" t="s">
        <v>133</v>
      </c>
      <c r="L18" s="70"/>
      <c r="M18" s="70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J56" sqref="J56"/>
    </sheetView>
  </sheetViews>
  <sheetFormatPr defaultColWidth="10.125" defaultRowHeight="14.25"/>
  <cols>
    <col min="1" max="1" width="11.5" style="89" customWidth="1"/>
    <col min="2" max="2" width="11.125" style="89" customWidth="1"/>
    <col min="3" max="3" width="9.125" style="89" customWidth="1"/>
    <col min="4" max="4" width="9.5" style="89" customWidth="1"/>
    <col min="5" max="5" width="11.5" style="89" customWidth="1"/>
    <col min="6" max="6" width="10.375" style="89" customWidth="1"/>
    <col min="7" max="7" width="9.5" style="89" customWidth="1"/>
    <col min="8" max="8" width="9.125" style="89" customWidth="1"/>
    <col min="9" max="9" width="8.125" style="89" customWidth="1"/>
    <col min="10" max="10" width="10.5" style="89" customWidth="1"/>
    <col min="11" max="11" width="12.125" style="89" customWidth="1"/>
    <col min="12" max="16384" width="10.125" style="89"/>
  </cols>
  <sheetData>
    <row r="1" s="89" customFormat="1" ht="26.25" spans="1:11">
      <c r="A1" s="92" t="s">
        <v>177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="89" customFormat="1" spans="1:11">
      <c r="A2" s="93" t="s">
        <v>1</v>
      </c>
      <c r="B2" s="94" t="s">
        <v>2</v>
      </c>
      <c r="C2" s="94"/>
      <c r="D2" s="95" t="s">
        <v>10</v>
      </c>
      <c r="E2" s="96" t="s">
        <v>11</v>
      </c>
      <c r="F2" s="97" t="s">
        <v>178</v>
      </c>
      <c r="G2" s="98" t="s">
        <v>18</v>
      </c>
      <c r="H2" s="98"/>
      <c r="I2" s="132" t="s">
        <v>5</v>
      </c>
      <c r="J2" s="98" t="s">
        <v>6</v>
      </c>
      <c r="K2" s="156"/>
    </row>
    <row r="3" s="89" customFormat="1" spans="1:11">
      <c r="A3" s="99" t="s">
        <v>26</v>
      </c>
      <c r="B3" s="100">
        <v>13337</v>
      </c>
      <c r="C3" s="100"/>
      <c r="D3" s="101" t="s">
        <v>179</v>
      </c>
      <c r="E3" s="102" t="s">
        <v>13</v>
      </c>
      <c r="F3" s="103"/>
      <c r="G3" s="103"/>
      <c r="H3" s="104" t="s">
        <v>180</v>
      </c>
      <c r="I3" s="104"/>
      <c r="J3" s="104"/>
      <c r="K3" s="157"/>
    </row>
    <row r="4" s="89" customFormat="1" spans="1:11">
      <c r="A4" s="105" t="s">
        <v>22</v>
      </c>
      <c r="B4" s="106">
        <v>2</v>
      </c>
      <c r="C4" s="106">
        <v>7</v>
      </c>
      <c r="D4" s="107" t="s">
        <v>181</v>
      </c>
      <c r="E4" s="103"/>
      <c r="F4" s="103"/>
      <c r="G4" s="103"/>
      <c r="H4" s="107" t="s">
        <v>182</v>
      </c>
      <c r="I4" s="107"/>
      <c r="J4" s="125" t="s">
        <v>15</v>
      </c>
      <c r="K4" s="158" t="s">
        <v>16</v>
      </c>
    </row>
    <row r="5" s="89" customFormat="1" spans="1:11">
      <c r="A5" s="105" t="s">
        <v>183</v>
      </c>
      <c r="B5" s="100">
        <v>1</v>
      </c>
      <c r="C5" s="100"/>
      <c r="D5" s="101" t="s">
        <v>184</v>
      </c>
      <c r="E5" s="101" t="s">
        <v>185</v>
      </c>
      <c r="F5" s="101" t="s">
        <v>186</v>
      </c>
      <c r="G5" s="101" t="s">
        <v>187</v>
      </c>
      <c r="H5" s="107" t="s">
        <v>188</v>
      </c>
      <c r="I5" s="107"/>
      <c r="J5" s="125" t="s">
        <v>15</v>
      </c>
      <c r="K5" s="158" t="s">
        <v>16</v>
      </c>
    </row>
    <row r="6" s="89" customFormat="1" ht="15" spans="1:11">
      <c r="A6" s="108" t="s">
        <v>189</v>
      </c>
      <c r="B6" s="109">
        <v>70</v>
      </c>
      <c r="C6" s="109"/>
      <c r="D6" s="110"/>
      <c r="E6" s="111"/>
      <c r="F6" s="112"/>
      <c r="G6" s="110"/>
      <c r="H6" s="113" t="s">
        <v>190</v>
      </c>
      <c r="I6" s="113"/>
      <c r="J6" s="112" t="s">
        <v>15</v>
      </c>
      <c r="K6" s="159" t="s">
        <v>16</v>
      </c>
    </row>
    <row r="7" s="89" customFormat="1" ht="15" spans="1:11">
      <c r="A7" s="114" t="s">
        <v>30</v>
      </c>
      <c r="B7" s="115" t="s">
        <v>31</v>
      </c>
      <c r="C7" s="116"/>
      <c r="D7" s="110" t="s">
        <v>191</v>
      </c>
      <c r="E7" s="117"/>
      <c r="F7" s="118"/>
      <c r="G7" s="119">
        <v>855</v>
      </c>
      <c r="H7" s="120"/>
      <c r="I7" s="160"/>
      <c r="J7" s="131"/>
      <c r="K7" s="131"/>
    </row>
    <row r="8" s="89" customFormat="1" ht="15" spans="1:11">
      <c r="A8" s="114" t="s">
        <v>30</v>
      </c>
      <c r="B8" s="121" t="s">
        <v>35</v>
      </c>
      <c r="C8" s="121"/>
      <c r="D8" s="110" t="s">
        <v>191</v>
      </c>
      <c r="E8" s="117"/>
      <c r="F8" s="118"/>
      <c r="G8" s="119">
        <v>25</v>
      </c>
      <c r="H8" s="118"/>
      <c r="I8" s="117"/>
      <c r="J8" s="117"/>
      <c r="K8" s="117"/>
    </row>
    <row r="9" s="89" customFormat="1" spans="1:11">
      <c r="A9" s="122" t="s">
        <v>192</v>
      </c>
      <c r="B9" s="97" t="s">
        <v>193</v>
      </c>
      <c r="C9" s="97" t="s">
        <v>194</v>
      </c>
      <c r="D9" s="97" t="s">
        <v>195</v>
      </c>
      <c r="E9" s="97" t="s">
        <v>196</v>
      </c>
      <c r="F9" s="97" t="s">
        <v>197</v>
      </c>
      <c r="G9" s="123"/>
      <c r="H9" s="124"/>
      <c r="I9" s="124"/>
      <c r="J9" s="124"/>
      <c r="K9" s="161"/>
    </row>
    <row r="10" s="89" customFormat="1" spans="1:11">
      <c r="A10" s="105" t="s">
        <v>198</v>
      </c>
      <c r="B10" s="107"/>
      <c r="C10" s="125" t="s">
        <v>15</v>
      </c>
      <c r="D10" s="125" t="s">
        <v>16</v>
      </c>
      <c r="E10" s="101" t="s">
        <v>199</v>
      </c>
      <c r="F10" s="126" t="s">
        <v>200</v>
      </c>
      <c r="G10" s="127"/>
      <c r="H10" s="128"/>
      <c r="I10" s="128"/>
      <c r="J10" s="128"/>
      <c r="K10" s="162"/>
    </row>
    <row r="11" s="89" customFormat="1" spans="1:11">
      <c r="A11" s="105" t="s">
        <v>201</v>
      </c>
      <c r="B11" s="107"/>
      <c r="C11" s="125" t="s">
        <v>15</v>
      </c>
      <c r="D11" s="125" t="s">
        <v>16</v>
      </c>
      <c r="E11" s="101" t="s">
        <v>202</v>
      </c>
      <c r="F11" s="126" t="s">
        <v>203</v>
      </c>
      <c r="G11" s="127" t="s">
        <v>204</v>
      </c>
      <c r="H11" s="128"/>
      <c r="I11" s="128"/>
      <c r="J11" s="128"/>
      <c r="K11" s="162"/>
    </row>
    <row r="12" s="89" customFormat="1" spans="1:11">
      <c r="A12" s="129" t="s">
        <v>142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63"/>
    </row>
    <row r="13" s="89" customFormat="1" spans="1:11">
      <c r="A13" s="99" t="s">
        <v>43</v>
      </c>
      <c r="B13" s="125" t="s">
        <v>39</v>
      </c>
      <c r="C13" s="125" t="s">
        <v>40</v>
      </c>
      <c r="D13" s="126"/>
      <c r="E13" s="101" t="s">
        <v>41</v>
      </c>
      <c r="F13" s="125" t="s">
        <v>39</v>
      </c>
      <c r="G13" s="125" t="s">
        <v>40</v>
      </c>
      <c r="H13" s="125"/>
      <c r="I13" s="101" t="s">
        <v>205</v>
      </c>
      <c r="J13" s="125" t="s">
        <v>39</v>
      </c>
      <c r="K13" s="158" t="s">
        <v>40</v>
      </c>
    </row>
    <row r="14" s="89" customFormat="1" spans="1:11">
      <c r="A14" s="99" t="s">
        <v>46</v>
      </c>
      <c r="B14" s="125" t="s">
        <v>39</v>
      </c>
      <c r="C14" s="125" t="s">
        <v>40</v>
      </c>
      <c r="D14" s="126"/>
      <c r="E14" s="101" t="s">
        <v>51</v>
      </c>
      <c r="F14" s="125" t="s">
        <v>39</v>
      </c>
      <c r="G14" s="125" t="s">
        <v>40</v>
      </c>
      <c r="H14" s="125"/>
      <c r="I14" s="101" t="s">
        <v>206</v>
      </c>
      <c r="J14" s="125" t="s">
        <v>39</v>
      </c>
      <c r="K14" s="158" t="s">
        <v>40</v>
      </c>
    </row>
    <row r="15" s="89" customFormat="1" ht="15" spans="1:11">
      <c r="A15" s="108" t="s">
        <v>207</v>
      </c>
      <c r="B15" s="112" t="s">
        <v>39</v>
      </c>
      <c r="C15" s="112" t="s">
        <v>40</v>
      </c>
      <c r="D15" s="111"/>
      <c r="E15" s="110" t="s">
        <v>208</v>
      </c>
      <c r="F15" s="112" t="s">
        <v>39</v>
      </c>
      <c r="G15" s="112" t="s">
        <v>40</v>
      </c>
      <c r="H15" s="112"/>
      <c r="I15" s="110" t="s">
        <v>209</v>
      </c>
      <c r="J15" s="112" t="s">
        <v>39</v>
      </c>
      <c r="K15" s="159" t="s">
        <v>40</v>
      </c>
    </row>
    <row r="16" s="89" customFormat="1" ht="15" spans="1:11">
      <c r="A16" s="119"/>
      <c r="B16" s="131"/>
      <c r="C16" s="131"/>
      <c r="D16" s="117"/>
      <c r="E16" s="119"/>
      <c r="F16" s="131"/>
      <c r="G16" s="131"/>
      <c r="H16" s="131"/>
      <c r="I16" s="119"/>
      <c r="J16" s="131"/>
      <c r="K16" s="131"/>
    </row>
    <row r="17" s="90" customFormat="1" spans="1:11">
      <c r="A17" s="93" t="s">
        <v>210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64"/>
    </row>
    <row r="18" s="89" customFormat="1" spans="1:11">
      <c r="A18" s="105"/>
      <c r="B18" s="107"/>
      <c r="C18" s="107"/>
      <c r="D18" s="107"/>
      <c r="E18" s="107"/>
      <c r="F18" s="107"/>
      <c r="G18" s="107"/>
      <c r="H18" s="107"/>
      <c r="I18" s="107"/>
      <c r="J18" s="107"/>
      <c r="K18" s="165"/>
    </row>
    <row r="19" s="89" customFormat="1" spans="1:11">
      <c r="A19" s="105" t="s">
        <v>211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65"/>
    </row>
    <row r="20" s="89" customFormat="1" spans="1:11">
      <c r="A20" s="133" t="s">
        <v>212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8"/>
    </row>
    <row r="21" s="89" customFormat="1" spans="1:11">
      <c r="A21" s="134" t="s">
        <v>213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66"/>
    </row>
    <row r="22" s="89" customFormat="1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6"/>
    </row>
    <row r="23" s="89" customFormat="1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6"/>
    </row>
    <row r="24" s="89" customFormat="1" spans="1:11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67"/>
    </row>
    <row r="25" s="89" customFormat="1" spans="1:11">
      <c r="A25" s="105" t="s">
        <v>81</v>
      </c>
      <c r="B25" s="107"/>
      <c r="C25" s="125" t="s">
        <v>15</v>
      </c>
      <c r="D25" s="125" t="s">
        <v>16</v>
      </c>
      <c r="E25" s="104"/>
      <c r="F25" s="104"/>
      <c r="G25" s="104"/>
      <c r="H25" s="104"/>
      <c r="I25" s="104"/>
      <c r="J25" s="104"/>
      <c r="K25" s="157"/>
    </row>
    <row r="26" s="89" customFormat="1" ht="15" spans="1:11">
      <c r="A26" s="138" t="s">
        <v>214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68"/>
    </row>
    <row r="27" s="89" customFormat="1" ht="15" spans="1:11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</row>
    <row r="28" s="89" customFormat="1" spans="1:11">
      <c r="A28" s="141" t="s">
        <v>215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69"/>
    </row>
    <row r="29" s="89" customFormat="1" spans="1:11">
      <c r="A29" s="143" t="s">
        <v>216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70"/>
    </row>
    <row r="30" s="89" customFormat="1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70"/>
    </row>
    <row r="31" s="89" customForma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70"/>
    </row>
    <row r="32" s="89" customForma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70"/>
    </row>
    <row r="33" s="89" customForma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70"/>
    </row>
    <row r="34" s="89" customFormat="1" ht="23.1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0"/>
    </row>
    <row r="35" s="89" customFormat="1" ht="23.1" customHeight="1" spans="1:11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66"/>
    </row>
    <row r="36" s="89" customFormat="1" ht="23.1" customHeight="1" spans="1:11">
      <c r="A36" s="145"/>
      <c r="B36" s="135"/>
      <c r="C36" s="135"/>
      <c r="D36" s="135"/>
      <c r="E36" s="135"/>
      <c r="F36" s="135"/>
      <c r="G36" s="135"/>
      <c r="H36" s="135"/>
      <c r="I36" s="135"/>
      <c r="J36" s="135"/>
      <c r="K36" s="166"/>
    </row>
    <row r="37" s="89" customFormat="1" ht="23.1" customHeight="1" spans="1:11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71"/>
    </row>
    <row r="38" s="89" customFormat="1" ht="18.75" customHeight="1" spans="1:11">
      <c r="A38" s="148" t="s">
        <v>217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72"/>
    </row>
    <row r="39" s="91" customFormat="1" ht="18.75" customHeight="1" spans="1:11">
      <c r="A39" s="105" t="s">
        <v>218</v>
      </c>
      <c r="B39" s="107"/>
      <c r="C39" s="107"/>
      <c r="D39" s="104" t="s">
        <v>219</v>
      </c>
      <c r="E39" s="104"/>
      <c r="F39" s="150" t="s">
        <v>220</v>
      </c>
      <c r="G39" s="151"/>
      <c r="H39" s="107" t="s">
        <v>221</v>
      </c>
      <c r="I39" s="107"/>
      <c r="J39" s="107" t="s">
        <v>222</v>
      </c>
      <c r="K39" s="165"/>
    </row>
    <row r="40" s="89" customFormat="1" ht="25" customHeight="1" spans="1:13">
      <c r="A40" s="105" t="s">
        <v>82</v>
      </c>
      <c r="B40" s="107" t="s">
        <v>223</v>
      </c>
      <c r="C40" s="107"/>
      <c r="D40" s="107"/>
      <c r="E40" s="107"/>
      <c r="F40" s="107"/>
      <c r="G40" s="107"/>
      <c r="H40" s="107"/>
      <c r="I40" s="107"/>
      <c r="J40" s="107"/>
      <c r="K40" s="165"/>
      <c r="M40" s="91"/>
    </row>
    <row r="41" s="89" customFormat="1" ht="36" customHeight="1" spans="1:11">
      <c r="A41" s="152" t="s">
        <v>224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65"/>
    </row>
    <row r="42" s="89" customFormat="1" ht="18.75" customHeight="1" spans="1:11">
      <c r="A42" s="105"/>
      <c r="B42" s="107"/>
      <c r="C42" s="107"/>
      <c r="D42" s="107"/>
      <c r="E42" s="107"/>
      <c r="F42" s="107"/>
      <c r="G42" s="107"/>
      <c r="H42" s="107"/>
      <c r="I42" s="107"/>
      <c r="J42" s="107"/>
      <c r="K42" s="165"/>
    </row>
    <row r="43" s="89" customFormat="1" ht="32.1" customHeight="1" spans="1:11">
      <c r="A43" s="108" t="s">
        <v>90</v>
      </c>
      <c r="B43" s="153" t="s">
        <v>225</v>
      </c>
      <c r="C43" s="153"/>
      <c r="D43" s="110" t="s">
        <v>226</v>
      </c>
      <c r="E43" s="111" t="s">
        <v>96</v>
      </c>
      <c r="F43" s="110" t="s">
        <v>93</v>
      </c>
      <c r="G43" s="154" t="s">
        <v>227</v>
      </c>
      <c r="H43" s="155" t="s">
        <v>94</v>
      </c>
      <c r="I43" s="155"/>
      <c r="J43" s="153" t="s">
        <v>99</v>
      </c>
      <c r="K43" s="173"/>
    </row>
    <row r="44" s="89" customFormat="1" ht="16.5" customHeight="1"/>
    <row r="45" s="89" customFormat="1" ht="16.5" customHeight="1"/>
    <row r="46" s="89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G16" sqref="G16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100</v>
      </c>
      <c r="B3" s="51" t="s">
        <v>101</v>
      </c>
      <c r="C3" s="51"/>
      <c r="D3" s="51"/>
      <c r="E3" s="51"/>
      <c r="F3" s="51"/>
      <c r="G3" s="51"/>
      <c r="H3" s="52"/>
      <c r="I3" s="74" t="s">
        <v>102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66</v>
      </c>
      <c r="C4" s="53" t="s">
        <v>67</v>
      </c>
      <c r="D4" s="53" t="s">
        <v>68</v>
      </c>
      <c r="E4" s="53" t="s">
        <v>69</v>
      </c>
      <c r="F4" s="53" t="s">
        <v>70</v>
      </c>
      <c r="G4" s="53" t="s">
        <v>71</v>
      </c>
      <c r="H4" s="52"/>
      <c r="I4" s="53" t="s">
        <v>66</v>
      </c>
      <c r="J4" s="53" t="s">
        <v>67</v>
      </c>
      <c r="K4" s="53" t="s">
        <v>68</v>
      </c>
      <c r="L4" s="53" t="s">
        <v>69</v>
      </c>
      <c r="M4" s="53" t="s">
        <v>70</v>
      </c>
      <c r="N4" s="53" t="s">
        <v>71</v>
      </c>
    </row>
    <row r="5" s="43" customFormat="1" ht="29.1" customHeight="1" spans="1:14">
      <c r="A5" s="50"/>
      <c r="B5" s="53" t="s">
        <v>105</v>
      </c>
      <c r="C5" s="53" t="s">
        <v>106</v>
      </c>
      <c r="D5" s="53" t="s">
        <v>107</v>
      </c>
      <c r="E5" s="53" t="s">
        <v>108</v>
      </c>
      <c r="F5" s="53" t="s">
        <v>109</v>
      </c>
      <c r="G5" s="53" t="s">
        <v>110</v>
      </c>
      <c r="H5" s="52"/>
      <c r="I5" s="76" t="s">
        <v>76</v>
      </c>
      <c r="J5" s="76" t="s">
        <v>74</v>
      </c>
      <c r="K5" s="76" t="s">
        <v>74</v>
      </c>
      <c r="L5" s="76" t="s">
        <v>76</v>
      </c>
      <c r="M5" s="76" t="s">
        <v>74</v>
      </c>
      <c r="N5" s="77" t="s">
        <v>74</v>
      </c>
    </row>
    <row r="6" s="43" customFormat="1" ht="29.1" customHeight="1" spans="1:14">
      <c r="A6" s="54" t="s">
        <v>112</v>
      </c>
      <c r="B6" s="55">
        <f>C6-1.9</f>
        <v>98.1</v>
      </c>
      <c r="C6" s="56">
        <v>100</v>
      </c>
      <c r="D6" s="55">
        <f t="shared" ref="D6:G6" si="0">C6+1.9</f>
        <v>101.9</v>
      </c>
      <c r="E6" s="55">
        <f t="shared" si="0"/>
        <v>103.8</v>
      </c>
      <c r="F6" s="55">
        <f t="shared" si="0"/>
        <v>105.7</v>
      </c>
      <c r="G6" s="55">
        <f t="shared" si="0"/>
        <v>107.6</v>
      </c>
      <c r="H6" s="52"/>
      <c r="I6" s="78" t="s">
        <v>151</v>
      </c>
      <c r="J6" s="78" t="s">
        <v>152</v>
      </c>
      <c r="K6" s="78" t="s">
        <v>153</v>
      </c>
      <c r="L6" s="78" t="s">
        <v>154</v>
      </c>
      <c r="M6" s="78" t="s">
        <v>155</v>
      </c>
      <c r="N6" s="79" t="s">
        <v>156</v>
      </c>
    </row>
    <row r="7" s="43" customFormat="1" ht="29.1" customHeight="1" spans="1:14">
      <c r="A7" s="54" t="s">
        <v>115</v>
      </c>
      <c r="B7" s="55">
        <f>C7-4</f>
        <v>70</v>
      </c>
      <c r="C7" s="57" t="s">
        <v>116</v>
      </c>
      <c r="D7" s="55">
        <f>C7+4</f>
        <v>78</v>
      </c>
      <c r="E7" s="55">
        <f>D7+5</f>
        <v>83</v>
      </c>
      <c r="F7" s="55">
        <f>E7+6</f>
        <v>89</v>
      </c>
      <c r="G7" s="55">
        <f>F7+6</f>
        <v>95</v>
      </c>
      <c r="H7" s="52"/>
      <c r="I7" s="80" t="s">
        <v>156</v>
      </c>
      <c r="J7" s="80" t="s">
        <v>156</v>
      </c>
      <c r="K7" s="80" t="s">
        <v>157</v>
      </c>
      <c r="L7" s="80" t="s">
        <v>158</v>
      </c>
      <c r="M7" s="80" t="s">
        <v>159</v>
      </c>
      <c r="N7" s="81" t="s">
        <v>160</v>
      </c>
    </row>
    <row r="8" s="43" customFormat="1" ht="29.1" customHeight="1" spans="1:14">
      <c r="A8" s="54" t="s">
        <v>119</v>
      </c>
      <c r="B8" s="55">
        <f>C8-3.6</f>
        <v>93.4</v>
      </c>
      <c r="C8" s="57" t="s">
        <v>120</v>
      </c>
      <c r="D8" s="55">
        <f t="shared" ref="D8:G8" si="1">C8+4</f>
        <v>101</v>
      </c>
      <c r="E8" s="55">
        <f t="shared" si="1"/>
        <v>105</v>
      </c>
      <c r="F8" s="55">
        <f t="shared" si="1"/>
        <v>109</v>
      </c>
      <c r="G8" s="55">
        <f t="shared" si="1"/>
        <v>113</v>
      </c>
      <c r="H8" s="52"/>
      <c r="I8" s="80" t="s">
        <v>161</v>
      </c>
      <c r="J8" s="80" t="s">
        <v>162</v>
      </c>
      <c r="K8" s="80" t="s">
        <v>156</v>
      </c>
      <c r="L8" s="80" t="s">
        <v>162</v>
      </c>
      <c r="M8" s="80" t="s">
        <v>163</v>
      </c>
      <c r="N8" s="82" t="s">
        <v>164</v>
      </c>
    </row>
    <row r="9" s="43" customFormat="1" ht="29.1" customHeight="1" spans="1:14">
      <c r="A9" s="54" t="s">
        <v>122</v>
      </c>
      <c r="B9" s="58">
        <f>C9-2.3/2</f>
        <v>28.35</v>
      </c>
      <c r="C9" s="59">
        <v>29.5</v>
      </c>
      <c r="D9" s="58">
        <f t="shared" ref="D9:G9" si="2">C9+2.6/2</f>
        <v>30.8</v>
      </c>
      <c r="E9" s="58">
        <f t="shared" si="2"/>
        <v>32.1</v>
      </c>
      <c r="F9" s="58">
        <f t="shared" si="2"/>
        <v>33.4</v>
      </c>
      <c r="G9" s="58">
        <f t="shared" si="2"/>
        <v>34.7</v>
      </c>
      <c r="H9" s="52"/>
      <c r="I9" s="78" t="s">
        <v>156</v>
      </c>
      <c r="J9" s="78" t="s">
        <v>156</v>
      </c>
      <c r="K9" s="78" t="s">
        <v>165</v>
      </c>
      <c r="L9" s="78" t="s">
        <v>156</v>
      </c>
      <c r="M9" s="78" t="s">
        <v>166</v>
      </c>
      <c r="N9" s="83" t="s">
        <v>167</v>
      </c>
    </row>
    <row r="10" s="43" customFormat="1" ht="29.1" customHeight="1" spans="1:14">
      <c r="A10" s="54" t="s">
        <v>124</v>
      </c>
      <c r="B10" s="58">
        <f>C10-0.7</f>
        <v>20.8</v>
      </c>
      <c r="C10" s="59">
        <v>21.5</v>
      </c>
      <c r="D10" s="58">
        <f>C10+0.7</f>
        <v>22.2</v>
      </c>
      <c r="E10" s="58">
        <f>D10+0.7</f>
        <v>22.9</v>
      </c>
      <c r="F10" s="58">
        <f>E10+0.9</f>
        <v>23.8</v>
      </c>
      <c r="G10" s="58">
        <f>F10+0.9</f>
        <v>24.7</v>
      </c>
      <c r="H10" s="52"/>
      <c r="I10" s="80" t="s">
        <v>165</v>
      </c>
      <c r="J10" s="80" t="s">
        <v>168</v>
      </c>
      <c r="K10" s="80" t="s">
        <v>167</v>
      </c>
      <c r="L10" s="80" t="s">
        <v>156</v>
      </c>
      <c r="M10" s="80" t="s">
        <v>169</v>
      </c>
      <c r="N10" s="82" t="s">
        <v>167</v>
      </c>
    </row>
    <row r="11" s="43" customFormat="1" ht="29.1" customHeight="1" spans="1:14">
      <c r="A11" s="54" t="s">
        <v>125</v>
      </c>
      <c r="B11" s="55">
        <f>C11-0.5</f>
        <v>17.5</v>
      </c>
      <c r="C11" s="56">
        <v>18</v>
      </c>
      <c r="D11" s="55">
        <f>C11+0.5</f>
        <v>18.5</v>
      </c>
      <c r="E11" s="55">
        <f>D11+0.5</f>
        <v>19</v>
      </c>
      <c r="F11" s="55">
        <f>E11+0.7</f>
        <v>19.7</v>
      </c>
      <c r="G11" s="55">
        <f>F11+0.7</f>
        <v>20.4</v>
      </c>
      <c r="H11" s="52"/>
      <c r="I11" s="80" t="s">
        <v>170</v>
      </c>
      <c r="J11" s="80" t="s">
        <v>165</v>
      </c>
      <c r="K11" s="80" t="s">
        <v>171</v>
      </c>
      <c r="L11" s="80" t="s">
        <v>172</v>
      </c>
      <c r="M11" s="80" t="s">
        <v>168</v>
      </c>
      <c r="N11" s="82" t="s">
        <v>173</v>
      </c>
    </row>
    <row r="12" s="43" customFormat="1" ht="29.1" customHeight="1" spans="1:14">
      <c r="A12" s="54" t="s">
        <v>126</v>
      </c>
      <c r="B12" s="55">
        <f>C12-0.6</f>
        <v>26.9</v>
      </c>
      <c r="C12" s="56">
        <v>27.5</v>
      </c>
      <c r="D12" s="55">
        <f>C12+0.6</f>
        <v>28.1</v>
      </c>
      <c r="E12" s="55">
        <f>D12+0.7</f>
        <v>28.8</v>
      </c>
      <c r="F12" s="55">
        <f>E12+0.6</f>
        <v>29.4</v>
      </c>
      <c r="G12" s="55">
        <f>F12+0.7</f>
        <v>30.1</v>
      </c>
      <c r="H12" s="52"/>
      <c r="I12" s="80" t="s">
        <v>168</v>
      </c>
      <c r="J12" s="80" t="s">
        <v>174</v>
      </c>
      <c r="K12" s="80" t="s">
        <v>169</v>
      </c>
      <c r="L12" s="80" t="s">
        <v>165</v>
      </c>
      <c r="M12" s="80" t="s">
        <v>156</v>
      </c>
      <c r="N12" s="82" t="s">
        <v>166</v>
      </c>
    </row>
    <row r="13" s="43" customFormat="1" ht="29.1" customHeight="1" spans="1:14">
      <c r="A13" s="54" t="s">
        <v>129</v>
      </c>
      <c r="B13" s="55">
        <f>C13-0.9</f>
        <v>37.1</v>
      </c>
      <c r="C13" s="56">
        <v>38</v>
      </c>
      <c r="D13" s="55">
        <f t="shared" ref="D13:G13" si="3">C13+1.1</f>
        <v>39.1</v>
      </c>
      <c r="E13" s="55">
        <f t="shared" si="3"/>
        <v>40.2</v>
      </c>
      <c r="F13" s="55">
        <f t="shared" si="3"/>
        <v>41.3</v>
      </c>
      <c r="G13" s="55">
        <f t="shared" si="3"/>
        <v>42.4</v>
      </c>
      <c r="H13" s="52"/>
      <c r="I13" s="80" t="s">
        <v>164</v>
      </c>
      <c r="J13" s="80" t="s">
        <v>156</v>
      </c>
      <c r="K13" s="80" t="s">
        <v>161</v>
      </c>
      <c r="L13" s="80" t="s">
        <v>173</v>
      </c>
      <c r="M13" s="80" t="s">
        <v>167</v>
      </c>
      <c r="N13" s="82" t="s">
        <v>175</v>
      </c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" spans="1:14">
      <c r="A16" s="70" t="s">
        <v>82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4.25" spans="1:14">
      <c r="A17" s="43" t="s">
        <v>131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4.25" spans="1:13">
      <c r="A18" s="71"/>
      <c r="B18" s="71"/>
      <c r="C18" s="71"/>
      <c r="D18" s="71"/>
      <c r="E18" s="71"/>
      <c r="F18" s="71"/>
      <c r="G18" s="71"/>
      <c r="H18" s="71"/>
      <c r="I18" s="70" t="s">
        <v>228</v>
      </c>
      <c r="J18" s="88"/>
      <c r="K18" s="70" t="s">
        <v>133</v>
      </c>
      <c r="L18" s="70"/>
      <c r="M18" s="70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D18" sqref="D18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230</v>
      </c>
      <c r="B2" s="5" t="s">
        <v>231</v>
      </c>
      <c r="C2" s="5" t="s">
        <v>232</v>
      </c>
      <c r="D2" s="5" t="s">
        <v>233</v>
      </c>
      <c r="E2" s="5" t="s">
        <v>234</v>
      </c>
      <c r="F2" s="5" t="s">
        <v>235</v>
      </c>
      <c r="G2" s="5" t="s">
        <v>236</v>
      </c>
      <c r="H2" s="5" t="s">
        <v>237</v>
      </c>
      <c r="I2" s="4" t="s">
        <v>238</v>
      </c>
      <c r="J2" s="4" t="s">
        <v>239</v>
      </c>
      <c r="K2" s="4" t="s">
        <v>240</v>
      </c>
      <c r="L2" s="4" t="s">
        <v>241</v>
      </c>
      <c r="M2" s="4" t="s">
        <v>242</v>
      </c>
      <c r="N2" s="5" t="s">
        <v>243</v>
      </c>
      <c r="O2" s="5" t="s">
        <v>244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245</v>
      </c>
      <c r="J3" s="4" t="s">
        <v>245</v>
      </c>
      <c r="K3" s="4" t="s">
        <v>245</v>
      </c>
      <c r="L3" s="4" t="s">
        <v>245</v>
      </c>
      <c r="M3" s="4" t="s">
        <v>245</v>
      </c>
      <c r="N3" s="7"/>
      <c r="O3" s="7"/>
    </row>
    <row r="4" spans="1:15">
      <c r="A4" s="9">
        <v>1</v>
      </c>
      <c r="B4" s="10" t="s">
        <v>246</v>
      </c>
      <c r="C4" s="31" t="s">
        <v>247</v>
      </c>
      <c r="D4" s="31" t="s">
        <v>74</v>
      </c>
      <c r="E4" s="40" t="s">
        <v>248</v>
      </c>
      <c r="F4" s="31" t="s">
        <v>249</v>
      </c>
      <c r="G4" s="10"/>
      <c r="H4" s="10"/>
      <c r="I4" s="10"/>
      <c r="J4" s="10"/>
      <c r="K4" s="10">
        <v>2</v>
      </c>
      <c r="L4" s="10">
        <v>1</v>
      </c>
      <c r="M4" s="10"/>
      <c r="N4" s="10"/>
      <c r="O4" s="10"/>
    </row>
    <row r="5" spans="1:15">
      <c r="A5" s="9">
        <v>2</v>
      </c>
      <c r="B5" s="10" t="s">
        <v>250</v>
      </c>
      <c r="C5" s="33"/>
      <c r="D5" s="35"/>
      <c r="E5" s="41"/>
      <c r="F5" s="33"/>
      <c r="G5" s="10"/>
      <c r="H5" s="10"/>
      <c r="I5" s="10">
        <v>2</v>
      </c>
      <c r="J5" s="10"/>
      <c r="K5" s="10"/>
      <c r="L5" s="10"/>
      <c r="M5" s="10"/>
      <c r="N5" s="10"/>
      <c r="O5" s="10"/>
    </row>
    <row r="6" spans="1:15">
      <c r="A6" s="9">
        <v>3</v>
      </c>
      <c r="B6" s="10" t="s">
        <v>251</v>
      </c>
      <c r="C6" s="33"/>
      <c r="D6" s="31" t="s">
        <v>76</v>
      </c>
      <c r="E6" s="41"/>
      <c r="F6" s="33"/>
      <c r="G6" s="10"/>
      <c r="H6" s="10"/>
      <c r="I6" s="10"/>
      <c r="J6" s="10"/>
      <c r="K6" s="10"/>
      <c r="L6" s="10">
        <v>1</v>
      </c>
      <c r="M6" s="10"/>
      <c r="N6" s="10"/>
      <c r="O6" s="10"/>
    </row>
    <row r="7" spans="1:15">
      <c r="A7" s="9">
        <v>4</v>
      </c>
      <c r="B7" s="10" t="s">
        <v>252</v>
      </c>
      <c r="C7" s="33"/>
      <c r="D7" s="33"/>
      <c r="E7" s="41"/>
      <c r="F7" s="33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>
        <v>5</v>
      </c>
      <c r="B8" s="20" t="s">
        <v>253</v>
      </c>
      <c r="C8" s="35"/>
      <c r="D8" s="35"/>
      <c r="E8" s="42"/>
      <c r="F8" s="35"/>
      <c r="G8" s="9"/>
      <c r="H8" s="9"/>
      <c r="I8" s="10">
        <v>2</v>
      </c>
      <c r="J8" s="10"/>
      <c r="K8" s="10">
        <v>1</v>
      </c>
      <c r="L8" s="10"/>
      <c r="M8" s="10">
        <v>3</v>
      </c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254</v>
      </c>
      <c r="B12" s="12"/>
      <c r="C12" s="12"/>
      <c r="D12" s="13"/>
      <c r="E12" s="14"/>
      <c r="F12" s="26"/>
      <c r="G12" s="26"/>
      <c r="H12" s="26"/>
      <c r="I12" s="21"/>
      <c r="J12" s="11" t="s">
        <v>255</v>
      </c>
      <c r="K12" s="12"/>
      <c r="L12" s="12"/>
      <c r="M12" s="13"/>
      <c r="N12" s="12"/>
      <c r="O12" s="19"/>
    </row>
    <row r="13" ht="45" customHeight="1" spans="1:15">
      <c r="A13" s="15" t="s">
        <v>256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3:3">
      <c r="C14" t="s">
        <v>257</v>
      </c>
    </row>
    <row r="15" spans="3:3">
      <c r="C15" t="s">
        <v>258</v>
      </c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D4:D5"/>
    <mergeCell ref="D6:D8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12" sqref="C12"/>
    </sheetView>
  </sheetViews>
  <sheetFormatPr defaultColWidth="9" defaultRowHeight="14.2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230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4" t="s">
        <v>260</v>
      </c>
      <c r="H2" s="4"/>
      <c r="I2" s="4" t="s">
        <v>261</v>
      </c>
      <c r="J2" s="4"/>
      <c r="K2" s="6" t="s">
        <v>262</v>
      </c>
      <c r="L2" s="38" t="s">
        <v>263</v>
      </c>
      <c r="M2" s="17" t="s">
        <v>264</v>
      </c>
    </row>
    <row r="3" s="1" customFormat="1" ht="16.5" spans="1:13">
      <c r="A3" s="4"/>
      <c r="B3" s="7"/>
      <c r="C3" s="7"/>
      <c r="D3" s="7"/>
      <c r="E3" s="7"/>
      <c r="F3" s="7"/>
      <c r="G3" s="4" t="s">
        <v>265</v>
      </c>
      <c r="H3" s="4" t="s">
        <v>266</v>
      </c>
      <c r="I3" s="4" t="s">
        <v>265</v>
      </c>
      <c r="J3" s="4" t="s">
        <v>266</v>
      </c>
      <c r="K3" s="8"/>
      <c r="L3" s="39"/>
      <c r="M3" s="18"/>
    </row>
    <row r="4" spans="1:13">
      <c r="A4" s="9">
        <v>1</v>
      </c>
      <c r="B4" s="9" t="s">
        <v>249</v>
      </c>
      <c r="C4" s="20" t="s">
        <v>246</v>
      </c>
      <c r="D4" s="10"/>
      <c r="E4" s="20" t="s">
        <v>74</v>
      </c>
      <c r="F4" s="10" t="s">
        <v>267</v>
      </c>
      <c r="G4" s="10">
        <v>1</v>
      </c>
      <c r="H4" s="10">
        <v>0.5</v>
      </c>
      <c r="I4" s="10"/>
      <c r="J4" s="10"/>
      <c r="K4" s="10"/>
      <c r="L4" s="10"/>
      <c r="M4" s="10"/>
    </row>
    <row r="5" spans="1:13">
      <c r="A5" s="9">
        <v>2</v>
      </c>
      <c r="B5" s="9" t="s">
        <v>249</v>
      </c>
      <c r="C5" s="20" t="s">
        <v>250</v>
      </c>
      <c r="D5" s="10"/>
      <c r="E5" s="20" t="s">
        <v>74</v>
      </c>
      <c r="F5" s="10" t="s">
        <v>267</v>
      </c>
      <c r="G5" s="10">
        <v>1</v>
      </c>
      <c r="H5" s="10">
        <v>0.5</v>
      </c>
      <c r="I5" s="10"/>
      <c r="J5" s="10"/>
      <c r="K5" s="10"/>
      <c r="L5" s="10"/>
      <c r="M5" s="10"/>
    </row>
    <row r="6" spans="1:13">
      <c r="A6" s="9">
        <v>3</v>
      </c>
      <c r="B6" s="9" t="s">
        <v>249</v>
      </c>
      <c r="C6" s="20" t="s">
        <v>268</v>
      </c>
      <c r="D6" s="10"/>
      <c r="E6" s="20" t="s">
        <v>74</v>
      </c>
      <c r="F6" s="10" t="s">
        <v>267</v>
      </c>
      <c r="G6" s="10">
        <v>1</v>
      </c>
      <c r="H6" s="10">
        <v>0.5</v>
      </c>
      <c r="I6" s="10"/>
      <c r="J6" s="10"/>
      <c r="K6" s="10"/>
      <c r="L6" s="10"/>
      <c r="M6" s="10"/>
    </row>
    <row r="7" spans="1:13">
      <c r="A7" s="9">
        <v>4</v>
      </c>
      <c r="B7" s="9" t="s">
        <v>249</v>
      </c>
      <c r="C7" s="20" t="s">
        <v>269</v>
      </c>
      <c r="D7" s="10"/>
      <c r="E7" s="20" t="s">
        <v>74</v>
      </c>
      <c r="F7" s="10" t="s">
        <v>267</v>
      </c>
      <c r="G7" s="10">
        <v>1</v>
      </c>
      <c r="H7" s="10">
        <v>0.5</v>
      </c>
      <c r="I7" s="10"/>
      <c r="J7" s="10"/>
      <c r="K7" s="10"/>
      <c r="L7" s="10"/>
      <c r="M7" s="10"/>
    </row>
    <row r="8" spans="1:13">
      <c r="A8" s="9">
        <v>5</v>
      </c>
      <c r="B8" s="9" t="s">
        <v>249</v>
      </c>
      <c r="C8" s="20" t="s">
        <v>270</v>
      </c>
      <c r="D8" s="10"/>
      <c r="E8" s="20" t="s">
        <v>74</v>
      </c>
      <c r="F8" s="10" t="s">
        <v>267</v>
      </c>
      <c r="G8" s="10">
        <v>1</v>
      </c>
      <c r="H8" s="10">
        <v>0.5</v>
      </c>
      <c r="I8" s="10"/>
      <c r="J8" s="10"/>
      <c r="K8" s="9"/>
      <c r="L8" s="9"/>
      <c r="M8" s="9"/>
    </row>
    <row r="9" spans="1:13">
      <c r="A9" s="9">
        <v>6</v>
      </c>
      <c r="B9" s="9" t="s">
        <v>249</v>
      </c>
      <c r="C9" s="20" t="s">
        <v>271</v>
      </c>
      <c r="D9" s="10"/>
      <c r="E9" s="20" t="s">
        <v>74</v>
      </c>
      <c r="F9" s="10" t="s">
        <v>267</v>
      </c>
      <c r="G9" s="10">
        <v>1</v>
      </c>
      <c r="H9" s="10">
        <v>0.5</v>
      </c>
      <c r="I9" s="10"/>
      <c r="J9" s="10"/>
      <c r="K9" s="9"/>
      <c r="L9" s="9"/>
      <c r="M9" s="9"/>
    </row>
    <row r="10" spans="1:13">
      <c r="A10" s="9">
        <v>7</v>
      </c>
      <c r="B10" s="9" t="s">
        <v>249</v>
      </c>
      <c r="C10" s="20" t="s">
        <v>251</v>
      </c>
      <c r="D10" s="9"/>
      <c r="E10" s="9" t="s">
        <v>76</v>
      </c>
      <c r="F10" s="10" t="s">
        <v>267</v>
      </c>
      <c r="G10" s="10">
        <v>1</v>
      </c>
      <c r="H10" s="10">
        <v>0.5</v>
      </c>
      <c r="I10" s="10"/>
      <c r="J10" s="10"/>
      <c r="K10" s="9"/>
      <c r="L10" s="9"/>
      <c r="M10" s="9"/>
    </row>
    <row r="11" spans="1:13">
      <c r="A11" s="9">
        <v>8</v>
      </c>
      <c r="B11" s="9" t="s">
        <v>249</v>
      </c>
      <c r="C11" s="20" t="s">
        <v>272</v>
      </c>
      <c r="D11" s="9"/>
      <c r="E11" s="9" t="s">
        <v>76</v>
      </c>
      <c r="F11" s="10" t="s">
        <v>267</v>
      </c>
      <c r="G11" s="10">
        <v>1</v>
      </c>
      <c r="H11" s="10">
        <v>0.5</v>
      </c>
      <c r="I11" s="10"/>
      <c r="J11" s="10"/>
      <c r="K11" s="9"/>
      <c r="L11" s="9"/>
      <c r="M11" s="9"/>
    </row>
    <row r="12" spans="1:13">
      <c r="A12" s="9">
        <v>9</v>
      </c>
      <c r="B12" s="9" t="s">
        <v>249</v>
      </c>
      <c r="C12" s="20" t="s">
        <v>253</v>
      </c>
      <c r="D12" s="9"/>
      <c r="E12" s="9" t="s">
        <v>76</v>
      </c>
      <c r="F12" s="10" t="s">
        <v>267</v>
      </c>
      <c r="G12" s="10">
        <v>1</v>
      </c>
      <c r="H12" s="10">
        <v>0.5</v>
      </c>
      <c r="I12" s="9"/>
      <c r="J12" s="9"/>
      <c r="K12" s="9"/>
      <c r="L12" s="9"/>
      <c r="M12" s="9"/>
    </row>
    <row r="13" spans="1:13">
      <c r="A13" s="9">
        <v>10</v>
      </c>
      <c r="B13" s="9" t="s">
        <v>249</v>
      </c>
      <c r="C13" s="20" t="s">
        <v>252</v>
      </c>
      <c r="D13" s="9"/>
      <c r="E13" s="9" t="s">
        <v>76</v>
      </c>
      <c r="F13" s="10" t="s">
        <v>267</v>
      </c>
      <c r="G13" s="10">
        <v>1</v>
      </c>
      <c r="H13" s="10">
        <v>0.5</v>
      </c>
      <c r="I13" s="9"/>
      <c r="J13" s="9"/>
      <c r="K13" s="9"/>
      <c r="L13" s="9"/>
      <c r="M13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9 M10:M11 M12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274</v>
      </c>
      <c r="B2" s="5" t="s">
        <v>235</v>
      </c>
      <c r="C2" s="5" t="s">
        <v>231</v>
      </c>
      <c r="D2" s="5" t="s">
        <v>232</v>
      </c>
      <c r="E2" s="5" t="s">
        <v>233</v>
      </c>
      <c r="F2" s="5" t="s">
        <v>234</v>
      </c>
      <c r="G2" s="27" t="s">
        <v>275</v>
      </c>
      <c r="H2" s="28"/>
      <c r="I2" s="36"/>
      <c r="J2" s="27" t="s">
        <v>276</v>
      </c>
      <c r="K2" s="28"/>
      <c r="L2" s="36"/>
      <c r="M2" s="27" t="s">
        <v>277</v>
      </c>
      <c r="N2" s="28"/>
      <c r="O2" s="36"/>
      <c r="P2" s="27" t="s">
        <v>278</v>
      </c>
      <c r="Q2" s="28"/>
      <c r="R2" s="36"/>
      <c r="S2" s="28" t="s">
        <v>279</v>
      </c>
      <c r="T2" s="28"/>
      <c r="U2" s="36"/>
      <c r="V2" s="23" t="s">
        <v>280</v>
      </c>
      <c r="W2" s="23" t="s">
        <v>244</v>
      </c>
    </row>
    <row r="3" s="1" customFormat="1" ht="16.5" spans="1:23">
      <c r="A3" s="7"/>
      <c r="B3" s="29"/>
      <c r="C3" s="29"/>
      <c r="D3" s="29"/>
      <c r="E3" s="29"/>
      <c r="F3" s="29"/>
      <c r="G3" s="4" t="s">
        <v>281</v>
      </c>
      <c r="H3" s="4" t="s">
        <v>17</v>
      </c>
      <c r="I3" s="4" t="s">
        <v>235</v>
      </c>
      <c r="J3" s="4" t="s">
        <v>281</v>
      </c>
      <c r="K3" s="4" t="s">
        <v>17</v>
      </c>
      <c r="L3" s="4" t="s">
        <v>235</v>
      </c>
      <c r="M3" s="4" t="s">
        <v>281</v>
      </c>
      <c r="N3" s="4" t="s">
        <v>17</v>
      </c>
      <c r="O3" s="4" t="s">
        <v>235</v>
      </c>
      <c r="P3" s="4" t="s">
        <v>281</v>
      </c>
      <c r="Q3" s="4" t="s">
        <v>17</v>
      </c>
      <c r="R3" s="4" t="s">
        <v>235</v>
      </c>
      <c r="S3" s="4" t="s">
        <v>281</v>
      </c>
      <c r="T3" s="4" t="s">
        <v>17</v>
      </c>
      <c r="U3" s="4" t="s">
        <v>235</v>
      </c>
      <c r="V3" s="37"/>
      <c r="W3" s="37"/>
    </row>
    <row r="4" spans="1:23">
      <c r="A4" s="30" t="s">
        <v>282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283</v>
      </c>
      <c r="H5" s="28"/>
      <c r="I5" s="36"/>
      <c r="J5" s="27" t="s">
        <v>284</v>
      </c>
      <c r="K5" s="28"/>
      <c r="L5" s="36"/>
      <c r="M5" s="27" t="s">
        <v>285</v>
      </c>
      <c r="N5" s="28"/>
      <c r="O5" s="36"/>
      <c r="P5" s="27" t="s">
        <v>286</v>
      </c>
      <c r="Q5" s="28"/>
      <c r="R5" s="36"/>
      <c r="S5" s="28" t="s">
        <v>287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281</v>
      </c>
      <c r="H6" s="4" t="s">
        <v>17</v>
      </c>
      <c r="I6" s="4" t="s">
        <v>235</v>
      </c>
      <c r="J6" s="4" t="s">
        <v>281</v>
      </c>
      <c r="K6" s="4" t="s">
        <v>17</v>
      </c>
      <c r="L6" s="4" t="s">
        <v>235</v>
      </c>
      <c r="M6" s="4" t="s">
        <v>281</v>
      </c>
      <c r="N6" s="4" t="s">
        <v>17</v>
      </c>
      <c r="O6" s="4" t="s">
        <v>235</v>
      </c>
      <c r="P6" s="4" t="s">
        <v>281</v>
      </c>
      <c r="Q6" s="4" t="s">
        <v>17</v>
      </c>
      <c r="R6" s="4" t="s">
        <v>235</v>
      </c>
      <c r="S6" s="4" t="s">
        <v>281</v>
      </c>
      <c r="T6" s="4" t="s">
        <v>17</v>
      </c>
      <c r="U6" s="4" t="s">
        <v>235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288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289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290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291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254</v>
      </c>
      <c r="B17" s="12"/>
      <c r="C17" s="12"/>
      <c r="D17" s="12"/>
      <c r="E17" s="13"/>
      <c r="F17" s="14"/>
      <c r="G17" s="21"/>
      <c r="H17" s="26"/>
      <c r="I17" s="26"/>
      <c r="J17" s="11" t="s">
        <v>255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292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首期</vt:lpstr>
      <vt:lpstr>首期洗水尺寸表</vt:lpstr>
      <vt:lpstr>中期</vt:lpstr>
      <vt:lpstr>中期验货尺寸表</vt:lpstr>
      <vt:lpstr>尾期俄罗斯S1+2</vt:lpstr>
      <vt:lpstr>尾期验货尺寸表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cp:lastPrinted>2021-11-29T07:33:00Z</cp:lastPrinted>
  <dcterms:modified xsi:type="dcterms:W3CDTF">2023-11-17T08:01:16Z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FFFB536E16AC4079B8170CA5C34BDE0F_13</vt:lpwstr>
  </property>
</Properties>
</file>