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<sst xmlns="http://schemas.openxmlformats.org/spreadsheetml/2006/main" count="2381" uniqueCount="477">
  <si>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</si>
  <si>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</si>
  <si>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</si>
  <si>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</si>
  <si>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</si>
  <si>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</si>
  <si>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</si>
  <si>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</si>
  <si>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</si>
  <si>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</si>
  <si>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</si>
  <si>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</si>
  <si>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</si>
  <si>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</si>
  <si>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</si>
  <si>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</si>
  <si>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</si>
  <si>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</si>
  <si>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</si>
  <si>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</si>
  <si>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</si>
  <si>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</si>
  <si>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</si>
  <si>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</si>
  <si>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</si>
  <si>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</si>
  <si>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</si>
  <si>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</si>
  <si>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</si>
  <si>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</si>
  <si>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</si>
  <si>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</si>
  <si>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</si>
  <si>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</si>
  <si>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</si>
  <si>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</si>
  <si>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</si>
  <si>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</si>
  <si>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</si>
  <si>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</si>
  <si>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</si>
  <si>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</si>
  <si>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</si>
  <si>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</si>
  <si>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</si>
  <si>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</si>
  <si>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</si>
  <si>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</si>
  <si>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</si>
  <si>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</si>
  <si>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</si>
  <si>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</si>
  <si>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</si>
  <si>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</si>
  <si>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</si>
  <si>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</si>
  <si>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</si>
  <si>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</si>
  <si>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</si>
  <si>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</si>
  <si>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</si>
  <si>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</si>
  <si>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</si>
  <si>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QAWWBL95260</t>
  </si>
  <si>
    <t>合同交期</t>
  </si>
  <si>
    <t>2023.10.20</t>
  </si>
  <si>
    <t>产前确认样</t>
  </si>
  <si>
    <t>有</t>
  </si>
  <si>
    <t>无</t>
  </si>
  <si>
    <t>品名</t>
  </si>
  <si>
    <t>儿童二合一冲锋衣(套羽绒）</t>
  </si>
  <si>
    <t>上线日</t>
  </si>
  <si>
    <t>2023.10.3</t>
  </si>
  <si>
    <t>原辅材料卡</t>
  </si>
  <si>
    <t>色/号型数</t>
  </si>
  <si>
    <t>缝制预计完成日</t>
  </si>
  <si>
    <t>2023.10.16</t>
  </si>
  <si>
    <t>大货面料确认样</t>
  </si>
  <si>
    <t>订单数量</t>
  </si>
  <si>
    <t>包装预计完成日</t>
  </si>
  <si>
    <t>2023.10.18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</si>
  <si>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</si>
  <si>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</si>
  <si>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</si>
  <si>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</si>
  <si>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</si>
  <si>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</si>
  <si>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</si>
  <si>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</si>
  <si>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</si>
  <si>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</si>
  <si>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</si>
  <si>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</si>
  <si>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</si>
  <si>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</si>
  <si>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</si>
  <si>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</si>
  <si>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</si>
  <si>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</si>
  <si>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</si>
  <si>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</si>
  <si>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</si>
  <si>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</si>
  <si>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</si>
  <si>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</si>
  <si>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</si>
  <si>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</si>
  <si>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</si>
  <si>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</si>
  <si>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</si>
  <si>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</si>
  <si>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</si>
  <si>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</si>
  <si>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</si>
  <si>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数码蓝</t>
  </si>
  <si>
    <t>电光绿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</si>
  <si>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</si>
  <si>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数码蓝：170--2，160--2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</si>
  <si>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</si>
  <si>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</si>
  <si>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</si>
  <si>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</si>
  <si>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</si>
  <si>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1.压胶不平</t>
  </si>
  <si>
    <t>2.底边斜扭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</si>
  <si>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</si>
  <si>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</si>
  <si>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</si>
  <si>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</si>
  <si>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</si>
  <si>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</si>
  <si>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</si>
  <si>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</si>
  <si>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</si>
  <si>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</si>
  <si>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</t>
  </si>
  <si>
    <t>查验时间</t>
  </si>
  <si>
    <t>工厂负责人</t>
  </si>
  <si>
    <t>刘慧</t>
  </si>
  <si>
    <t>【整改结果】</t>
  </si>
  <si>
    <t>复核时间</t>
  </si>
  <si>
    <t>QC规格测量表</t>
  </si>
  <si>
    <t>儿童二合一冲锋衣-外件</t>
  </si>
  <si>
    <t>部位名称</t>
  </si>
  <si>
    <t>指示规格  FINAL SPEC</t>
  </si>
  <si>
    <t>样品规格  SAMPLE SPEC</t>
  </si>
  <si>
    <t>S</t>
  </si>
  <si>
    <t>M</t>
  </si>
  <si>
    <t>L</t>
  </si>
  <si>
    <t>XL</t>
  </si>
  <si>
    <t>XXL</t>
  </si>
  <si>
    <t>XXXL</t>
  </si>
  <si>
    <t>XXXXL</t>
  </si>
  <si>
    <t>120/60</t>
  </si>
  <si>
    <t>130/64</t>
  </si>
  <si>
    <t>140/68</t>
  </si>
  <si>
    <t>150/72</t>
  </si>
  <si>
    <t>160/80</t>
  </si>
  <si>
    <t>170/88A</t>
  </si>
  <si>
    <t>洗前/洗后</t>
  </si>
  <si>
    <t>后中长</t>
  </si>
  <si>
    <t>0/-1</t>
  </si>
  <si>
    <t>-1/-1</t>
  </si>
  <si>
    <t>胸围</t>
  </si>
  <si>
    <t>-1.5/-1</t>
  </si>
  <si>
    <t>-1/-1.5</t>
  </si>
  <si>
    <r>
      <rPr>
        <b/>
        <sz val="11"/>
        <rFont val="微软雅黑"/>
        <charset val="134"/>
      </rPr>
      <t>摆围</t>
    </r>
    <r>
      <rPr>
        <b/>
        <sz val="11"/>
        <rFont val="宋体"/>
        <charset val="134"/>
      </rPr>
      <t>拉量</t>
    </r>
  </si>
  <si>
    <t>-1/-0.5</t>
  </si>
  <si>
    <t>摆围平量</t>
  </si>
  <si>
    <t>-2/-2</t>
  </si>
  <si>
    <t>-2/-1.5</t>
  </si>
  <si>
    <t>肩宽</t>
  </si>
  <si>
    <t>-1.3/-2</t>
  </si>
  <si>
    <t>0/-0.4</t>
  </si>
  <si>
    <t>下领围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</si>
  <si>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</si>
  <si>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</si>
  <si>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</si>
  <si>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</si>
  <si>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</si>
  <si>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</si>
  <si>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</si>
  <si>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</si>
  <si>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</si>
  <si>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</si>
  <si>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-1/-2</t>
  </si>
  <si>
    <t>袖口围/2（拉量）</t>
  </si>
  <si>
    <t>袖口围/2（松量）</t>
  </si>
  <si>
    <t>插手袋长</t>
  </si>
  <si>
    <t>-0.2/-0.3</t>
  </si>
  <si>
    <t>-0.3/-0.5</t>
  </si>
  <si>
    <t>-0.4/-0.3</t>
  </si>
  <si>
    <t>儿童二合一冲锋衣-内件</t>
  </si>
  <si>
    <t>备注：</t>
  </si>
  <si>
    <t xml:space="preserve">     初期请洗测2-3件，有问题的另加测量数量。</t>
  </si>
  <si>
    <t>验货时间：10/8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</si>
  <si>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</si>
  <si>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</si>
  <si>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</si>
  <si>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</si>
  <si>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</si>
  <si>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</si>
  <si>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</si>
  <si>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</si>
  <si>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</si>
  <si>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</si>
  <si>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1.门襟起浪一件</t>
  </si>
  <si>
    <t>2.脏污一件</t>
  </si>
  <si>
    <t>【整改的严重缺陷及整改复核时间】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</si>
  <si>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</si>
  <si>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</si>
  <si>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</si>
  <si>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</si>
  <si>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</si>
  <si>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</si>
  <si>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</si>
  <si>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</si>
  <si>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</si>
  <si>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</si>
  <si>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0.5/0.5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</si>
  <si>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</si>
  <si>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</si>
  <si>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</si>
  <si>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</si>
  <si>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</si>
  <si>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</si>
  <si>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</si>
  <si>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</si>
  <si>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</si>
  <si>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</si>
  <si>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</si>
  <si>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</si>
  <si>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</si>
  <si>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</si>
  <si>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</si>
  <si>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</si>
  <si>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</si>
  <si>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-0.5/-0.4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</si>
  <si>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</si>
  <si>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</si>
  <si>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</si>
  <si>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</si>
  <si>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</si>
  <si>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</si>
  <si>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</si>
  <si>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</si>
  <si>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</si>
  <si>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</si>
  <si>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</si>
  <si>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</si>
  <si>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</si>
  <si>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</si>
  <si>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</si>
  <si>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</si>
  <si>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</si>
  <si>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</si>
  <si>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</si>
  <si>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</si>
  <si>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√-0.5</t>
  </si>
  <si>
    <t>-0.5-2</t>
  </si>
  <si>
    <t>√-0.4</t>
  </si>
  <si>
    <t>验货时间：2023/10/12</t>
  </si>
  <si>
    <t>QC出货报告书</t>
  </si>
  <si>
    <t>青岛金缕衣服饰有限公司</t>
  </si>
  <si>
    <t>合同日期</t>
  </si>
  <si>
    <t>2023.10.20号交600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</si>
  <si>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</si>
  <si>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</si>
  <si>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</si>
  <si>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</si>
  <si>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</si>
  <si>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</si>
  <si>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</si>
  <si>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</si>
  <si>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</si>
  <si>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</si>
  <si>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</si>
  <si>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</si>
  <si>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</si>
  <si>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</si>
  <si>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</si>
  <si>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</si>
  <si>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</si>
  <si>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</si>
  <si>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采购凭证编号：CGDD23102400003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</si>
  <si>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</si>
  <si>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</si>
  <si>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</si>
  <si>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</si>
  <si>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</si>
  <si>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</si>
  <si>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</si>
  <si>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</si>
  <si>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</si>
  <si>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</si>
  <si>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</si>
  <si>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</si>
  <si>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</si>
  <si>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</si>
  <si>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</si>
  <si>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数码蓝：8/10/13/15/26/29/30</t>
  </si>
  <si>
    <t>电光绿：2/4/7/20/24</t>
  </si>
  <si>
    <t>共抽验12箱，每箱4件，24箱验2件，合计：50件</t>
  </si>
  <si>
    <t>情况说明：</t>
  </si>
  <si>
    <t xml:space="preserve">【问题点描述】  </t>
  </si>
  <si>
    <t>线毛一件</t>
  </si>
  <si>
    <t>下摆不平一件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</si>
  <si>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</si>
  <si>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</si>
  <si>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</si>
  <si>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</si>
  <si>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</si>
  <si>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</si>
  <si>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</si>
  <si>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</si>
  <si>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2023.10.27</t>
  </si>
  <si>
    <t>-2√</t>
  </si>
  <si>
    <t>验货时间：2023/10/27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</si>
  <si>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</si>
  <si>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</si>
  <si>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</si>
  <si>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</si>
  <si>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</si>
  <si>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</si>
  <si>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</si>
  <si>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</si>
  <si>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</si>
  <si>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</si>
  <si>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</si>
  <si>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</si>
  <si>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</si>
  <si>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</si>
  <si>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165/88B</t>
  </si>
  <si>
    <t>170/92B</t>
  </si>
  <si>
    <t>175/96B</t>
  </si>
  <si>
    <t>180/100B</t>
  </si>
  <si>
    <t>185/104B</t>
  </si>
  <si>
    <t>190/108B</t>
  </si>
  <si>
    <t>195/112B</t>
  </si>
  <si>
    <t>前中长</t>
  </si>
  <si>
    <t>112</t>
  </si>
  <si>
    <t>0.5√</t>
  </si>
  <si>
    <t>摆围</t>
  </si>
  <si>
    <t>腰围</t>
  </si>
  <si>
    <t>√-1</t>
  </si>
  <si>
    <t>后中袖长</t>
  </si>
  <si>
    <t>-0.8√</t>
  </si>
  <si>
    <t>袖口围/2（平量）</t>
  </si>
  <si>
    <t>袖肥/2（参考值见注解）</t>
  </si>
  <si>
    <t>袖口围/2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</si>
  <si>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</si>
  <si>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</si>
  <si>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</si>
  <si>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</si>
  <si>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</si>
  <si>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</si>
  <si>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</si>
  <si>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</si>
  <si>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</si>
  <si>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</si>
  <si>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</si>
  <si>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</si>
  <si>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</si>
  <si>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</si>
  <si>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</si>
  <si>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</si>
  <si>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</si>
  <si>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</si>
  <si>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</si>
  <si>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1185</t>
  </si>
  <si>
    <t>75D三防贴膜版素色</t>
  </si>
  <si>
    <t>YES</t>
  </si>
  <si>
    <t>4220</t>
  </si>
  <si>
    <t>4222</t>
  </si>
  <si>
    <t>4226</t>
  </si>
  <si>
    <t>5162</t>
  </si>
  <si>
    <t>5166</t>
  </si>
  <si>
    <t>5170</t>
  </si>
  <si>
    <t>5172</t>
  </si>
  <si>
    <t>制表时间：9/25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</si>
  <si>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</si>
  <si>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</si>
  <si>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</si>
  <si>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</si>
  <si>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</si>
  <si>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</si>
  <si>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</si>
  <si>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</si>
  <si>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</si>
  <si>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</si>
  <si>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</si>
  <si>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制表时间：9/26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</si>
  <si>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</si>
  <si>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</si>
  <si>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</si>
  <si>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</si>
  <si>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</si>
  <si>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</si>
  <si>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</si>
  <si>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</si>
  <si>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</si>
  <si>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</si>
  <si>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</si>
  <si>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</si>
  <si>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</si>
  <si>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G20FW0980/5151  75D三防贴膜版素色 TIE FGUARD X2</t>
  </si>
  <si>
    <t>210T</t>
  </si>
  <si>
    <t>起绒经遍布</t>
  </si>
  <si>
    <t xml:space="preserve">5#尼龙开尾反装，8006（ DA8D3157A ）拉头，含注塑上下止 </t>
  </si>
  <si>
    <t>YKK</t>
  </si>
  <si>
    <t xml:space="preserve">3#尼龙闭尾反装，DABLH拉头，不含上下止（拉头在中间） </t>
  </si>
  <si>
    <t>合格</t>
  </si>
  <si>
    <t>物料6</t>
  </si>
  <si>
    <t>物料7</t>
  </si>
  <si>
    <t>物料8</t>
  </si>
  <si>
    <t>物料9</t>
  </si>
  <si>
    <t>物料10</t>
  </si>
  <si>
    <t>SK00064</t>
  </si>
  <si>
    <t xml:space="preserve">童装TOREAD普通漆四件扣（过检针） </t>
  </si>
  <si>
    <t>伟星</t>
  </si>
  <si>
    <t>南极仿金属字体TPU标</t>
  </si>
  <si>
    <t>转印烫标</t>
  </si>
  <si>
    <t>QY00004</t>
  </si>
  <si>
    <t xml:space="preserve">水滴状塑胶气眼 </t>
  </si>
  <si>
    <t>弹力绳</t>
  </si>
  <si>
    <t>物料11</t>
  </si>
  <si>
    <t>物料12</t>
  </si>
  <si>
    <t>物料13</t>
  </si>
  <si>
    <t>物料14</t>
  </si>
  <si>
    <t>物料15</t>
  </si>
  <si>
    <t>KK00025</t>
  </si>
  <si>
    <t xml:space="preserve">下摆单耳卡扣 </t>
  </si>
  <si>
    <t>G19SSFZ068</t>
  </si>
  <si>
    <t>逗号佛珠</t>
  </si>
  <si>
    <t>定卡织带</t>
  </si>
  <si>
    <t>主标</t>
  </si>
  <si>
    <t>尺码标</t>
  </si>
  <si>
    <t>物料16</t>
  </si>
  <si>
    <t>物料17</t>
  </si>
  <si>
    <t>物料18</t>
  </si>
  <si>
    <t>物料19</t>
  </si>
  <si>
    <t>物料20</t>
  </si>
  <si>
    <t>测试人签名：左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</si>
  <si>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</si>
  <si>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</si>
  <si>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</si>
  <si>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</si>
  <si>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</si>
  <si>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</si>
  <si>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</si>
  <si>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</si>
  <si>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</si>
  <si>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76D三防贴膜版素色</t>
  </si>
  <si>
    <t>3001mm</t>
  </si>
  <si>
    <t>6155</t>
  </si>
  <si>
    <t>YFP503001-TM</t>
  </si>
  <si>
    <t>藏蓝</t>
  </si>
  <si>
    <t>TAWWAL91507</t>
  </si>
  <si>
    <t>6156</t>
  </si>
  <si>
    <t>空变T800</t>
  </si>
  <si>
    <t>TAWWAK91509</t>
  </si>
  <si>
    <t>制表时间：10/4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</si>
  <si>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</si>
  <si>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</si>
  <si>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</si>
  <si>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</si>
  <si>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</si>
  <si>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</si>
  <si>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制表时间：3-18</t>
  </si>
  <si>
    <t>测试人签名：赵峰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</si>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</sst>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6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1"/>
      <name val="仿宋_GB2312"/>
      <charset val="134"/>
    </font>
    <font>
      <b/>
      <sz val="11"/>
      <name val="微软雅黑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theme="1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8" borderId="69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70" applyNumberFormat="0" applyFill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9" borderId="72" applyNumberFormat="0" applyAlignment="0" applyProtection="0">
      <alignment vertical="center"/>
    </xf>
    <xf numFmtId="0" fontId="55" fillId="10" borderId="73" applyNumberFormat="0" applyAlignment="0" applyProtection="0">
      <alignment vertical="center"/>
    </xf>
    <xf numFmtId="0" fontId="56" fillId="10" borderId="72" applyNumberFormat="0" applyAlignment="0" applyProtection="0">
      <alignment vertical="center"/>
    </xf>
    <xf numFmtId="0" fontId="57" fillId="11" borderId="74" applyNumberFormat="0" applyAlignment="0" applyProtection="0">
      <alignment vertical="center"/>
    </xf>
    <xf numFmtId="0" fontId="58" fillId="0" borderId="75" applyNumberFormat="0" applyFill="0" applyAlignment="0" applyProtection="0">
      <alignment vertical="center"/>
    </xf>
    <xf numFmtId="0" fontId="59" fillId="0" borderId="76" applyNumberFormat="0" applyFill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3" fillId="17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3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13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0" fillId="0" borderId="0"/>
    <xf numFmtId="0" fontId="13" fillId="0" borderId="0"/>
    <xf numFmtId="0" fontId="9" fillId="0" borderId="0">
      <alignment vertical="center"/>
    </xf>
    <xf numFmtId="0" fontId="9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9" fillId="0" borderId="0">
      <alignment vertical="center"/>
    </xf>
  </cellStyleXfs>
  <cellXfs count="54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49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49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50" applyNumberFormat="1" applyFont="1" applyFill="1" applyBorder="1" applyAlignment="1">
      <alignment horizontal="center" vertical="center"/>
    </xf>
    <xf numFmtId="0" fontId="20" fillId="0" borderId="2" xfId="50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50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left" vertical="center"/>
    </xf>
    <xf numFmtId="0" fontId="28" fillId="3" borderId="33" xfId="52" applyFont="1" applyFill="1" applyBorder="1" applyAlignment="1">
      <alignment horizontal="left" vertical="center"/>
    </xf>
    <xf numFmtId="0" fontId="18" fillId="3" borderId="2" xfId="57" applyFont="1" applyFill="1" applyBorder="1" applyAlignment="1">
      <alignment horizontal="center"/>
    </xf>
    <xf numFmtId="0" fontId="19" fillId="3" borderId="2" xfId="57" applyFont="1" applyFill="1" applyBorder="1" applyAlignment="1">
      <alignment horizontal="center"/>
    </xf>
    <xf numFmtId="0" fontId="18" fillId="3" borderId="2" xfId="5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0" fillId="3" borderId="2" xfId="5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vertical="center"/>
    </xf>
    <xf numFmtId="0" fontId="20" fillId="3" borderId="2" xfId="50" applyFont="1" applyFill="1" applyBorder="1" applyAlignment="1">
      <alignment horizontal="left" vertical="center"/>
    </xf>
    <xf numFmtId="0" fontId="18" fillId="3" borderId="39" xfId="0" applyFont="1" applyFill="1" applyBorder="1" applyAlignment="1">
      <alignment horizontal="center" vertical="center"/>
    </xf>
    <xf numFmtId="0" fontId="7" fillId="3" borderId="2" xfId="5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8" fillId="3" borderId="2" xfId="54" applyNumberFormat="1" applyFont="1" applyFill="1" applyBorder="1" applyAlignment="1">
      <alignment horizontal="center"/>
    </xf>
    <xf numFmtId="0" fontId="18" fillId="3" borderId="2" xfId="56" applyFont="1" applyFill="1" applyBorder="1" applyAlignment="1">
      <alignment horizontal="center" vertical="center"/>
    </xf>
    <xf numFmtId="0" fontId="20" fillId="0" borderId="2" xfId="50" applyFont="1" applyFill="1" applyBorder="1" applyAlignment="1">
      <alignment horizontal="left" vertical="center"/>
    </xf>
    <xf numFmtId="0" fontId="3" fillId="3" borderId="2" xfId="50" applyFont="1" applyFill="1" applyBorder="1" applyAlignment="1">
      <alignment horizontal="center" vertical="center"/>
    </xf>
    <xf numFmtId="0" fontId="20" fillId="0" borderId="2" xfId="50" applyFont="1" applyFill="1" applyBorder="1" applyAlignment="1">
      <alignment horizontal="center" vertical="center"/>
    </xf>
    <xf numFmtId="49" fontId="3" fillId="3" borderId="2" xfId="58" applyNumberFormat="1" applyFont="1" applyFill="1" applyBorder="1" applyAlignment="1">
      <alignment horizontal="center" vertical="center"/>
    </xf>
    <xf numFmtId="49" fontId="31" fillId="3" borderId="2" xfId="0" applyNumberFormat="1" applyFont="1" applyFill="1" applyBorder="1" applyAlignment="1">
      <alignment horizontal="center"/>
    </xf>
    <xf numFmtId="49" fontId="17" fillId="3" borderId="5" xfId="54" applyNumberFormat="1" applyFont="1" applyFill="1" applyBorder="1" applyAlignment="1">
      <alignment horizontal="center" vertical="center"/>
    </xf>
    <xf numFmtId="0" fontId="20" fillId="0" borderId="2" xfId="50" applyFont="1" applyBorder="1" applyAlignment="1">
      <alignment horizontal="left" vertic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2" fillId="3" borderId="2" xfId="54" applyFont="1" applyFill="1" applyBorder="1">
      <alignment vertical="center"/>
    </xf>
    <xf numFmtId="49" fontId="32" fillId="3" borderId="2" xfId="54" applyNumberFormat="1" applyFont="1" applyFill="1" applyBorder="1">
      <alignment vertical="center"/>
    </xf>
    <xf numFmtId="49" fontId="3" fillId="3" borderId="2" xfId="50" applyNumberFormat="1" applyFont="1" applyFill="1" applyBorder="1" applyAlignment="1">
      <alignment horizontal="center" vertical="center"/>
    </xf>
    <xf numFmtId="0" fontId="26" fillId="4" borderId="22" xfId="52" applyFont="1" applyFill="1" applyBorder="1" applyAlignment="1">
      <alignment horizontal="left" vertical="center"/>
    </xf>
    <xf numFmtId="0" fontId="25" fillId="4" borderId="23" xfId="52" applyFont="1" applyFill="1" applyBorder="1" applyAlignment="1">
      <alignment horizontal="left" vertical="center"/>
    </xf>
    <xf numFmtId="0" fontId="25" fillId="4" borderId="24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176" fontId="26" fillId="0" borderId="22" xfId="52" applyNumberFormat="1" applyFont="1" applyFill="1" applyBorder="1" applyAlignment="1">
      <alignment vertical="center"/>
    </xf>
    <xf numFmtId="0" fontId="25" fillId="4" borderId="36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176" fontId="20" fillId="3" borderId="2" xfId="57" applyNumberFormat="1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 vertical="center"/>
    </xf>
    <xf numFmtId="177" fontId="20" fillId="3" borderId="2" xfId="57" applyNumberFormat="1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 vertical="center"/>
    </xf>
    <xf numFmtId="0" fontId="19" fillId="3" borderId="2" xfId="60" applyFont="1" applyFill="1" applyBorder="1" applyAlignment="1">
      <alignment horizontal="center" vertical="center"/>
    </xf>
    <xf numFmtId="0" fontId="20" fillId="3" borderId="3" xfId="50" applyFont="1" applyFill="1" applyBorder="1" applyAlignment="1">
      <alignment horizontal="center" vertical="center"/>
    </xf>
    <xf numFmtId="0" fontId="20" fillId="3" borderId="3" xfId="50" applyFont="1" applyFill="1" applyBorder="1" applyAlignment="1">
      <alignment horizontal="left" vertical="center"/>
    </xf>
    <xf numFmtId="0" fontId="18" fillId="3" borderId="8" xfId="50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8" fillId="3" borderId="3" xfId="54" applyNumberFormat="1" applyFont="1" applyFill="1" applyBorder="1" applyAlignment="1">
      <alignment horizontal="center"/>
    </xf>
    <xf numFmtId="0" fontId="7" fillId="3" borderId="3" xfId="50" applyFont="1" applyFill="1" applyBorder="1" applyAlignment="1">
      <alignment horizontal="center" vertical="center"/>
    </xf>
    <xf numFmtId="0" fontId="3" fillId="3" borderId="8" xfId="50" applyFont="1" applyFill="1" applyBorder="1" applyAlignment="1">
      <alignment horizontal="center" vertical="center"/>
    </xf>
    <xf numFmtId="0" fontId="3" fillId="3" borderId="11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0" fontId="18" fillId="0" borderId="2" xfId="57" applyFont="1" applyBorder="1" applyAlignment="1">
      <alignment horizont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7" fillId="3" borderId="46" xfId="53" applyFont="1" applyFill="1" applyBorder="1" applyAlignment="1" applyProtection="1">
      <alignment horizontal="center" vertical="center"/>
    </xf>
    <xf numFmtId="0" fontId="3" fillId="3" borderId="46" xfId="57" applyFont="1" applyFill="1" applyBorder="1" applyAlignment="1">
      <alignment horizontal="center"/>
    </xf>
    <xf numFmtId="49" fontId="14" fillId="3" borderId="46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4" fillId="0" borderId="16" xfId="52" applyFont="1" applyBorder="1" applyAlignment="1">
      <alignment horizontal="center" vertical="top"/>
    </xf>
    <xf numFmtId="0" fontId="27" fillId="0" borderId="47" xfId="52" applyFont="1" applyBorder="1" applyAlignment="1">
      <alignment horizontal="left"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horizontal="center" vertical="center"/>
    </xf>
    <xf numFmtId="0" fontId="23" fillId="0" borderId="48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17" xfId="52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35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9" xfId="52" applyFont="1" applyBorder="1" applyAlignment="1">
      <alignment vertical="center"/>
    </xf>
    <xf numFmtId="0" fontId="21" fillId="0" borderId="50" xfId="52" applyFont="1" applyBorder="1" applyAlignment="1">
      <alignment horizontal="center" vertical="center"/>
    </xf>
    <xf numFmtId="0" fontId="27" fillId="0" borderId="50" xfId="52" applyFont="1" applyBorder="1" applyAlignment="1">
      <alignment vertical="center"/>
    </xf>
    <xf numFmtId="0" fontId="21" fillId="0" borderId="50" xfId="52" applyFont="1" applyBorder="1" applyAlignment="1">
      <alignment vertical="center"/>
    </xf>
    <xf numFmtId="58" fontId="9" fillId="0" borderId="50" xfId="52" applyNumberFormat="1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7" fillId="0" borderId="51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left" vertical="center"/>
    </xf>
    <xf numFmtId="0" fontId="27" fillId="0" borderId="52" xfId="52" applyFont="1" applyFill="1" applyBorder="1" applyAlignment="1">
      <alignment horizontal="center" vertical="center"/>
    </xf>
    <xf numFmtId="0" fontId="27" fillId="0" borderId="53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9" fillId="0" borderId="55" xfId="52" applyFont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7" fillId="0" borderId="55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6" xfId="52" applyFont="1" applyBorder="1" applyAlignment="1">
      <alignment horizontal="center" vertical="center"/>
    </xf>
    <xf numFmtId="0" fontId="27" fillId="0" borderId="57" xfId="52" applyFont="1" applyFill="1" applyBorder="1" applyAlignment="1">
      <alignment horizontal="left" vertical="center"/>
    </xf>
    <xf numFmtId="0" fontId="27" fillId="0" borderId="58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9" fillId="0" borderId="50" xfId="52" applyFont="1" applyBorder="1" applyAlignment="1">
      <alignment horizontal="center" vertical="center"/>
    </xf>
    <xf numFmtId="0" fontId="9" fillId="0" borderId="56" xfId="52" applyFont="1" applyBorder="1" applyAlignment="1">
      <alignment horizontal="center" vertical="center"/>
    </xf>
    <xf numFmtId="0" fontId="36" fillId="3" borderId="39" xfId="54" applyFont="1" applyFill="1" applyBorder="1" applyAlignment="1">
      <alignment horizontal="center"/>
    </xf>
    <xf numFmtId="176" fontId="28" fillId="3" borderId="39" xfId="54" applyNumberFormat="1" applyFont="1" applyFill="1" applyBorder="1" applyAlignment="1">
      <alignment horizontal="center"/>
    </xf>
    <xf numFmtId="0" fontId="36" fillId="3" borderId="39" xfId="57" applyFont="1" applyFill="1" applyBorder="1" applyAlignment="1">
      <alignment horizont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0" fontId="14" fillId="3" borderId="3" xfId="53" applyFont="1" applyFill="1" applyBorder="1" applyAlignment="1"/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39" xfId="53" applyFont="1" applyFill="1" applyBorder="1" applyAlignment="1"/>
    <xf numFmtId="49" fontId="14" fillId="3" borderId="39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7" fillId="0" borderId="16" xfId="52" applyFont="1" applyBorder="1" applyAlignment="1">
      <alignment horizontal="center" vertical="top"/>
    </xf>
    <xf numFmtId="0" fontId="23" fillId="0" borderId="61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27" fillId="0" borderId="50" xfId="52" applyFont="1" applyBorder="1" applyAlignment="1">
      <alignment horizontal="left" vertical="center"/>
    </xf>
    <xf numFmtId="0" fontId="23" fillId="0" borderId="52" xfId="52" applyFont="1" applyBorder="1" applyAlignment="1">
      <alignment vertical="center"/>
    </xf>
    <xf numFmtId="0" fontId="9" fillId="0" borderId="53" xfId="52" applyFont="1" applyBorder="1" applyAlignment="1">
      <alignment horizontal="left" vertical="center"/>
    </xf>
    <xf numFmtId="0" fontId="21" fillId="0" borderId="53" xfId="52" applyFont="1" applyBorder="1" applyAlignment="1">
      <alignment horizontal="left" vertical="center"/>
    </xf>
    <xf numFmtId="0" fontId="9" fillId="0" borderId="53" xfId="52" applyFont="1" applyBorder="1" applyAlignment="1">
      <alignment vertical="center"/>
    </xf>
    <xf numFmtId="0" fontId="23" fillId="0" borderId="53" xfId="52" applyFont="1" applyBorder="1" applyAlignment="1">
      <alignment vertical="center"/>
    </xf>
    <xf numFmtId="0" fontId="23" fillId="0" borderId="52" xfId="52" applyFont="1" applyBorder="1" applyAlignment="1">
      <alignment horizontal="center" vertical="center"/>
    </xf>
    <xf numFmtId="0" fontId="21" fillId="0" borderId="53" xfId="52" applyFont="1" applyBorder="1" applyAlignment="1">
      <alignment horizontal="center" vertical="center"/>
    </xf>
    <xf numFmtId="0" fontId="23" fillId="0" borderId="53" xfId="52" applyFont="1" applyBorder="1" applyAlignment="1">
      <alignment horizontal="center" vertical="center"/>
    </xf>
    <xf numFmtId="0" fontId="9" fillId="0" borderId="53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2" xfId="52" applyFont="1" applyBorder="1" applyAlignment="1">
      <alignment horizontal="left" vertical="center"/>
    </xf>
    <xf numFmtId="0" fontId="23" fillId="0" borderId="53" xfId="52" applyFont="1" applyBorder="1" applyAlignment="1">
      <alignment horizontal="left" vertical="center"/>
    </xf>
    <xf numFmtId="0" fontId="38" fillId="0" borderId="62" xfId="52" applyFont="1" applyBorder="1" applyAlignment="1">
      <alignment horizontal="left" vertical="center" wrapText="1"/>
    </xf>
    <xf numFmtId="178" fontId="39" fillId="3" borderId="0" xfId="0" applyNumberFormat="1" applyFont="1" applyFill="1" applyBorder="1" applyAlignment="1">
      <alignment horizontal="center" vertical="top" wrapText="1" shrinkToFit="1"/>
    </xf>
    <xf numFmtId="0" fontId="13" fillId="0" borderId="2" xfId="0" applyFont="1" applyFill="1" applyBorder="1" applyAlignment="1"/>
    <xf numFmtId="9" fontId="21" fillId="0" borderId="20" xfId="52" applyNumberFormat="1" applyFont="1" applyBorder="1" applyAlignment="1">
      <alignment horizontal="center" vertical="center"/>
    </xf>
    <xf numFmtId="0" fontId="21" fillId="0" borderId="19" xfId="52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2" xfId="52" applyFont="1" applyFill="1" applyBorder="1" applyAlignment="1">
      <alignment horizontal="left" vertical="center"/>
    </xf>
    <xf numFmtId="0" fontId="25" fillId="0" borderId="53" xfId="52" applyFont="1" applyFill="1" applyBorder="1" applyAlignment="1">
      <alignment horizontal="left" vertical="center"/>
    </xf>
    <xf numFmtId="0" fontId="25" fillId="0" borderId="63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1" fillId="0" borderId="64" xfId="52" applyFont="1" applyBorder="1" applyAlignment="1">
      <alignment vertical="center"/>
    </xf>
    <xf numFmtId="0" fontId="27" fillId="0" borderId="64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61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9" fillId="0" borderId="64" xfId="52" applyFont="1" applyBorder="1" applyAlignment="1">
      <alignment vertical="center"/>
    </xf>
    <xf numFmtId="0" fontId="23" fillId="0" borderId="65" xfId="52" applyFont="1" applyBorder="1" applyAlignment="1">
      <alignment horizontal="left" vertical="center"/>
    </xf>
    <xf numFmtId="0" fontId="27" fillId="0" borderId="57" xfId="52" applyFont="1" applyBorder="1" applyAlignment="1">
      <alignment horizontal="left" vertical="center"/>
    </xf>
    <xf numFmtId="0" fontId="21" fillId="0" borderId="58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8" xfId="52" applyFont="1" applyBorder="1" applyAlignment="1">
      <alignment horizontal="left" vertical="center"/>
    </xf>
    <xf numFmtId="0" fontId="40" fillId="0" borderId="34" xfId="52" applyFont="1" applyBorder="1" applyAlignment="1">
      <alignment horizontal="left" vertical="center" wrapText="1"/>
    </xf>
    <xf numFmtId="0" fontId="40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8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7" fillId="0" borderId="66" xfId="52" applyFont="1" applyBorder="1" applyAlignment="1">
      <alignment horizontal="center" vertical="center"/>
    </xf>
    <xf numFmtId="0" fontId="21" fillId="0" borderId="64" xfId="52" applyFont="1" applyBorder="1" applyAlignment="1">
      <alignment horizontal="center" vertical="center"/>
    </xf>
    <xf numFmtId="0" fontId="21" fillId="0" borderId="65" xfId="52" applyFont="1" applyBorder="1" applyAlignment="1">
      <alignment horizontal="center" vertical="center"/>
    </xf>
    <xf numFmtId="0" fontId="21" fillId="0" borderId="65" xfId="52" applyFont="1" applyFill="1" applyBorder="1" applyAlignment="1">
      <alignment horizontal="left" vertical="center"/>
    </xf>
    <xf numFmtId="0" fontId="41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2" fillId="0" borderId="11" xfId="0" applyFont="1" applyBorder="1"/>
    <xf numFmtId="0" fontId="42" fillId="0" borderId="2" xfId="0" applyFont="1" applyBorder="1"/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7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41" fillId="0" borderId="45" xfId="0" applyFont="1" applyBorder="1" applyAlignment="1">
      <alignment horizontal="center" vertical="center" wrapText="1"/>
    </xf>
    <xf numFmtId="0" fontId="42" fillId="0" borderId="68" xfId="0" applyFont="1" applyBorder="1" applyAlignment="1">
      <alignment horizontal="center" vertical="center"/>
    </xf>
    <xf numFmtId="0" fontId="42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2" fillId="7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5" fillId="0" borderId="0" xfId="0" applyFont="1"/>
    <xf numFmtId="0" fontId="45" fillId="0" borderId="0" xfId="0" applyFont="1" applyAlignment="1">
      <alignment vertical="top" wrapText="1"/>
    </xf>
    <xf numFmtId="0" fontId="8" fillId="0" borderId="2" xfId="0" applyFont="1" applyBorder="1" applyAlignment="1" quotePrefix="1">
      <alignment horizontal="center" vertical="center" wrapText="1"/>
    </xf>
    <xf numFmtId="0" fontId="12" fillId="0" borderId="2" xfId="0" applyFont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10 10" xfId="60"/>
    <cellStyle name="常规 23 2 3" xfId="61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24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615425" y="974407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219700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24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372475" y="206692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43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615425" y="97440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448175" y="1943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2197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429125" y="2124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43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677150" y="1943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362950" y="1866900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686675" y="2124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765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575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480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67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419600" y="304800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410075" y="28670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21970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219700" y="2867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69620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391525" y="30480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696200" y="2867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391525" y="2867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734300" y="1190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734300" y="13716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734300" y="10096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724775" y="809625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715250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362950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372475" y="800100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391525" y="1009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391525" y="11906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391525" y="1371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305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305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448175" y="2305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219700" y="23050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496050" y="2305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201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91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10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467225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457700" y="8810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200650" y="89916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200650" y="8810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696200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391525" y="89916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686675" y="8810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391525" y="8810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496050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496050" y="8810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228975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228975" y="88106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372475" y="226695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677150" y="2305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496050" y="2124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496050" y="1943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496050" y="89916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818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847975" y="67818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51</xdr:row>
      <xdr:rowOff>0</xdr:rowOff>
    </xdr:from>
    <xdr:to>
      <xdr:col>9</xdr:col>
      <xdr:colOff>450850</xdr:colOff>
      <xdr:row>51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0836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05060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05060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0506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450850</xdr:colOff>
      <xdr:row>51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0836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450850</xdr:colOff>
      <xdr:row>51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0836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05060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05060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0506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450850</xdr:colOff>
      <xdr:row>51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08362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98456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984567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984567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98456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984567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44</xdr:row>
      <xdr:rowOff>0</xdr:rowOff>
    </xdr:from>
    <xdr:to>
      <xdr:col>9</xdr:col>
      <xdr:colOff>431800</xdr:colOff>
      <xdr:row>44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0995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44</xdr:row>
      <xdr:rowOff>0</xdr:rowOff>
    </xdr:from>
    <xdr:to>
      <xdr:col>9</xdr:col>
      <xdr:colOff>431800</xdr:colOff>
      <xdr:row>44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0995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44</xdr:row>
      <xdr:rowOff>0</xdr:rowOff>
    </xdr:from>
    <xdr:to>
      <xdr:col>9</xdr:col>
      <xdr:colOff>431800</xdr:colOff>
      <xdr:row>44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0995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44</xdr:row>
      <xdr:rowOff>0</xdr:rowOff>
    </xdr:from>
    <xdr:to>
      <xdr:col>9</xdr:col>
      <xdr:colOff>431800</xdr:colOff>
      <xdr:row>44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0995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44</xdr:row>
      <xdr:rowOff>0</xdr:rowOff>
    </xdr:from>
    <xdr:to>
      <xdr:col>9</xdr:col>
      <xdr:colOff>431800</xdr:colOff>
      <xdr:row>44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0995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103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6104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115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723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724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724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1151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1151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724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723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723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40</xdr:row>
          <xdr:rowOff>0</xdr:rowOff>
        </xdr:from>
        <xdr:to>
          <xdr:col>2</xdr:col>
          <xdr:colOff>76200</xdr:colOff>
          <xdr:row>40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10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40</xdr:row>
          <xdr:rowOff>0</xdr:rowOff>
        </xdr:from>
        <xdr:to>
          <xdr:col>6</xdr:col>
          <xdr:colOff>447675</xdr:colOff>
          <xdr:row>40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40</xdr:row>
          <xdr:rowOff>0</xdr:rowOff>
        </xdr:from>
        <xdr:to>
          <xdr:col>8</xdr:col>
          <xdr:colOff>485775</xdr:colOff>
          <xdr:row>40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210300" y="8010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40</xdr:row>
          <xdr:rowOff>9525</xdr:rowOff>
        </xdr:from>
        <xdr:to>
          <xdr:col>10</xdr:col>
          <xdr:colOff>457200</xdr:colOff>
          <xdr:row>40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610475" y="80200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9629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9629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115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9629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9723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7724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7724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1151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1151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7724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9723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9723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62941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62941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62941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62941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62941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62941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367665</xdr:colOff>
      <xdr:row>17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33" customWidth="1"/>
    <col min="3" max="3" width="10.125" customWidth="1"/>
  </cols>
  <sheetData>
    <row r="1" ht="21" customHeight="1" spans="1:2">
      <c r="A1" s="534"/>
      <c r="B1" s="535" t="s">
        <v>0</v>
      </c>
    </row>
    <row r="2" spans="1:2">
      <c r="A2" s="9">
        <v>1</v>
      </c>
      <c r="B2" s="536" t="s">
        <v>1</v>
      </c>
    </row>
    <row r="3" spans="1:2">
      <c r="A3" s="9">
        <v>2</v>
      </c>
      <c r="B3" s="536" t="s">
        <v>2</v>
      </c>
    </row>
    <row r="4" spans="1:2">
      <c r="A4" s="9">
        <v>3</v>
      </c>
      <c r="B4" s="536" t="s">
        <v>3</v>
      </c>
    </row>
    <row r="5" spans="1:2">
      <c r="A5" s="9">
        <v>4</v>
      </c>
      <c r="B5" s="536" t="s">
        <v>4</v>
      </c>
    </row>
    <row r="6" spans="1:2">
      <c r="A6" s="9">
        <v>5</v>
      </c>
      <c r="B6" s="536" t="s">
        <v>5</v>
      </c>
    </row>
    <row r="7" spans="1:2">
      <c r="A7" s="9">
        <v>6</v>
      </c>
      <c r="B7" s="536" t="s">
        <v>6</v>
      </c>
    </row>
    <row r="8" s="532" customFormat="1" ht="15" customHeight="1" spans="1:2">
      <c r="A8" s="537">
        <v>7</v>
      </c>
      <c r="B8" s="538" t="s">
        <v>7</v>
      </c>
    </row>
    <row r="9" ht="18.95" customHeight="1" spans="1:2">
      <c r="A9" s="534"/>
      <c r="B9" s="539" t="s">
        <v>8</v>
      </c>
    </row>
    <row r="10" ht="15.95" customHeight="1" spans="1:2">
      <c r="A10" s="9">
        <v>1</v>
      </c>
      <c r="B10" s="540" t="s">
        <v>9</v>
      </c>
    </row>
    <row r="11" spans="1:2">
      <c r="A11" s="9">
        <v>2</v>
      </c>
      <c r="B11" s="536" t="s">
        <v>10</v>
      </c>
    </row>
    <row r="12" spans="1:2">
      <c r="A12" s="9">
        <v>3</v>
      </c>
      <c r="B12" s="538" t="s">
        <v>11</v>
      </c>
    </row>
    <row r="13" spans="1:2">
      <c r="A13" s="9">
        <v>4</v>
      </c>
      <c r="B13" s="536" t="s">
        <v>12</v>
      </c>
    </row>
    <row r="14" spans="1:2">
      <c r="A14" s="9">
        <v>5</v>
      </c>
      <c r="B14" s="536" t="s">
        <v>13</v>
      </c>
    </row>
    <row r="15" spans="1:2">
      <c r="A15" s="9">
        <v>6</v>
      </c>
      <c r="B15" s="536" t="s">
        <v>14</v>
      </c>
    </row>
    <row r="16" spans="1:2">
      <c r="A16" s="9">
        <v>7</v>
      </c>
      <c r="B16" s="536" t="s">
        <v>15</v>
      </c>
    </row>
    <row r="17" spans="1:2">
      <c r="A17" s="9">
        <v>8</v>
      </c>
      <c r="B17" s="536" t="s">
        <v>16</v>
      </c>
    </row>
    <row r="18" spans="1:2">
      <c r="A18" s="9">
        <v>9</v>
      </c>
      <c r="B18" s="536" t="s">
        <v>17</v>
      </c>
    </row>
    <row r="19" spans="1:2">
      <c r="A19" s="9"/>
      <c r="B19" s="536"/>
    </row>
    <row r="20" ht="20.25" spans="1:2">
      <c r="A20" s="534"/>
      <c r="B20" s="535" t="s">
        <v>18</v>
      </c>
    </row>
    <row r="21" spans="1:2">
      <c r="A21" s="9">
        <v>1</v>
      </c>
      <c r="B21" s="541" t="s">
        <v>19</v>
      </c>
    </row>
    <row r="22" spans="1:2">
      <c r="A22" s="9">
        <v>2</v>
      </c>
      <c r="B22" s="536" t="s">
        <v>20</v>
      </c>
    </row>
    <row r="23" spans="1:2">
      <c r="A23" s="9">
        <v>3</v>
      </c>
      <c r="B23" s="536" t="s">
        <v>21</v>
      </c>
    </row>
    <row r="24" spans="1:2">
      <c r="A24" s="9">
        <v>4</v>
      </c>
      <c r="B24" s="536" t="s">
        <v>22</v>
      </c>
    </row>
    <row r="25" spans="1:2">
      <c r="A25" s="9">
        <v>5</v>
      </c>
      <c r="B25" s="536" t="s">
        <v>23</v>
      </c>
    </row>
    <row r="26" spans="1:2">
      <c r="A26" s="9">
        <v>6</v>
      </c>
      <c r="B26" s="536" t="s">
        <v>24</v>
      </c>
    </row>
    <row r="27" spans="1:2">
      <c r="A27" s="9">
        <v>7</v>
      </c>
      <c r="B27" s="536" t="s">
        <v>25</v>
      </c>
    </row>
    <row r="28" spans="1:2">
      <c r="A28" s="9"/>
      <c r="B28" s="536"/>
    </row>
    <row r="29" ht="20.25" spans="1:2">
      <c r="A29" s="534"/>
      <c r="B29" s="535" t="s">
        <v>26</v>
      </c>
    </row>
    <row r="30" spans="1:2">
      <c r="A30" s="9">
        <v>1</v>
      </c>
      <c r="B30" s="541" t="s">
        <v>27</v>
      </c>
    </row>
    <row r="31" spans="1:2">
      <c r="A31" s="9">
        <v>2</v>
      </c>
      <c r="B31" s="536" t="s">
        <v>28</v>
      </c>
    </row>
    <row r="32" spans="1:2">
      <c r="A32" s="9">
        <v>3</v>
      </c>
      <c r="B32" s="536" t="s">
        <v>29</v>
      </c>
    </row>
    <row r="33" ht="28.5" spans="1:2">
      <c r="A33" s="9">
        <v>4</v>
      </c>
      <c r="B33" s="536" t="s">
        <v>30</v>
      </c>
    </row>
    <row r="34" spans="1:2">
      <c r="A34" s="9">
        <v>5</v>
      </c>
      <c r="B34" s="536" t="s">
        <v>31</v>
      </c>
    </row>
    <row r="35" spans="1:2">
      <c r="A35" s="9">
        <v>6</v>
      </c>
      <c r="B35" s="536" t="s">
        <v>32</v>
      </c>
    </row>
    <row r="36" spans="1:2">
      <c r="A36" s="9">
        <v>7</v>
      </c>
      <c r="B36" s="536" t="s">
        <v>33</v>
      </c>
    </row>
    <row r="37" spans="1:2">
      <c r="A37" s="9"/>
      <c r="B37" s="536"/>
    </row>
    <row r="39" spans="1:2">
      <c r="A39" s="542" t="s">
        <v>34</v>
      </c>
      <c r="B39" s="54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1" customWidth="1"/>
    <col min="2" max="2" width="11.125" style="171" customWidth="1"/>
    <col min="3" max="3" width="9.125" style="171" customWidth="1"/>
    <col min="4" max="4" width="9.5" style="171" customWidth="1"/>
    <col min="5" max="5" width="9.125" style="171" customWidth="1"/>
    <col min="6" max="6" width="10.375" style="171" customWidth="1"/>
    <col min="7" max="7" width="9.5" style="171" customWidth="1"/>
    <col min="8" max="8" width="9.125" style="171" customWidth="1"/>
    <col min="9" max="9" width="8.125" style="171" customWidth="1"/>
    <col min="10" max="10" width="10.5" style="171" customWidth="1"/>
    <col min="11" max="11" width="12.125" style="171" customWidth="1"/>
    <col min="12" max="16384" width="10.125" style="171"/>
  </cols>
  <sheetData>
    <row r="1" s="171" customFormat="1" ht="26.25" spans="1:11">
      <c r="A1" s="174" t="s">
        <v>262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="171" customFormat="1" spans="1:11">
      <c r="A2" s="175" t="s">
        <v>53</v>
      </c>
      <c r="B2" s="176" t="s">
        <v>54</v>
      </c>
      <c r="C2" s="176"/>
      <c r="D2" s="177" t="s">
        <v>62</v>
      </c>
      <c r="E2" s="178"/>
      <c r="F2" s="179" t="s">
        <v>318</v>
      </c>
      <c r="G2" s="180" t="s">
        <v>319</v>
      </c>
      <c r="H2" s="180"/>
      <c r="I2" s="210" t="s">
        <v>57</v>
      </c>
      <c r="J2" s="180" t="s">
        <v>263</v>
      </c>
      <c r="K2" s="232"/>
    </row>
    <row r="3" s="171" customFormat="1" ht="27" customHeight="1" spans="1:11">
      <c r="A3" s="181" t="s">
        <v>78</v>
      </c>
      <c r="B3" s="182">
        <v>3498</v>
      </c>
      <c r="C3" s="182"/>
      <c r="D3" s="183" t="s">
        <v>264</v>
      </c>
      <c r="E3" s="184" t="s">
        <v>320</v>
      </c>
      <c r="F3" s="185"/>
      <c r="G3" s="185"/>
      <c r="H3" s="186" t="s">
        <v>266</v>
      </c>
      <c r="I3" s="186"/>
      <c r="J3" s="186"/>
      <c r="K3" s="233"/>
    </row>
    <row r="4" s="171" customFormat="1" spans="1:11">
      <c r="A4" s="187" t="s">
        <v>74</v>
      </c>
      <c r="B4" s="188">
        <v>3</v>
      </c>
      <c r="C4" s="188">
        <v>6</v>
      </c>
      <c r="D4" s="189" t="s">
        <v>267</v>
      </c>
      <c r="E4" s="190" t="s">
        <v>321</v>
      </c>
      <c r="F4" s="190"/>
      <c r="G4" s="190"/>
      <c r="H4" s="189" t="s">
        <v>268</v>
      </c>
      <c r="I4" s="189"/>
      <c r="J4" s="203" t="s">
        <v>67</v>
      </c>
      <c r="K4" s="234" t="s">
        <v>68</v>
      </c>
    </row>
    <row r="5" s="171" customFormat="1" spans="1:11">
      <c r="A5" s="187" t="s">
        <v>269</v>
      </c>
      <c r="B5" s="182">
        <v>1</v>
      </c>
      <c r="C5" s="182"/>
      <c r="D5" s="183" t="s">
        <v>270</v>
      </c>
      <c r="E5" s="183" t="s">
        <v>271</v>
      </c>
      <c r="F5" s="183" t="s">
        <v>272</v>
      </c>
      <c r="G5" s="183" t="s">
        <v>273</v>
      </c>
      <c r="H5" s="189" t="s">
        <v>274</v>
      </c>
      <c r="I5" s="189"/>
      <c r="J5" s="203" t="s">
        <v>67</v>
      </c>
      <c r="K5" s="234" t="s">
        <v>68</v>
      </c>
    </row>
    <row r="6" s="171" customFormat="1" ht="15" spans="1:11">
      <c r="A6" s="191" t="s">
        <v>275</v>
      </c>
      <c r="B6" s="192">
        <v>125</v>
      </c>
      <c r="C6" s="192"/>
      <c r="D6" s="193" t="s">
        <v>276</v>
      </c>
      <c r="E6" s="194"/>
      <c r="F6" s="195">
        <v>2064</v>
      </c>
      <c r="G6" s="193"/>
      <c r="H6" s="196" t="s">
        <v>277</v>
      </c>
      <c r="I6" s="196"/>
      <c r="J6" s="195" t="s">
        <v>67</v>
      </c>
      <c r="K6" s="235" t="s">
        <v>68</v>
      </c>
    </row>
    <row r="7" s="171" customFormat="1" ht="15" spans="1:11">
      <c r="A7" s="197"/>
      <c r="B7" s="198"/>
      <c r="C7" s="198"/>
      <c r="D7" s="197"/>
      <c r="E7" s="198"/>
      <c r="F7" s="199"/>
      <c r="G7" s="197"/>
      <c r="H7" s="199"/>
      <c r="I7" s="198"/>
      <c r="J7" s="198"/>
      <c r="K7" s="198"/>
    </row>
    <row r="8" s="171" customFormat="1" spans="1:11">
      <c r="A8" s="200" t="s">
        <v>278</v>
      </c>
      <c r="B8" s="179" t="s">
        <v>279</v>
      </c>
      <c r="C8" s="179" t="s">
        <v>280</v>
      </c>
      <c r="D8" s="179" t="s">
        <v>281</v>
      </c>
      <c r="E8" s="179" t="s">
        <v>282</v>
      </c>
      <c r="F8" s="179" t="s">
        <v>283</v>
      </c>
      <c r="G8" s="201" t="s">
        <v>322</v>
      </c>
      <c r="H8" s="202"/>
      <c r="I8" s="202"/>
      <c r="J8" s="202"/>
      <c r="K8" s="236"/>
    </row>
    <row r="9" s="171" customFormat="1" spans="1:11">
      <c r="A9" s="187" t="s">
        <v>285</v>
      </c>
      <c r="B9" s="189"/>
      <c r="C9" s="203" t="s">
        <v>67</v>
      </c>
      <c r="D9" s="203" t="s">
        <v>68</v>
      </c>
      <c r="E9" s="183" t="s">
        <v>286</v>
      </c>
      <c r="F9" s="204" t="s">
        <v>287</v>
      </c>
      <c r="G9" s="205"/>
      <c r="H9" s="206"/>
      <c r="I9" s="206"/>
      <c r="J9" s="206"/>
      <c r="K9" s="237"/>
    </row>
    <row r="10" s="171" customFormat="1" spans="1:11">
      <c r="A10" s="187" t="s">
        <v>288</v>
      </c>
      <c r="B10" s="189"/>
      <c r="C10" s="203" t="s">
        <v>67</v>
      </c>
      <c r="D10" s="203" t="s">
        <v>68</v>
      </c>
      <c r="E10" s="183" t="s">
        <v>289</v>
      </c>
      <c r="F10" s="204" t="s">
        <v>290</v>
      </c>
      <c r="G10" s="205" t="s">
        <v>291</v>
      </c>
      <c r="H10" s="206"/>
      <c r="I10" s="206"/>
      <c r="J10" s="206"/>
      <c r="K10" s="237"/>
    </row>
    <row r="11" s="171" customFormat="1" spans="1:11">
      <c r="A11" s="207" t="s">
        <v>199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8"/>
    </row>
    <row r="12" s="171" customFormat="1" spans="1:11">
      <c r="A12" s="181" t="s">
        <v>92</v>
      </c>
      <c r="B12" s="203" t="s">
        <v>88</v>
      </c>
      <c r="C12" s="203" t="s">
        <v>89</v>
      </c>
      <c r="D12" s="204"/>
      <c r="E12" s="183" t="s">
        <v>90</v>
      </c>
      <c r="F12" s="203" t="s">
        <v>88</v>
      </c>
      <c r="G12" s="203" t="s">
        <v>89</v>
      </c>
      <c r="H12" s="203"/>
      <c r="I12" s="183" t="s">
        <v>292</v>
      </c>
      <c r="J12" s="203" t="s">
        <v>88</v>
      </c>
      <c r="K12" s="234" t="s">
        <v>89</v>
      </c>
    </row>
    <row r="13" s="171" customFormat="1" spans="1:11">
      <c r="A13" s="181" t="s">
        <v>95</v>
      </c>
      <c r="B13" s="203" t="s">
        <v>88</v>
      </c>
      <c r="C13" s="203" t="s">
        <v>89</v>
      </c>
      <c r="D13" s="204"/>
      <c r="E13" s="183" t="s">
        <v>100</v>
      </c>
      <c r="F13" s="203" t="s">
        <v>88</v>
      </c>
      <c r="G13" s="203" t="s">
        <v>89</v>
      </c>
      <c r="H13" s="203"/>
      <c r="I13" s="183" t="s">
        <v>293</v>
      </c>
      <c r="J13" s="203" t="s">
        <v>88</v>
      </c>
      <c r="K13" s="234" t="s">
        <v>89</v>
      </c>
    </row>
    <row r="14" s="171" customFormat="1" ht="15" spans="1:11">
      <c r="A14" s="191" t="s">
        <v>294</v>
      </c>
      <c r="B14" s="195" t="s">
        <v>88</v>
      </c>
      <c r="C14" s="195" t="s">
        <v>89</v>
      </c>
      <c r="D14" s="194"/>
      <c r="E14" s="193" t="s">
        <v>295</v>
      </c>
      <c r="F14" s="195" t="s">
        <v>88</v>
      </c>
      <c r="G14" s="195" t="s">
        <v>89</v>
      </c>
      <c r="H14" s="195"/>
      <c r="I14" s="193" t="s">
        <v>296</v>
      </c>
      <c r="J14" s="195" t="s">
        <v>88</v>
      </c>
      <c r="K14" s="235" t="s">
        <v>89</v>
      </c>
    </row>
    <row r="15" s="171" customFormat="1" ht="15" spans="1:11">
      <c r="A15" s="197"/>
      <c r="B15" s="209"/>
      <c r="C15" s="209"/>
      <c r="D15" s="198"/>
      <c r="E15" s="197"/>
      <c r="F15" s="209"/>
      <c r="G15" s="209"/>
      <c r="H15" s="209"/>
      <c r="I15" s="197"/>
      <c r="J15" s="209"/>
      <c r="K15" s="209"/>
    </row>
    <row r="16" s="172" customFormat="1" spans="1:11">
      <c r="A16" s="175" t="s">
        <v>297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39"/>
    </row>
    <row r="17" s="171" customFormat="1" spans="1:11">
      <c r="A17" s="187" t="s">
        <v>298</v>
      </c>
      <c r="B17" s="189"/>
      <c r="C17" s="189"/>
      <c r="D17" s="189"/>
      <c r="E17" s="189"/>
      <c r="F17" s="189"/>
      <c r="G17" s="189"/>
      <c r="H17" s="189"/>
      <c r="I17" s="189"/>
      <c r="J17" s="189"/>
      <c r="K17" s="240"/>
    </row>
    <row r="18" s="171" customFormat="1" spans="1:11">
      <c r="A18" s="187" t="s">
        <v>299</v>
      </c>
      <c r="B18" s="189"/>
      <c r="C18" s="189"/>
      <c r="D18" s="189"/>
      <c r="E18" s="189"/>
      <c r="F18" s="189"/>
      <c r="G18" s="189"/>
      <c r="H18" s="189"/>
      <c r="I18" s="189"/>
      <c r="J18" s="189"/>
      <c r="K18" s="240"/>
    </row>
    <row r="19" s="171" customFormat="1" spans="1:11">
      <c r="A19" s="211" t="s">
        <v>323</v>
      </c>
      <c r="B19" s="203"/>
      <c r="C19" s="203"/>
      <c r="D19" s="203"/>
      <c r="E19" s="203"/>
      <c r="F19" s="203"/>
      <c r="G19" s="203"/>
      <c r="H19" s="203"/>
      <c r="I19" s="203"/>
      <c r="J19" s="203"/>
      <c r="K19" s="234"/>
    </row>
    <row r="20" s="171" customFormat="1" spans="1:11">
      <c r="A20" s="212" t="s">
        <v>324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1"/>
    </row>
    <row r="21" s="171" customFormat="1" spans="1:11">
      <c r="A21" s="212" t="s">
        <v>325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41"/>
    </row>
    <row r="22" s="171" customFormat="1" spans="1:11">
      <c r="A22" s="212" t="s">
        <v>326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41"/>
    </row>
    <row r="23" s="171" customFormat="1" spans="1:11">
      <c r="A23" s="212"/>
      <c r="B23" s="213"/>
      <c r="C23" s="213"/>
      <c r="D23" s="213"/>
      <c r="E23" s="213"/>
      <c r="F23" s="213"/>
      <c r="G23" s="213"/>
      <c r="H23" s="213"/>
      <c r="I23" s="213"/>
      <c r="J23" s="213"/>
      <c r="K23" s="241"/>
    </row>
    <row r="24" s="171" customFormat="1" spans="1:11">
      <c r="A24" s="214"/>
      <c r="B24" s="215"/>
      <c r="C24" s="215"/>
      <c r="D24" s="215"/>
      <c r="E24" s="215"/>
      <c r="F24" s="215"/>
      <c r="G24" s="215"/>
      <c r="H24" s="215"/>
      <c r="I24" s="215"/>
      <c r="J24" s="215"/>
      <c r="K24" s="242"/>
    </row>
    <row r="25" s="171" customFormat="1" spans="1:11">
      <c r="A25" s="187" t="s">
        <v>120</v>
      </c>
      <c r="B25" s="189"/>
      <c r="C25" s="203" t="s">
        <v>67</v>
      </c>
      <c r="D25" s="203" t="s">
        <v>68</v>
      </c>
      <c r="E25" s="186"/>
      <c r="F25" s="186"/>
      <c r="G25" s="186"/>
      <c r="H25" s="186"/>
      <c r="I25" s="186"/>
      <c r="J25" s="186"/>
      <c r="K25" s="233"/>
    </row>
    <row r="26" s="171" customFormat="1" ht="15" spans="1:11">
      <c r="A26" s="216" t="s">
        <v>303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43"/>
    </row>
    <row r="27" s="171" customFormat="1" ht="15" spans="1:11">
      <c r="A27" s="218"/>
      <c r="B27" s="218"/>
      <c r="C27" s="218"/>
      <c r="D27" s="218"/>
      <c r="E27" s="218"/>
      <c r="F27" s="218"/>
      <c r="G27" s="218"/>
      <c r="H27" s="218"/>
      <c r="I27" s="218"/>
      <c r="J27" s="218"/>
      <c r="K27" s="218"/>
    </row>
    <row r="28" s="171" customFormat="1" spans="1:11">
      <c r="A28" s="219" t="s">
        <v>304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36"/>
    </row>
    <row r="29" s="171" customFormat="1" spans="1:11">
      <c r="A29" s="220" t="s">
        <v>305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44"/>
    </row>
    <row r="30" s="171" customFormat="1" ht="17.25" customHeight="1" spans="1:1">
      <c r="A30" s="171" t="s">
        <v>327</v>
      </c>
    </row>
    <row r="31" s="171" customFormat="1" ht="17.25" customHeight="1" spans="1:11">
      <c r="A31" s="220" t="s">
        <v>328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44"/>
    </row>
    <row r="32" s="171" customFormat="1" ht="17.25" customHeight="1" spans="1:11">
      <c r="A32" s="220"/>
      <c r="B32" s="221"/>
      <c r="C32" s="221"/>
      <c r="D32" s="221"/>
      <c r="E32" s="221"/>
      <c r="F32" s="221"/>
      <c r="G32" s="221"/>
      <c r="H32" s="221"/>
      <c r="I32" s="221"/>
      <c r="J32" s="221"/>
      <c r="K32" s="244"/>
    </row>
    <row r="33" s="171" customFormat="1" ht="17.25" customHeight="1" spans="1:11">
      <c r="A33" s="220"/>
      <c r="B33" s="221"/>
      <c r="C33" s="221"/>
      <c r="D33" s="221"/>
      <c r="E33" s="221"/>
      <c r="F33" s="221"/>
      <c r="G33" s="221"/>
      <c r="H33" s="221"/>
      <c r="I33" s="221"/>
      <c r="J33" s="221"/>
      <c r="K33" s="244"/>
    </row>
    <row r="34" s="171" customFormat="1" ht="17.25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44"/>
    </row>
    <row r="35" s="171" customFormat="1" ht="17.25" customHeight="1" spans="1:1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44"/>
    </row>
    <row r="36" s="171" customFormat="1" ht="17.25" customHeight="1" spans="1:11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41"/>
    </row>
    <row r="37" s="171" customFormat="1" ht="17.25" customHeight="1" spans="1:11">
      <c r="A37" s="222"/>
      <c r="B37" s="213"/>
      <c r="C37" s="213"/>
      <c r="D37" s="213"/>
      <c r="E37" s="213"/>
      <c r="F37" s="213"/>
      <c r="G37" s="213"/>
      <c r="H37" s="213"/>
      <c r="I37" s="213"/>
      <c r="J37" s="213"/>
      <c r="K37" s="241"/>
    </row>
    <row r="38" s="171" customFormat="1" ht="17.25" customHeight="1" spans="1:11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45"/>
    </row>
    <row r="39" s="171" customFormat="1" ht="18.75" customHeight="1" spans="1:11">
      <c r="A39" s="225" t="s">
        <v>307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46"/>
    </row>
    <row r="40" s="173" customFormat="1" ht="18.75" customHeight="1" spans="1:11">
      <c r="A40" s="187" t="s">
        <v>308</v>
      </c>
      <c r="B40" s="189"/>
      <c r="C40" s="189"/>
      <c r="D40" s="186" t="s">
        <v>309</v>
      </c>
      <c r="E40" s="186"/>
      <c r="F40" s="227" t="s">
        <v>310</v>
      </c>
      <c r="G40" s="228"/>
      <c r="H40" s="189" t="s">
        <v>311</v>
      </c>
      <c r="I40" s="189"/>
      <c r="J40" s="189" t="s">
        <v>312</v>
      </c>
      <c r="K40" s="240"/>
    </row>
    <row r="41" s="171" customFormat="1" ht="18.75" customHeight="1" spans="1:13">
      <c r="A41" s="187" t="s">
        <v>193</v>
      </c>
      <c r="B41" s="189"/>
      <c r="C41" s="189"/>
      <c r="D41" s="189"/>
      <c r="E41" s="189"/>
      <c r="F41" s="189"/>
      <c r="G41" s="189"/>
      <c r="H41" s="189"/>
      <c r="I41" s="189"/>
      <c r="J41" s="189"/>
      <c r="K41" s="240"/>
      <c r="M41" s="173"/>
    </row>
    <row r="42" s="171" customFormat="1" ht="30.95" customHeight="1" spans="1:11">
      <c r="A42" s="187"/>
      <c r="B42" s="189"/>
      <c r="C42" s="189"/>
      <c r="D42" s="189"/>
      <c r="E42" s="189"/>
      <c r="F42" s="189"/>
      <c r="G42" s="189"/>
      <c r="H42" s="189"/>
      <c r="I42" s="189"/>
      <c r="J42" s="189"/>
      <c r="K42" s="240"/>
    </row>
    <row r="43" s="171" customFormat="1" ht="18.75" customHeight="1" spans="1:11">
      <c r="A43" s="187"/>
      <c r="B43" s="189"/>
      <c r="C43" s="189"/>
      <c r="D43" s="189"/>
      <c r="E43" s="189"/>
      <c r="F43" s="189"/>
      <c r="G43" s="189"/>
      <c r="H43" s="189"/>
      <c r="I43" s="189"/>
      <c r="J43" s="189"/>
      <c r="K43" s="240"/>
    </row>
    <row r="44" s="171" customFormat="1" ht="32.1" customHeight="1" spans="1:11">
      <c r="A44" s="191" t="s">
        <v>132</v>
      </c>
      <c r="B44" s="229" t="s">
        <v>313</v>
      </c>
      <c r="C44" s="229"/>
      <c r="D44" s="193" t="s">
        <v>314</v>
      </c>
      <c r="E44" s="194"/>
      <c r="F44" s="193" t="s">
        <v>136</v>
      </c>
      <c r="G44" s="230">
        <v>11.27</v>
      </c>
      <c r="H44" s="231" t="s">
        <v>137</v>
      </c>
      <c r="I44" s="231"/>
      <c r="J44" s="229"/>
      <c r="K44" s="247"/>
    </row>
    <row r="45" s="171" customFormat="1" ht="16.5" customHeight="1"/>
    <row r="46" s="171" customFormat="1" ht="16.5" customHeight="1"/>
    <row r="47" s="171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141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116" t="s">
        <v>329</v>
      </c>
      <c r="C2" s="116"/>
      <c r="D2" s="117" t="s">
        <v>69</v>
      </c>
      <c r="E2" s="116" t="s">
        <v>330</v>
      </c>
      <c r="F2" s="116"/>
      <c r="G2" s="116"/>
      <c r="H2" s="116"/>
      <c r="I2" s="152"/>
      <c r="J2" s="153" t="s">
        <v>57</v>
      </c>
      <c r="K2" s="154" t="s">
        <v>331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143</v>
      </c>
      <c r="B3" s="119" t="s">
        <v>144</v>
      </c>
      <c r="C3" s="119"/>
      <c r="D3" s="119"/>
      <c r="E3" s="119"/>
      <c r="F3" s="119"/>
      <c r="G3" s="119"/>
      <c r="H3" s="119"/>
      <c r="I3" s="141"/>
      <c r="J3" s="156" t="s">
        <v>145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120" t="s">
        <v>146</v>
      </c>
      <c r="C4" s="121" t="s">
        <v>147</v>
      </c>
      <c r="D4" s="122" t="s">
        <v>148</v>
      </c>
      <c r="E4" s="123" t="s">
        <v>149</v>
      </c>
      <c r="F4" s="121" t="s">
        <v>150</v>
      </c>
      <c r="G4" s="123" t="s">
        <v>151</v>
      </c>
      <c r="H4" s="121" t="s">
        <v>152</v>
      </c>
      <c r="I4" s="141"/>
      <c r="J4" s="159"/>
      <c r="K4" s="160" t="s">
        <v>146</v>
      </c>
      <c r="L4" s="160" t="s">
        <v>147</v>
      </c>
      <c r="M4" s="161" t="s">
        <v>148</v>
      </c>
      <c r="N4" s="160" t="s">
        <v>149</v>
      </c>
      <c r="O4" s="160" t="s">
        <v>150</v>
      </c>
      <c r="P4" s="160" t="s">
        <v>151</v>
      </c>
      <c r="Q4" s="146" t="s">
        <v>242</v>
      </c>
    </row>
    <row r="5" s="111" customFormat="1" ht="29.1" customHeight="1" spans="1:17">
      <c r="A5" s="118"/>
      <c r="B5" s="120" t="s">
        <v>332</v>
      </c>
      <c r="C5" s="121" t="s">
        <v>333</v>
      </c>
      <c r="D5" s="122" t="s">
        <v>334</v>
      </c>
      <c r="E5" s="123" t="s">
        <v>335</v>
      </c>
      <c r="F5" s="121" t="s">
        <v>336</v>
      </c>
      <c r="G5" s="123" t="s">
        <v>337</v>
      </c>
      <c r="H5" s="121" t="s">
        <v>338</v>
      </c>
      <c r="I5" s="141"/>
      <c r="J5" s="159"/>
      <c r="K5" s="162" t="s">
        <v>332</v>
      </c>
      <c r="L5" s="162" t="s">
        <v>333</v>
      </c>
      <c r="M5" s="162" t="s">
        <v>334</v>
      </c>
      <c r="N5" s="162" t="s">
        <v>335</v>
      </c>
      <c r="O5" s="162" t="s">
        <v>336</v>
      </c>
      <c r="P5" s="162" t="s">
        <v>337</v>
      </c>
      <c r="Q5" s="162" t="s">
        <v>338</v>
      </c>
    </row>
    <row r="6" s="111" customFormat="1" ht="29.1" customHeight="1" spans="1:17">
      <c r="A6" s="121" t="s">
        <v>160</v>
      </c>
      <c r="B6" s="124">
        <f>C6-1</f>
        <v>68</v>
      </c>
      <c r="C6" s="124">
        <f>D6-2</f>
        <v>69</v>
      </c>
      <c r="D6" s="125">
        <v>71</v>
      </c>
      <c r="E6" s="126">
        <f>D6+2</f>
        <v>73</v>
      </c>
      <c r="F6" s="124">
        <f>E6+2</f>
        <v>75</v>
      </c>
      <c r="G6" s="126">
        <f>F6+1</f>
        <v>76</v>
      </c>
      <c r="H6" s="124">
        <f>G6+1</f>
        <v>77</v>
      </c>
      <c r="I6" s="141"/>
      <c r="J6" s="163" t="s">
        <v>160</v>
      </c>
      <c r="K6" s="164" t="s">
        <v>248</v>
      </c>
      <c r="L6" s="164" t="s">
        <v>248</v>
      </c>
      <c r="M6" s="164" t="s">
        <v>243</v>
      </c>
      <c r="N6" s="164" t="s">
        <v>248</v>
      </c>
      <c r="O6" s="164" t="s">
        <v>243</v>
      </c>
      <c r="P6" s="164" t="s">
        <v>243</v>
      </c>
      <c r="Q6" s="164"/>
    </row>
    <row r="7" s="111" customFormat="1" ht="29.1" customHeight="1" spans="1:17">
      <c r="A7" s="121" t="s">
        <v>339</v>
      </c>
      <c r="B7" s="124">
        <f>C7-1</f>
        <v>65</v>
      </c>
      <c r="C7" s="124">
        <f>D7-2</f>
        <v>66</v>
      </c>
      <c r="D7" s="125">
        <v>68</v>
      </c>
      <c r="E7" s="126">
        <f>D7+2</f>
        <v>70</v>
      </c>
      <c r="F7" s="124">
        <f>E7+2</f>
        <v>72</v>
      </c>
      <c r="G7" s="126">
        <f>F7+1</f>
        <v>73</v>
      </c>
      <c r="H7" s="124">
        <f>G7+1</f>
        <v>74</v>
      </c>
      <c r="I7" s="141"/>
      <c r="J7" s="163" t="s">
        <v>339</v>
      </c>
      <c r="K7" s="164" t="s">
        <v>243</v>
      </c>
      <c r="L7" s="164" t="s">
        <v>243</v>
      </c>
      <c r="M7" s="164" t="s">
        <v>243</v>
      </c>
      <c r="N7" s="143" t="s">
        <v>252</v>
      </c>
      <c r="O7" s="164" t="s">
        <v>243</v>
      </c>
      <c r="P7" s="164" t="s">
        <v>243</v>
      </c>
      <c r="Q7" s="164"/>
    </row>
    <row r="8" s="111" customFormat="1" ht="29.1" customHeight="1" spans="1:17">
      <c r="A8" s="121" t="s">
        <v>163</v>
      </c>
      <c r="B8" s="124">
        <f>C8-4</f>
        <v>104</v>
      </c>
      <c r="C8" s="124">
        <f>D8-4</f>
        <v>108</v>
      </c>
      <c r="D8" s="127" t="s">
        <v>340</v>
      </c>
      <c r="E8" s="126">
        <f>D8+4</f>
        <v>116</v>
      </c>
      <c r="F8" s="124">
        <f>E8+4</f>
        <v>120</v>
      </c>
      <c r="G8" s="126">
        <f>F8+6</f>
        <v>126</v>
      </c>
      <c r="H8" s="124">
        <f>G8+6</f>
        <v>132</v>
      </c>
      <c r="I8" s="141"/>
      <c r="J8" s="163" t="s">
        <v>163</v>
      </c>
      <c r="K8" s="164" t="s">
        <v>248</v>
      </c>
      <c r="L8" s="143" t="s">
        <v>252</v>
      </c>
      <c r="M8" s="164" t="s">
        <v>243</v>
      </c>
      <c r="N8" s="164" t="s">
        <v>243</v>
      </c>
      <c r="O8" s="165" t="s">
        <v>341</v>
      </c>
      <c r="P8" s="165" t="s">
        <v>316</v>
      </c>
      <c r="Q8" s="143"/>
    </row>
    <row r="9" s="111" customFormat="1" ht="29.1" customHeight="1" spans="1:17">
      <c r="A9" s="128" t="s">
        <v>342</v>
      </c>
      <c r="B9" s="129">
        <f>C9-4</f>
        <v>102</v>
      </c>
      <c r="C9" s="129">
        <f>D9-4</f>
        <v>106</v>
      </c>
      <c r="D9" s="130">
        <v>110</v>
      </c>
      <c r="E9" s="131">
        <f>D9+4</f>
        <v>114</v>
      </c>
      <c r="F9" s="129">
        <f>E9+5</f>
        <v>119</v>
      </c>
      <c r="G9" s="131">
        <f>F9+6</f>
        <v>125</v>
      </c>
      <c r="H9" s="129">
        <f>G9+7</f>
        <v>132</v>
      </c>
      <c r="I9" s="141"/>
      <c r="J9" s="163" t="s">
        <v>343</v>
      </c>
      <c r="K9" s="143" t="s">
        <v>247</v>
      </c>
      <c r="L9" s="164" t="s">
        <v>344</v>
      </c>
      <c r="M9" s="164" t="s">
        <v>243</v>
      </c>
      <c r="N9" s="165" t="s">
        <v>316</v>
      </c>
      <c r="O9" s="164" t="s">
        <v>243</v>
      </c>
      <c r="P9" s="164" t="s">
        <v>243</v>
      </c>
      <c r="Q9" s="164"/>
    </row>
    <row r="10" s="111" customFormat="1" ht="29.1" customHeight="1" spans="1:17">
      <c r="A10" s="121" t="s">
        <v>345</v>
      </c>
      <c r="B10" s="124">
        <f>C10-1.2</f>
        <v>83.5</v>
      </c>
      <c r="C10" s="124">
        <f>D10-1.8</f>
        <v>84.7</v>
      </c>
      <c r="D10" s="125">
        <v>86.5</v>
      </c>
      <c r="E10" s="126">
        <f>D10+1.8</f>
        <v>88.3</v>
      </c>
      <c r="F10" s="124">
        <f>E10+1.8</f>
        <v>90.1</v>
      </c>
      <c r="G10" s="126">
        <f>F10+1.3</f>
        <v>91.4</v>
      </c>
      <c r="H10" s="124">
        <f>G10+1.3</f>
        <v>92.7</v>
      </c>
      <c r="I10" s="141"/>
      <c r="J10" s="163" t="s">
        <v>342</v>
      </c>
      <c r="K10" s="164" t="s">
        <v>248</v>
      </c>
      <c r="L10" s="164" t="s">
        <v>344</v>
      </c>
      <c r="M10" s="143" t="s">
        <v>252</v>
      </c>
      <c r="N10" s="164" t="s">
        <v>243</v>
      </c>
      <c r="O10" s="164" t="s">
        <v>344</v>
      </c>
      <c r="P10" s="164" t="s">
        <v>344</v>
      </c>
      <c r="Q10" s="143"/>
    </row>
    <row r="11" s="111" customFormat="1" ht="29.1" customHeight="1" spans="1:17">
      <c r="A11" s="121" t="s">
        <v>182</v>
      </c>
      <c r="B11" s="124">
        <f>C11-0.8</f>
        <v>19.9</v>
      </c>
      <c r="C11" s="124">
        <f>D11-0.8</f>
        <v>20.7</v>
      </c>
      <c r="D11" s="125">
        <v>21.5</v>
      </c>
      <c r="E11" s="126">
        <f>D11+0.8</f>
        <v>22.3</v>
      </c>
      <c r="F11" s="124">
        <f>E11+0.8</f>
        <v>23.1</v>
      </c>
      <c r="G11" s="126">
        <f>F11+1.3</f>
        <v>24.4</v>
      </c>
      <c r="H11" s="124">
        <f>G11+1.3</f>
        <v>25.7</v>
      </c>
      <c r="I11" s="141"/>
      <c r="J11" s="163" t="s">
        <v>171</v>
      </c>
      <c r="K11" s="143" t="s">
        <v>250</v>
      </c>
      <c r="L11" s="143" t="s">
        <v>346</v>
      </c>
      <c r="M11" s="143" t="s">
        <v>248</v>
      </c>
      <c r="N11" s="164" t="s">
        <v>243</v>
      </c>
      <c r="O11" s="143" t="s">
        <v>252</v>
      </c>
      <c r="P11" s="143" t="s">
        <v>252</v>
      </c>
      <c r="Q11" s="143"/>
    </row>
    <row r="12" s="111" customFormat="1" ht="29.1" customHeight="1" spans="1:17">
      <c r="A12" s="121" t="s">
        <v>184</v>
      </c>
      <c r="B12" s="124">
        <f>C12-0.7</f>
        <v>16.6</v>
      </c>
      <c r="C12" s="124">
        <f>D12-0.7</f>
        <v>17.3</v>
      </c>
      <c r="D12" s="132">
        <v>18</v>
      </c>
      <c r="E12" s="126">
        <f>D12+0.7</f>
        <v>18.7</v>
      </c>
      <c r="F12" s="124">
        <f>E12+0.7</f>
        <v>19.4</v>
      </c>
      <c r="G12" s="126">
        <f>F12+1</f>
        <v>20.4</v>
      </c>
      <c r="H12" s="124">
        <f>G12+1</f>
        <v>21.4</v>
      </c>
      <c r="I12" s="141"/>
      <c r="J12" s="163" t="s">
        <v>178</v>
      </c>
      <c r="K12" s="164" t="s">
        <v>248</v>
      </c>
      <c r="L12" s="164" t="s">
        <v>252</v>
      </c>
      <c r="M12" s="143" t="s">
        <v>252</v>
      </c>
      <c r="N12" s="143" t="s">
        <v>252</v>
      </c>
      <c r="O12" s="143" t="s">
        <v>252</v>
      </c>
      <c r="P12" s="143" t="s">
        <v>252</v>
      </c>
      <c r="Q12" s="143"/>
    </row>
    <row r="13" s="111" customFormat="1" ht="29.1" customHeight="1" spans="1:17">
      <c r="A13" s="121" t="s">
        <v>347</v>
      </c>
      <c r="B13" s="124">
        <f>C13-0.5</f>
        <v>10</v>
      </c>
      <c r="C13" s="124">
        <f>D13-0.5</f>
        <v>10.5</v>
      </c>
      <c r="D13" s="125">
        <v>11</v>
      </c>
      <c r="E13" s="126">
        <f>D13+0.5</f>
        <v>11.5</v>
      </c>
      <c r="F13" s="124">
        <f>E13+0.5</f>
        <v>12</v>
      </c>
      <c r="G13" s="133">
        <f>F13+0.7</f>
        <v>12.7</v>
      </c>
      <c r="H13" s="134">
        <f>G13+0.7</f>
        <v>13.4</v>
      </c>
      <c r="I13" s="141"/>
      <c r="J13" s="166" t="s">
        <v>348</v>
      </c>
      <c r="K13" s="164" t="s">
        <v>243</v>
      </c>
      <c r="L13" s="143" t="s">
        <v>252</v>
      </c>
      <c r="M13" s="164" t="s">
        <v>243</v>
      </c>
      <c r="N13" s="143" t="s">
        <v>252</v>
      </c>
      <c r="O13" s="164" t="s">
        <v>243</v>
      </c>
      <c r="P13" s="164" t="s">
        <v>243</v>
      </c>
      <c r="Q13" s="143"/>
    </row>
    <row r="14" s="111" customFormat="1" ht="29.1" customHeight="1" spans="1:17">
      <c r="A14" s="121" t="s">
        <v>174</v>
      </c>
      <c r="B14" s="124">
        <f>C14-1</f>
        <v>52</v>
      </c>
      <c r="C14" s="124">
        <f>D14-1</f>
        <v>53</v>
      </c>
      <c r="D14" s="125">
        <v>54</v>
      </c>
      <c r="E14" s="126">
        <f>D14+1</f>
        <v>55</v>
      </c>
      <c r="F14" s="124">
        <f>E14+1</f>
        <v>56</v>
      </c>
      <c r="G14" s="126">
        <f>F14+1.5</f>
        <v>57.5</v>
      </c>
      <c r="H14" s="124">
        <f>G14+1.5</f>
        <v>59</v>
      </c>
      <c r="I14" s="141"/>
      <c r="J14" s="163" t="s">
        <v>184</v>
      </c>
      <c r="K14" s="143" t="s">
        <v>256</v>
      </c>
      <c r="L14" s="164" t="s">
        <v>243</v>
      </c>
      <c r="M14" s="164" t="s">
        <v>243</v>
      </c>
      <c r="N14" s="164" t="s">
        <v>243</v>
      </c>
      <c r="O14" s="143" t="s">
        <v>252</v>
      </c>
      <c r="P14" s="143" t="s">
        <v>252</v>
      </c>
      <c r="Q14" s="143"/>
    </row>
    <row r="15" s="111" customFormat="1" ht="29.1" customHeight="1" spans="1:17">
      <c r="A15" s="135"/>
      <c r="B15" s="136"/>
      <c r="C15" s="136"/>
      <c r="D15" s="136"/>
      <c r="E15" s="136"/>
      <c r="F15" s="136"/>
      <c r="G15" s="136"/>
      <c r="H15" s="136"/>
      <c r="I15" s="141"/>
      <c r="J15" s="163" t="s">
        <v>349</v>
      </c>
      <c r="K15" s="164" t="s">
        <v>243</v>
      </c>
      <c r="L15" s="164" t="s">
        <v>252</v>
      </c>
      <c r="M15" s="143" t="s">
        <v>252</v>
      </c>
      <c r="N15" s="164" t="s">
        <v>243</v>
      </c>
      <c r="O15" s="143" t="s">
        <v>252</v>
      </c>
      <c r="P15" s="164" t="s">
        <v>243</v>
      </c>
      <c r="Q15" s="143"/>
    </row>
    <row r="16" s="111" customFormat="1" ht="29.1" customHeight="1" spans="1:17">
      <c r="A16" s="137"/>
      <c r="B16" s="138"/>
      <c r="C16" s="139"/>
      <c r="D16" s="140"/>
      <c r="E16" s="139"/>
      <c r="F16" s="139"/>
      <c r="G16" s="139"/>
      <c r="H16" s="141"/>
      <c r="I16" s="141"/>
      <c r="J16" s="143"/>
      <c r="K16" s="143"/>
      <c r="L16" s="143"/>
      <c r="M16" s="143"/>
      <c r="N16" s="165"/>
      <c r="O16" s="143"/>
      <c r="P16" s="143"/>
      <c r="Q16" s="143"/>
    </row>
    <row r="17" s="111" customFormat="1" ht="29.1" customHeight="1" spans="1:17">
      <c r="A17" s="142"/>
      <c r="B17" s="143"/>
      <c r="C17" s="144"/>
      <c r="D17" s="144"/>
      <c r="E17" s="144"/>
      <c r="F17" s="144"/>
      <c r="G17" s="143"/>
      <c r="H17" s="141"/>
      <c r="I17" s="141"/>
      <c r="J17" s="143"/>
      <c r="K17" s="143"/>
      <c r="L17" s="143"/>
      <c r="M17" s="143"/>
      <c r="N17" s="143"/>
      <c r="O17" s="143"/>
      <c r="P17" s="143"/>
      <c r="Q17" s="143"/>
    </row>
    <row r="18" s="111" customFormat="1" ht="29.1" customHeight="1" spans="1:17">
      <c r="A18" s="145"/>
      <c r="B18" s="146"/>
      <c r="C18" s="147"/>
      <c r="D18" s="147"/>
      <c r="E18" s="148"/>
      <c r="F18" s="148"/>
      <c r="G18" s="146"/>
      <c r="H18" s="141"/>
      <c r="I18" s="141"/>
      <c r="J18" s="146"/>
      <c r="K18" s="146"/>
      <c r="L18" s="143"/>
      <c r="M18" s="146"/>
      <c r="N18" s="146"/>
      <c r="O18" s="146"/>
      <c r="P18" s="146"/>
      <c r="Q18" s="146"/>
    </row>
    <row r="19" s="111" customFormat="1" ht="14.25" spans="1:17">
      <c r="A19" s="149" t="s">
        <v>193</v>
      </c>
      <c r="D19" s="150"/>
      <c r="E19" s="150"/>
      <c r="F19" s="150"/>
      <c r="G19" s="150"/>
      <c r="H19" s="150"/>
      <c r="I19" s="150"/>
      <c r="J19" s="150"/>
      <c r="K19" s="167"/>
      <c r="L19" s="167"/>
      <c r="M19" s="167"/>
      <c r="N19" s="167"/>
      <c r="O19" s="167"/>
      <c r="P19" s="167"/>
      <c r="Q19" s="167"/>
    </row>
    <row r="20" s="111" customFormat="1" ht="14.25" spans="1:17">
      <c r="A20" s="111" t="s">
        <v>194</v>
      </c>
      <c r="B20" s="150"/>
      <c r="C20" s="150"/>
      <c r="D20" s="150"/>
      <c r="E20" s="150"/>
      <c r="F20" s="150"/>
      <c r="G20" s="150"/>
      <c r="H20" s="150"/>
      <c r="I20" s="150"/>
      <c r="J20" s="149" t="s">
        <v>240</v>
      </c>
      <c r="K20" s="168"/>
      <c r="L20" s="168" t="s">
        <v>350</v>
      </c>
      <c r="M20" s="168"/>
      <c r="N20" s="168" t="s">
        <v>351</v>
      </c>
      <c r="O20" s="168"/>
      <c r="P20" s="168"/>
      <c r="Q20" s="112"/>
    </row>
    <row r="21" s="111" customFormat="1" customHeight="1" spans="1:17">
      <c r="A21" s="150"/>
      <c r="K21" s="112"/>
      <c r="L21" s="112"/>
      <c r="M21" s="112"/>
      <c r="N21" s="112"/>
      <c r="O21" s="112"/>
      <c r="P21" s="112"/>
      <c r="Q21" s="112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zoomScale="125" zoomScaleNormal="125" workbookViewId="0">
      <selection activeCell="E4" sqref="E4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8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352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353</v>
      </c>
      <c r="B2" s="23" t="s">
        <v>354</v>
      </c>
      <c r="C2" s="5" t="s">
        <v>355</v>
      </c>
      <c r="D2" s="5" t="s">
        <v>356</v>
      </c>
      <c r="E2" s="5" t="s">
        <v>357</v>
      </c>
      <c r="F2" s="5" t="s">
        <v>358</v>
      </c>
      <c r="G2" s="5" t="s">
        <v>359</v>
      </c>
      <c r="H2" s="5" t="s">
        <v>360</v>
      </c>
      <c r="I2" s="4" t="s">
        <v>361</v>
      </c>
      <c r="J2" s="4" t="s">
        <v>362</v>
      </c>
      <c r="K2" s="4" t="s">
        <v>363</v>
      </c>
      <c r="L2" s="4" t="s">
        <v>364</v>
      </c>
      <c r="M2" s="4" t="s">
        <v>365</v>
      </c>
      <c r="N2" s="5" t="s">
        <v>366</v>
      </c>
      <c r="O2" s="5" t="s">
        <v>367</v>
      </c>
    </row>
    <row r="3" s="1" customFormat="1" ht="16.5" spans="1:15">
      <c r="A3" s="4"/>
      <c r="B3" s="109"/>
      <c r="C3" s="7"/>
      <c r="D3" s="7"/>
      <c r="E3" s="7"/>
      <c r="F3" s="7"/>
      <c r="G3" s="7"/>
      <c r="H3" s="7"/>
      <c r="I3" s="4" t="s">
        <v>368</v>
      </c>
      <c r="J3" s="4" t="s">
        <v>368</v>
      </c>
      <c r="K3" s="4" t="s">
        <v>368</v>
      </c>
      <c r="L3" s="4" t="s">
        <v>368</v>
      </c>
      <c r="M3" s="4" t="s">
        <v>368</v>
      </c>
      <c r="N3" s="7"/>
      <c r="O3" s="7"/>
    </row>
    <row r="4" s="95" customFormat="1" spans="1:15">
      <c r="A4" s="103">
        <v>1</v>
      </c>
      <c r="B4" s="25" t="s">
        <v>369</v>
      </c>
      <c r="C4" s="26" t="s">
        <v>370</v>
      </c>
      <c r="D4" s="26" t="s">
        <v>114</v>
      </c>
      <c r="E4" s="27" t="s">
        <v>63</v>
      </c>
      <c r="F4" s="26" t="s">
        <v>54</v>
      </c>
      <c r="G4" s="26"/>
      <c r="H4" s="103"/>
      <c r="I4" s="26"/>
      <c r="J4" s="26"/>
      <c r="K4" s="26"/>
      <c r="L4" s="26">
        <v>1</v>
      </c>
      <c r="M4" s="26"/>
      <c r="N4" s="26">
        <v>1</v>
      </c>
      <c r="O4" s="26" t="s">
        <v>371</v>
      </c>
    </row>
    <row r="5" s="95" customFormat="1" spans="1:15">
      <c r="A5" s="103">
        <v>4</v>
      </c>
      <c r="B5" s="25" t="s">
        <v>372</v>
      </c>
      <c r="C5" s="26" t="s">
        <v>370</v>
      </c>
      <c r="D5" s="26" t="s">
        <v>114</v>
      </c>
      <c r="E5" s="27" t="s">
        <v>63</v>
      </c>
      <c r="F5" s="26" t="s">
        <v>54</v>
      </c>
      <c r="G5" s="26"/>
      <c r="H5" s="103"/>
      <c r="I5" s="26"/>
      <c r="J5" s="26"/>
      <c r="K5" s="26">
        <v>1</v>
      </c>
      <c r="L5" s="26"/>
      <c r="M5" s="26">
        <v>1</v>
      </c>
      <c r="N5" s="26">
        <v>2</v>
      </c>
      <c r="O5" s="26" t="s">
        <v>371</v>
      </c>
    </row>
    <row r="6" s="95" customFormat="1" spans="1:15">
      <c r="A6" s="103">
        <v>5</v>
      </c>
      <c r="B6" s="25" t="s">
        <v>373</v>
      </c>
      <c r="C6" s="26" t="s">
        <v>370</v>
      </c>
      <c r="D6" s="26" t="s">
        <v>114</v>
      </c>
      <c r="E6" s="27" t="s">
        <v>63</v>
      </c>
      <c r="F6" s="26" t="s">
        <v>54</v>
      </c>
      <c r="G6" s="26"/>
      <c r="H6" s="103"/>
      <c r="I6" s="26"/>
      <c r="J6" s="26">
        <v>1</v>
      </c>
      <c r="K6" s="26"/>
      <c r="L6" s="26">
        <v>1</v>
      </c>
      <c r="M6" s="26"/>
      <c r="N6" s="26">
        <v>2</v>
      </c>
      <c r="O6" s="26" t="s">
        <v>371</v>
      </c>
    </row>
    <row r="7" s="95" customFormat="1" spans="1:15">
      <c r="A7" s="103">
        <v>6</v>
      </c>
      <c r="B7" s="25" t="s">
        <v>374</v>
      </c>
      <c r="C7" s="26" t="s">
        <v>370</v>
      </c>
      <c r="D7" s="26" t="s">
        <v>114</v>
      </c>
      <c r="E7" s="27" t="s">
        <v>63</v>
      </c>
      <c r="F7" s="26" t="s">
        <v>54</v>
      </c>
      <c r="G7" s="26"/>
      <c r="H7" s="103"/>
      <c r="I7" s="26">
        <v>1</v>
      </c>
      <c r="J7" s="26"/>
      <c r="K7" s="26"/>
      <c r="L7" s="26"/>
      <c r="M7" s="26"/>
      <c r="N7" s="26">
        <v>1</v>
      </c>
      <c r="O7" s="26" t="s">
        <v>371</v>
      </c>
    </row>
    <row r="8" s="95" customFormat="1" spans="1:15">
      <c r="A8" s="103">
        <v>10</v>
      </c>
      <c r="B8" s="25" t="s">
        <v>375</v>
      </c>
      <c r="C8" s="26" t="s">
        <v>370</v>
      </c>
      <c r="D8" s="26" t="s">
        <v>115</v>
      </c>
      <c r="E8" s="27" t="s">
        <v>63</v>
      </c>
      <c r="F8" s="26" t="s">
        <v>54</v>
      </c>
      <c r="G8" s="26"/>
      <c r="H8" s="103"/>
      <c r="I8" s="26"/>
      <c r="J8" s="26"/>
      <c r="K8" s="26"/>
      <c r="L8" s="26">
        <v>1</v>
      </c>
      <c r="M8" s="26"/>
      <c r="N8" s="26">
        <v>1</v>
      </c>
      <c r="O8" s="26" t="s">
        <v>371</v>
      </c>
    </row>
    <row r="9" s="95" customFormat="1" spans="1:15">
      <c r="A9" s="103">
        <v>11</v>
      </c>
      <c r="B9" s="25" t="s">
        <v>376</v>
      </c>
      <c r="C9" s="26" t="s">
        <v>370</v>
      </c>
      <c r="D9" s="26" t="s">
        <v>115</v>
      </c>
      <c r="E9" s="27" t="s">
        <v>63</v>
      </c>
      <c r="F9" s="26" t="s">
        <v>54</v>
      </c>
      <c r="G9" s="26"/>
      <c r="H9" s="103"/>
      <c r="I9" s="26">
        <v>1</v>
      </c>
      <c r="J9" s="26"/>
      <c r="K9" s="26"/>
      <c r="L9" s="26"/>
      <c r="M9" s="26">
        <v>1</v>
      </c>
      <c r="N9" s="26">
        <v>2</v>
      </c>
      <c r="O9" s="26" t="s">
        <v>371</v>
      </c>
    </row>
    <row r="10" s="95" customFormat="1" spans="1:15">
      <c r="A10" s="103">
        <v>12</v>
      </c>
      <c r="B10" s="31" t="s">
        <v>377</v>
      </c>
      <c r="C10" s="26" t="s">
        <v>370</v>
      </c>
      <c r="D10" s="26" t="s">
        <v>115</v>
      </c>
      <c r="E10" s="27" t="s">
        <v>63</v>
      </c>
      <c r="F10" s="26" t="s">
        <v>54</v>
      </c>
      <c r="G10" s="26"/>
      <c r="H10" s="103"/>
      <c r="I10" s="26"/>
      <c r="J10" s="26">
        <v>1</v>
      </c>
      <c r="K10" s="26"/>
      <c r="L10" s="26"/>
      <c r="M10" s="26"/>
      <c r="N10" s="26">
        <v>1</v>
      </c>
      <c r="O10" s="26" t="s">
        <v>371</v>
      </c>
    </row>
    <row r="11" s="95" customFormat="1" spans="1:15">
      <c r="A11" s="103">
        <v>13</v>
      </c>
      <c r="B11" s="31" t="s">
        <v>378</v>
      </c>
      <c r="C11" s="26" t="s">
        <v>370</v>
      </c>
      <c r="D11" s="26" t="s">
        <v>115</v>
      </c>
      <c r="E11" s="27" t="s">
        <v>63</v>
      </c>
      <c r="F11" s="26" t="s">
        <v>54</v>
      </c>
      <c r="G11" s="26"/>
      <c r="H11" s="103"/>
      <c r="I11" s="26"/>
      <c r="J11" s="26"/>
      <c r="K11" s="26"/>
      <c r="L11" s="26">
        <v>1</v>
      </c>
      <c r="M11" s="26"/>
      <c r="N11" s="26">
        <v>1</v>
      </c>
      <c r="O11" s="26" t="s">
        <v>371</v>
      </c>
    </row>
    <row r="12" s="95" customFormat="1" spans="1:15">
      <c r="A12" s="103"/>
      <c r="B12" s="31"/>
      <c r="C12" s="26"/>
      <c r="D12" s="26"/>
      <c r="E12" s="27"/>
      <c r="F12" s="26"/>
      <c r="G12" s="26"/>
      <c r="H12" s="103"/>
      <c r="I12" s="26"/>
      <c r="J12" s="26"/>
      <c r="K12" s="26"/>
      <c r="L12" s="26"/>
      <c r="M12" s="26"/>
      <c r="N12" s="26"/>
      <c r="O12" s="26"/>
    </row>
    <row r="13" s="95" customFormat="1" spans="1:15">
      <c r="A13" s="103"/>
      <c r="B13" s="31"/>
      <c r="C13" s="26"/>
      <c r="D13" s="26"/>
      <c r="E13" s="27"/>
      <c r="F13" s="26"/>
      <c r="G13" s="26"/>
      <c r="H13" s="103"/>
      <c r="I13" s="26"/>
      <c r="J13" s="26"/>
      <c r="K13" s="26"/>
      <c r="L13" s="26"/>
      <c r="M13" s="26"/>
      <c r="N13" s="26"/>
      <c r="O13" s="26"/>
    </row>
    <row r="14" s="95" customFormat="1" spans="1:15">
      <c r="A14" s="103"/>
      <c r="B14" s="31"/>
      <c r="C14" s="26"/>
      <c r="D14" s="26"/>
      <c r="E14" s="27"/>
      <c r="F14" s="26"/>
      <c r="G14" s="103"/>
      <c r="H14" s="103"/>
      <c r="I14" s="103"/>
      <c r="J14" s="103"/>
      <c r="K14" s="103"/>
      <c r="L14" s="103"/>
      <c r="M14" s="103"/>
      <c r="N14" s="66"/>
      <c r="O14" s="26"/>
    </row>
    <row r="15" s="95" customFormat="1" spans="1:15">
      <c r="A15" s="103"/>
      <c r="B15" s="31"/>
      <c r="C15" s="26"/>
      <c r="D15" s="26"/>
      <c r="E15" s="27"/>
      <c r="F15" s="26"/>
      <c r="G15" s="103"/>
      <c r="H15" s="103"/>
      <c r="I15" s="103"/>
      <c r="J15" s="103"/>
      <c r="K15" s="103"/>
      <c r="L15" s="103"/>
      <c r="M15" s="103"/>
      <c r="N15" s="66"/>
      <c r="O15" s="26"/>
    </row>
    <row r="16" s="2" customFormat="1" ht="18.75" spans="1:15">
      <c r="A16" s="11" t="s">
        <v>379</v>
      </c>
      <c r="B16" s="37"/>
      <c r="C16" s="12"/>
      <c r="D16" s="13"/>
      <c r="E16" s="14"/>
      <c r="F16" s="54"/>
      <c r="G16" s="54"/>
      <c r="H16" s="54"/>
      <c r="I16" s="38"/>
      <c r="J16" s="11" t="s">
        <v>380</v>
      </c>
      <c r="K16" s="12"/>
      <c r="L16" s="12"/>
      <c r="M16" s="13"/>
      <c r="N16" s="12"/>
      <c r="O16" s="19"/>
    </row>
    <row r="17" customFormat="1" ht="46" customHeight="1" spans="1:15">
      <c r="A17" s="15" t="s">
        <v>381</v>
      </c>
      <c r="B17" s="39"/>
      <c r="C17" s="16"/>
      <c r="D17" s="16"/>
      <c r="E17" s="110"/>
      <c r="F17" s="16"/>
      <c r="G17" s="16"/>
      <c r="H17" s="16"/>
      <c r="I17" s="16"/>
      <c r="J17" s="16"/>
      <c r="K17" s="16"/>
      <c r="L17" s="16"/>
      <c r="M17" s="16"/>
      <c r="N17" s="16"/>
      <c r="O17" s="16"/>
    </row>
  </sheetData>
  <mergeCells count="15">
    <mergeCell ref="A1:O1"/>
    <mergeCell ref="A16:D16"/>
    <mergeCell ref="E16:I16"/>
    <mergeCell ref="J16:M16"/>
    <mergeCell ref="A17:O1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:O7 O8:O9 O10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C4" sqref="C4:F11"/>
    </sheetView>
  </sheetViews>
  <sheetFormatPr defaultColWidth="9" defaultRowHeight="14.25"/>
  <cols>
    <col min="1" max="1" width="7" style="55" customWidth="1"/>
    <col min="2" max="2" width="9.625" customWidth="1"/>
    <col min="3" max="3" width="8.125" style="96" customWidth="1"/>
    <col min="4" max="4" width="16.7" customWidth="1"/>
    <col min="5" max="5" width="12.125" customWidth="1"/>
    <col min="6" max="6" width="14.375" style="55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382</v>
      </c>
      <c r="B1" s="3"/>
      <c r="C1" s="97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353</v>
      </c>
      <c r="B2" s="5" t="s">
        <v>358</v>
      </c>
      <c r="C2" s="98" t="s">
        <v>354</v>
      </c>
      <c r="D2" s="5" t="s">
        <v>355</v>
      </c>
      <c r="E2" s="5" t="s">
        <v>356</v>
      </c>
      <c r="F2" s="5" t="s">
        <v>357</v>
      </c>
      <c r="G2" s="4" t="s">
        <v>383</v>
      </c>
      <c r="H2" s="4"/>
      <c r="I2" s="4" t="s">
        <v>384</v>
      </c>
      <c r="J2" s="4"/>
      <c r="K2" s="6" t="s">
        <v>385</v>
      </c>
      <c r="L2" s="106" t="s">
        <v>386</v>
      </c>
      <c r="M2" s="17" t="s">
        <v>387</v>
      </c>
    </row>
    <row r="3" s="1" customFormat="1" ht="16.5" spans="1:13">
      <c r="A3" s="4"/>
      <c r="B3" s="7"/>
      <c r="C3" s="99"/>
      <c r="D3" s="7"/>
      <c r="E3" s="7"/>
      <c r="F3" s="7"/>
      <c r="G3" s="4" t="s">
        <v>388</v>
      </c>
      <c r="H3" s="4" t="s">
        <v>389</v>
      </c>
      <c r="I3" s="4" t="s">
        <v>388</v>
      </c>
      <c r="J3" s="4" t="s">
        <v>389</v>
      </c>
      <c r="K3" s="8"/>
      <c r="L3" s="107"/>
      <c r="M3" s="18"/>
    </row>
    <row r="4" s="95" customFormat="1" spans="1:13">
      <c r="A4" s="66">
        <v>1</v>
      </c>
      <c r="B4" s="26" t="s">
        <v>54</v>
      </c>
      <c r="C4" s="25" t="s">
        <v>369</v>
      </c>
      <c r="D4" s="26" t="s">
        <v>370</v>
      </c>
      <c r="E4" s="26" t="s">
        <v>114</v>
      </c>
      <c r="F4" s="27" t="s">
        <v>63</v>
      </c>
      <c r="G4" s="26" t="s">
        <v>54</v>
      </c>
      <c r="H4" s="100" t="s">
        <v>390</v>
      </c>
      <c r="I4" s="100">
        <v>0.01</v>
      </c>
      <c r="J4" s="100">
        <v>0.01</v>
      </c>
      <c r="K4" s="100"/>
      <c r="L4" s="26"/>
      <c r="M4" s="26" t="s">
        <v>371</v>
      </c>
    </row>
    <row r="5" s="95" customFormat="1" spans="1:13">
      <c r="A5" s="66">
        <v>2</v>
      </c>
      <c r="B5" s="26" t="s">
        <v>54</v>
      </c>
      <c r="C5" s="25" t="s">
        <v>372</v>
      </c>
      <c r="D5" s="26" t="s">
        <v>370</v>
      </c>
      <c r="E5" s="26" t="s">
        <v>114</v>
      </c>
      <c r="F5" s="27" t="s">
        <v>63</v>
      </c>
      <c r="G5" s="26" t="s">
        <v>54</v>
      </c>
      <c r="H5" s="100" t="s">
        <v>390</v>
      </c>
      <c r="I5" s="100">
        <v>0.01</v>
      </c>
      <c r="J5" s="100">
        <v>0.01</v>
      </c>
      <c r="K5" s="100"/>
      <c r="L5" s="26"/>
      <c r="M5" s="26" t="s">
        <v>371</v>
      </c>
    </row>
    <row r="6" s="95" customFormat="1" spans="1:13">
      <c r="A6" s="66">
        <v>3</v>
      </c>
      <c r="B6" s="26" t="s">
        <v>54</v>
      </c>
      <c r="C6" s="25" t="s">
        <v>373</v>
      </c>
      <c r="D6" s="26" t="s">
        <v>370</v>
      </c>
      <c r="E6" s="26" t="s">
        <v>114</v>
      </c>
      <c r="F6" s="27" t="s">
        <v>63</v>
      </c>
      <c r="G6" s="26" t="s">
        <v>54</v>
      </c>
      <c r="H6" s="100" t="s">
        <v>390</v>
      </c>
      <c r="I6" s="100">
        <v>0.01</v>
      </c>
      <c r="J6" s="100">
        <v>0.01</v>
      </c>
      <c r="K6" s="103"/>
      <c r="L6" s="103"/>
      <c r="M6" s="26" t="s">
        <v>371</v>
      </c>
    </row>
    <row r="7" s="95" customFormat="1" spans="1:13">
      <c r="A7" s="66">
        <v>4</v>
      </c>
      <c r="B7" s="26" t="s">
        <v>54</v>
      </c>
      <c r="C7" s="25" t="s">
        <v>374</v>
      </c>
      <c r="D7" s="26" t="s">
        <v>370</v>
      </c>
      <c r="E7" s="26" t="s">
        <v>114</v>
      </c>
      <c r="F7" s="27" t="s">
        <v>63</v>
      </c>
      <c r="G7" s="26" t="s">
        <v>54</v>
      </c>
      <c r="H7" s="100" t="s">
        <v>390</v>
      </c>
      <c r="I7" s="100">
        <v>0.01</v>
      </c>
      <c r="J7" s="100">
        <v>0.01</v>
      </c>
      <c r="K7" s="103"/>
      <c r="L7" s="103"/>
      <c r="M7" s="26" t="s">
        <v>371</v>
      </c>
    </row>
    <row r="8" s="95" customFormat="1" spans="1:13">
      <c r="A8" s="66">
        <v>5</v>
      </c>
      <c r="B8" s="26" t="s">
        <v>54</v>
      </c>
      <c r="C8" s="25" t="s">
        <v>375</v>
      </c>
      <c r="D8" s="26" t="s">
        <v>370</v>
      </c>
      <c r="E8" s="26" t="s">
        <v>115</v>
      </c>
      <c r="F8" s="27" t="s">
        <v>63</v>
      </c>
      <c r="G8" s="26" t="s">
        <v>54</v>
      </c>
      <c r="H8" s="100" t="s">
        <v>390</v>
      </c>
      <c r="I8" s="100">
        <v>0.01</v>
      </c>
      <c r="J8" s="100">
        <v>0.01</v>
      </c>
      <c r="K8" s="103"/>
      <c r="L8" s="103"/>
      <c r="M8" s="26" t="s">
        <v>371</v>
      </c>
    </row>
    <row r="9" s="95" customFormat="1" spans="1:13">
      <c r="A9" s="66">
        <v>6</v>
      </c>
      <c r="B9" s="26" t="s">
        <v>54</v>
      </c>
      <c r="C9" s="25" t="s">
        <v>376</v>
      </c>
      <c r="D9" s="26" t="s">
        <v>370</v>
      </c>
      <c r="E9" s="26" t="s">
        <v>115</v>
      </c>
      <c r="F9" s="27" t="s">
        <v>63</v>
      </c>
      <c r="G9" s="26" t="s">
        <v>54</v>
      </c>
      <c r="H9" s="100" t="s">
        <v>390</v>
      </c>
      <c r="I9" s="100">
        <v>0.01</v>
      </c>
      <c r="J9" s="100">
        <v>0.01</v>
      </c>
      <c r="K9" s="103"/>
      <c r="L9" s="103"/>
      <c r="M9" s="26" t="s">
        <v>371</v>
      </c>
    </row>
    <row r="10" s="95" customFormat="1" spans="1:13">
      <c r="A10" s="66">
        <v>7</v>
      </c>
      <c r="B10" s="26" t="s">
        <v>54</v>
      </c>
      <c r="C10" s="31" t="s">
        <v>377</v>
      </c>
      <c r="D10" s="26" t="s">
        <v>370</v>
      </c>
      <c r="E10" s="26" t="s">
        <v>115</v>
      </c>
      <c r="F10" s="27" t="s">
        <v>63</v>
      </c>
      <c r="G10" s="26" t="s">
        <v>54</v>
      </c>
      <c r="H10" s="100" t="s">
        <v>390</v>
      </c>
      <c r="I10" s="100">
        <v>0.01</v>
      </c>
      <c r="J10" s="100">
        <v>0.01</v>
      </c>
      <c r="K10" s="103"/>
      <c r="L10" s="103"/>
      <c r="M10" s="26" t="s">
        <v>371</v>
      </c>
    </row>
    <row r="11" s="95" customFormat="1" spans="1:13">
      <c r="A11" s="66">
        <v>8</v>
      </c>
      <c r="B11" s="26" t="s">
        <v>54</v>
      </c>
      <c r="C11" s="31" t="s">
        <v>378</v>
      </c>
      <c r="D11" s="26" t="s">
        <v>370</v>
      </c>
      <c r="E11" s="26" t="s">
        <v>115</v>
      </c>
      <c r="F11" s="27" t="s">
        <v>63</v>
      </c>
      <c r="G11" s="26" t="s">
        <v>54</v>
      </c>
      <c r="H11" s="100" t="s">
        <v>390</v>
      </c>
      <c r="I11" s="100">
        <v>0.01</v>
      </c>
      <c r="J11" s="100">
        <v>0.01</v>
      </c>
      <c r="K11" s="103"/>
      <c r="L11" s="103"/>
      <c r="M11" s="26" t="s">
        <v>371</v>
      </c>
    </row>
    <row r="12" s="95" customFormat="1" spans="1:13">
      <c r="A12" s="66"/>
      <c r="B12" s="26"/>
      <c r="C12" s="25"/>
      <c r="D12" s="26"/>
      <c r="E12" s="26"/>
      <c r="F12" s="27"/>
      <c r="G12" s="26"/>
      <c r="H12" s="100"/>
      <c r="I12" s="100"/>
      <c r="J12" s="100"/>
      <c r="K12" s="103"/>
      <c r="L12" s="103"/>
      <c r="M12" s="26"/>
    </row>
    <row r="13" s="95" customFormat="1" spans="1:13">
      <c r="A13" s="66"/>
      <c r="B13" s="26"/>
      <c r="C13" s="25"/>
      <c r="D13" s="26"/>
      <c r="E13" s="26"/>
      <c r="F13" s="27"/>
      <c r="G13" s="26"/>
      <c r="H13" s="100"/>
      <c r="I13" s="100"/>
      <c r="J13" s="100"/>
      <c r="K13" s="103"/>
      <c r="L13" s="103"/>
      <c r="M13" s="26"/>
    </row>
    <row r="14" s="95" customFormat="1" spans="1:13">
      <c r="A14" s="66"/>
      <c r="B14" s="26"/>
      <c r="C14" s="25"/>
      <c r="D14" s="26"/>
      <c r="E14" s="26"/>
      <c r="F14" s="27"/>
      <c r="G14" s="26"/>
      <c r="H14" s="100"/>
      <c r="I14" s="100"/>
      <c r="J14" s="100"/>
      <c r="K14" s="103"/>
      <c r="L14" s="103"/>
      <c r="M14" s="26"/>
    </row>
    <row r="15" s="95" customFormat="1" spans="1:13">
      <c r="A15" s="66"/>
      <c r="B15" s="26"/>
      <c r="C15" s="31"/>
      <c r="D15" s="26"/>
      <c r="E15" s="26"/>
      <c r="F15" s="27"/>
      <c r="G15" s="26"/>
      <c r="H15" s="100"/>
      <c r="I15" s="100"/>
      <c r="J15" s="100"/>
      <c r="K15" s="103"/>
      <c r="L15" s="103"/>
      <c r="M15" s="26"/>
    </row>
    <row r="16" s="95" customFormat="1" spans="1:13">
      <c r="A16" s="66"/>
      <c r="B16" s="26"/>
      <c r="C16" s="31"/>
      <c r="D16" s="26"/>
      <c r="E16" s="26"/>
      <c r="F16" s="27"/>
      <c r="G16" s="26"/>
      <c r="H16" s="100"/>
      <c r="I16" s="100"/>
      <c r="J16" s="100"/>
      <c r="K16" s="103"/>
      <c r="L16" s="103"/>
      <c r="M16" s="26"/>
    </row>
    <row r="17" s="95" customFormat="1" spans="1:13">
      <c r="A17" s="66"/>
      <c r="B17" s="26"/>
      <c r="C17" s="31"/>
      <c r="D17" s="26"/>
      <c r="E17" s="26"/>
      <c r="F17" s="27"/>
      <c r="G17" s="26"/>
      <c r="H17" s="100"/>
      <c r="I17" s="100"/>
      <c r="J17" s="100"/>
      <c r="K17" s="103"/>
      <c r="L17" s="103"/>
      <c r="M17" s="26"/>
    </row>
    <row r="18" s="95" customFormat="1" spans="1:13">
      <c r="A18" s="66"/>
      <c r="B18" s="26"/>
      <c r="C18" s="25"/>
      <c r="D18" s="26"/>
      <c r="E18" s="26"/>
      <c r="F18" s="27"/>
      <c r="G18" s="101"/>
      <c r="H18" s="100"/>
      <c r="I18" s="100"/>
      <c r="J18" s="100"/>
      <c r="K18" s="103"/>
      <c r="L18" s="103"/>
      <c r="M18" s="26"/>
    </row>
    <row r="19" s="95" customFormat="1" spans="1:13">
      <c r="A19" s="66"/>
      <c r="B19" s="26"/>
      <c r="C19" s="25"/>
      <c r="D19" s="26"/>
      <c r="E19" s="26"/>
      <c r="F19" s="27"/>
      <c r="G19" s="101"/>
      <c r="H19" s="100"/>
      <c r="I19" s="100"/>
      <c r="J19" s="100"/>
      <c r="K19" s="103"/>
      <c r="L19" s="103"/>
      <c r="M19" s="26"/>
    </row>
    <row r="20" s="95" customFormat="1" spans="1:13">
      <c r="A20" s="66"/>
      <c r="B20" s="26"/>
      <c r="C20" s="25"/>
      <c r="D20" s="26"/>
      <c r="E20" s="26"/>
      <c r="F20" s="27"/>
      <c r="G20" s="101"/>
      <c r="H20" s="100"/>
      <c r="I20" s="100"/>
      <c r="J20" s="100"/>
      <c r="K20" s="103"/>
      <c r="L20" s="103"/>
      <c r="M20" s="26"/>
    </row>
    <row r="21" s="95" customFormat="1" spans="1:13">
      <c r="A21" s="66"/>
      <c r="B21" s="26"/>
      <c r="C21" s="31"/>
      <c r="D21" s="26"/>
      <c r="E21" s="26"/>
      <c r="F21" s="27"/>
      <c r="G21" s="101"/>
      <c r="H21" s="100"/>
      <c r="I21" s="100"/>
      <c r="J21" s="100"/>
      <c r="K21" s="103"/>
      <c r="L21" s="103"/>
      <c r="M21" s="26"/>
    </row>
    <row r="22" s="95" customFormat="1" spans="1:13">
      <c r="A22" s="66"/>
      <c r="B22" s="26"/>
      <c r="C22" s="31"/>
      <c r="D22" s="26"/>
      <c r="E22" s="26"/>
      <c r="F22" s="27"/>
      <c r="G22" s="101"/>
      <c r="H22" s="100"/>
      <c r="I22" s="100"/>
      <c r="J22" s="100"/>
      <c r="K22" s="103"/>
      <c r="L22" s="103"/>
      <c r="M22" s="26"/>
    </row>
    <row r="23" s="95" customFormat="1" spans="1:13">
      <c r="A23" s="66"/>
      <c r="B23" s="26"/>
      <c r="C23" s="31"/>
      <c r="D23" s="26"/>
      <c r="E23" s="26"/>
      <c r="F23" s="27"/>
      <c r="G23" s="101"/>
      <c r="H23" s="100"/>
      <c r="I23" s="100"/>
      <c r="J23" s="100"/>
      <c r="K23" s="103"/>
      <c r="L23" s="103"/>
      <c r="M23" s="26"/>
    </row>
    <row r="24" s="95" customFormat="1" spans="1:13">
      <c r="A24" s="66"/>
      <c r="B24" s="26"/>
      <c r="C24" s="31"/>
      <c r="D24" s="26"/>
      <c r="E24" s="26"/>
      <c r="F24" s="102"/>
      <c r="G24" s="101"/>
      <c r="H24" s="100"/>
      <c r="I24" s="100"/>
      <c r="J24" s="100"/>
      <c r="K24" s="103"/>
      <c r="L24" s="103"/>
      <c r="M24" s="26"/>
    </row>
    <row r="25" s="95" customFormat="1" spans="1:13">
      <c r="A25" s="66"/>
      <c r="B25" s="26"/>
      <c r="C25" s="31"/>
      <c r="D25" s="26"/>
      <c r="E25" s="26"/>
      <c r="F25" s="102"/>
      <c r="G25" s="101"/>
      <c r="H25" s="100"/>
      <c r="I25" s="100"/>
      <c r="J25" s="100"/>
      <c r="K25" s="103"/>
      <c r="L25" s="103"/>
      <c r="M25" s="26"/>
    </row>
    <row r="26" s="95" customFormat="1" spans="1:13">
      <c r="A26" s="66"/>
      <c r="B26" s="26"/>
      <c r="C26" s="31"/>
      <c r="D26" s="26"/>
      <c r="E26" s="26"/>
      <c r="F26" s="102"/>
      <c r="G26" s="101"/>
      <c r="H26" s="100"/>
      <c r="I26" s="100"/>
      <c r="J26" s="100"/>
      <c r="K26" s="103"/>
      <c r="L26" s="103"/>
      <c r="M26" s="26"/>
    </row>
    <row r="27" s="95" customFormat="1" spans="1:13">
      <c r="A27" s="66"/>
      <c r="B27" s="26"/>
      <c r="C27" s="53"/>
      <c r="D27" s="26"/>
      <c r="E27" s="26"/>
      <c r="F27" s="102"/>
      <c r="G27" s="101"/>
      <c r="H27" s="100"/>
      <c r="I27" s="100"/>
      <c r="J27" s="100"/>
      <c r="K27" s="103"/>
      <c r="L27" s="103"/>
      <c r="M27" s="26"/>
    </row>
    <row r="28" s="95" customFormat="1" spans="1:13">
      <c r="A28" s="66"/>
      <c r="B28" s="26"/>
      <c r="C28" s="103"/>
      <c r="D28" s="26"/>
      <c r="E28" s="26"/>
      <c r="F28" s="66"/>
      <c r="G28" s="101"/>
      <c r="H28" s="100"/>
      <c r="I28" s="100"/>
      <c r="J28" s="100"/>
      <c r="K28" s="103"/>
      <c r="L28" s="103"/>
      <c r="M28" s="26"/>
    </row>
    <row r="29" s="95" customFormat="1" spans="1:13">
      <c r="A29" s="66"/>
      <c r="B29" s="26"/>
      <c r="C29" s="103"/>
      <c r="D29" s="26"/>
      <c r="E29" s="26"/>
      <c r="F29" s="66"/>
      <c r="G29" s="101"/>
      <c r="H29" s="100"/>
      <c r="I29" s="100"/>
      <c r="J29" s="100"/>
      <c r="K29" s="103"/>
      <c r="L29" s="103"/>
      <c r="M29" s="26"/>
    </row>
    <row r="30" s="95" customFormat="1" spans="1:13">
      <c r="A30" s="66"/>
      <c r="B30" s="103"/>
      <c r="C30" s="104"/>
      <c r="D30" s="103"/>
      <c r="E30" s="103"/>
      <c r="F30" s="66"/>
      <c r="G30" s="103"/>
      <c r="H30" s="103"/>
      <c r="I30" s="103"/>
      <c r="J30" s="103"/>
      <c r="K30" s="103"/>
      <c r="L30" s="103"/>
      <c r="M30" s="103"/>
    </row>
    <row r="31" s="95" customFormat="1" spans="1:13">
      <c r="A31" s="66"/>
      <c r="B31" s="103"/>
      <c r="C31" s="104"/>
      <c r="D31" s="103"/>
      <c r="E31" s="103"/>
      <c r="F31" s="66"/>
      <c r="G31" s="103"/>
      <c r="H31" s="103"/>
      <c r="I31" s="103"/>
      <c r="J31" s="103"/>
      <c r="K31" s="103"/>
      <c r="L31" s="103"/>
      <c r="M31" s="103"/>
    </row>
    <row r="32" s="2" customFormat="1" ht="18.75" spans="1:13">
      <c r="A32" s="11" t="s">
        <v>391</v>
      </c>
      <c r="B32" s="12"/>
      <c r="C32" s="12"/>
      <c r="D32" s="12"/>
      <c r="E32" s="13"/>
      <c r="F32" s="14"/>
      <c r="G32" s="38"/>
      <c r="H32" s="11" t="s">
        <v>380</v>
      </c>
      <c r="I32" s="12"/>
      <c r="J32" s="12"/>
      <c r="K32" s="13"/>
      <c r="L32" s="85"/>
      <c r="M32" s="19"/>
    </row>
    <row r="33" customFormat="1" ht="16.5" spans="1:13">
      <c r="A33" s="105" t="s">
        <v>392</v>
      </c>
      <c r="B33" s="10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C17" workbookViewId="0">
      <selection activeCell="Q39" sqref="Q39"/>
    </sheetView>
  </sheetViews>
  <sheetFormatPr defaultColWidth="9" defaultRowHeight="14.25"/>
  <cols>
    <col min="1" max="2" width="8.625" style="55" customWidth="1"/>
    <col min="3" max="3" width="12.125" style="55" customWidth="1"/>
    <col min="4" max="4" width="12.875" style="61" customWidth="1"/>
    <col min="5" max="5" width="12.125" style="55" customWidth="1"/>
    <col min="6" max="6" width="14.375" style="55" customWidth="1"/>
    <col min="7" max="7" width="11.75" style="55" customWidth="1"/>
    <col min="8" max="8" width="13.375" style="55" customWidth="1"/>
    <col min="9" max="9" width="7.75" style="55" customWidth="1"/>
    <col min="10" max="10" width="10.25" style="55" customWidth="1"/>
    <col min="11" max="11" width="10.375" style="55" customWidth="1"/>
    <col min="12" max="12" width="8.125" style="55" customWidth="1"/>
    <col min="13" max="13" width="10.375" style="55" customWidth="1"/>
    <col min="14" max="14" width="10.25" style="55" customWidth="1"/>
    <col min="15" max="15" width="8.125" style="55" customWidth="1"/>
    <col min="16" max="16" width="11.75" style="55" customWidth="1"/>
    <col min="17" max="17" width="11.375" style="55" customWidth="1"/>
    <col min="18" max="20" width="8.125" style="55" customWidth="1"/>
    <col min="21" max="21" width="7.875" style="55" customWidth="1"/>
    <col min="22" max="22" width="7" style="55" customWidth="1"/>
    <col min="23" max="23" width="8.5" style="55" customWidth="1"/>
    <col min="24" max="16384" width="9" style="55"/>
  </cols>
  <sheetData>
    <row r="1" s="55" customFormat="1" ht="29.25" spans="1:23">
      <c r="A1" s="3" t="s">
        <v>393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6" customFormat="1" ht="15.95" customHeight="1" spans="1:23">
      <c r="A2" s="5" t="s">
        <v>394</v>
      </c>
      <c r="B2" s="5" t="s">
        <v>358</v>
      </c>
      <c r="C2" s="5" t="s">
        <v>354</v>
      </c>
      <c r="D2" s="17" t="s">
        <v>355</v>
      </c>
      <c r="E2" s="5" t="s">
        <v>356</v>
      </c>
      <c r="F2" s="5" t="s">
        <v>357</v>
      </c>
      <c r="G2" s="62" t="s">
        <v>395</v>
      </c>
      <c r="H2" s="63"/>
      <c r="I2" s="89"/>
      <c r="J2" s="62" t="s">
        <v>396</v>
      </c>
      <c r="K2" s="63"/>
      <c r="L2" s="89"/>
      <c r="M2" s="62" t="s">
        <v>397</v>
      </c>
      <c r="N2" s="63"/>
      <c r="O2" s="89"/>
      <c r="P2" s="62" t="s">
        <v>398</v>
      </c>
      <c r="Q2" s="63"/>
      <c r="R2" s="89"/>
      <c r="S2" s="63" t="s">
        <v>399</v>
      </c>
      <c r="T2" s="63"/>
      <c r="U2" s="89"/>
      <c r="V2" s="43" t="s">
        <v>400</v>
      </c>
      <c r="W2" s="43" t="s">
        <v>367</v>
      </c>
    </row>
    <row r="3" s="56" customFormat="1" ht="16.5" spans="1:23">
      <c r="A3" s="7"/>
      <c r="B3" s="64"/>
      <c r="C3" s="64"/>
      <c r="D3" s="65"/>
      <c r="E3" s="64"/>
      <c r="F3" s="64"/>
      <c r="G3" s="4" t="s">
        <v>401</v>
      </c>
      <c r="H3" s="4" t="s">
        <v>69</v>
      </c>
      <c r="I3" s="4" t="s">
        <v>358</v>
      </c>
      <c r="J3" s="4" t="s">
        <v>401</v>
      </c>
      <c r="K3" s="4" t="s">
        <v>69</v>
      </c>
      <c r="L3" s="4" t="s">
        <v>358</v>
      </c>
      <c r="M3" s="4" t="s">
        <v>401</v>
      </c>
      <c r="N3" s="4" t="s">
        <v>69</v>
      </c>
      <c r="O3" s="4" t="s">
        <v>358</v>
      </c>
      <c r="P3" s="4" t="s">
        <v>401</v>
      </c>
      <c r="Q3" s="4" t="s">
        <v>69</v>
      </c>
      <c r="R3" s="4" t="s">
        <v>358</v>
      </c>
      <c r="S3" s="4" t="s">
        <v>401</v>
      </c>
      <c r="T3" s="4" t="s">
        <v>69</v>
      </c>
      <c r="U3" s="4" t="s">
        <v>358</v>
      </c>
      <c r="V3" s="90"/>
      <c r="W3" s="90"/>
    </row>
    <row r="4" s="57" customFormat="1" ht="42.75" customHeight="1" spans="1:23">
      <c r="A4" s="66" t="s">
        <v>402</v>
      </c>
      <c r="B4" s="66" t="s">
        <v>403</v>
      </c>
      <c r="C4" s="66">
        <v>1185</v>
      </c>
      <c r="D4" s="67" t="s">
        <v>404</v>
      </c>
      <c r="E4" s="66" t="s">
        <v>114</v>
      </c>
      <c r="F4" s="67" t="s">
        <v>63</v>
      </c>
      <c r="G4" s="68"/>
      <c r="H4" s="69" t="s">
        <v>405</v>
      </c>
      <c r="I4" s="68" t="s">
        <v>403</v>
      </c>
      <c r="J4" s="68"/>
      <c r="K4" s="68" t="s">
        <v>406</v>
      </c>
      <c r="L4" s="68" t="s">
        <v>403</v>
      </c>
      <c r="M4" s="68"/>
      <c r="N4" s="69" t="s">
        <v>407</v>
      </c>
      <c r="O4" s="68" t="s">
        <v>403</v>
      </c>
      <c r="P4" s="66"/>
      <c r="Q4" s="544" t="s">
        <v>408</v>
      </c>
      <c r="R4" s="68" t="s">
        <v>409</v>
      </c>
      <c r="S4" s="67"/>
      <c r="T4" s="544" t="s">
        <v>410</v>
      </c>
      <c r="U4" s="68" t="s">
        <v>409</v>
      </c>
      <c r="V4" s="91" t="s">
        <v>411</v>
      </c>
      <c r="W4" s="66"/>
    </row>
    <row r="5" s="57" customFormat="1" ht="18" customHeight="1" spans="1:23">
      <c r="A5" s="66"/>
      <c r="B5" s="66"/>
      <c r="C5" s="66"/>
      <c r="D5" s="67"/>
      <c r="E5" s="66"/>
      <c r="F5" s="67"/>
      <c r="G5" s="62" t="s">
        <v>412</v>
      </c>
      <c r="H5" s="63"/>
      <c r="I5" s="89"/>
      <c r="J5" s="62" t="s">
        <v>413</v>
      </c>
      <c r="K5" s="63"/>
      <c r="L5" s="89"/>
      <c r="M5" s="62" t="s">
        <v>414</v>
      </c>
      <c r="N5" s="63"/>
      <c r="O5" s="89"/>
      <c r="P5" s="62" t="s">
        <v>415</v>
      </c>
      <c r="Q5" s="63"/>
      <c r="R5" s="89"/>
      <c r="S5" s="63" t="s">
        <v>416</v>
      </c>
      <c r="T5" s="63"/>
      <c r="U5" s="89"/>
      <c r="V5" s="92"/>
      <c r="W5" s="66"/>
    </row>
    <row r="6" s="57" customFormat="1" ht="18" customHeight="1" spans="1:23">
      <c r="A6" s="66"/>
      <c r="B6" s="66"/>
      <c r="C6" s="66"/>
      <c r="D6" s="67"/>
      <c r="E6" s="66"/>
      <c r="F6" s="67"/>
      <c r="G6" s="4" t="s">
        <v>401</v>
      </c>
      <c r="H6" s="4" t="s">
        <v>69</v>
      </c>
      <c r="I6" s="4" t="s">
        <v>358</v>
      </c>
      <c r="J6" s="4" t="s">
        <v>401</v>
      </c>
      <c r="K6" s="4" t="s">
        <v>69</v>
      </c>
      <c r="L6" s="4" t="s">
        <v>358</v>
      </c>
      <c r="M6" s="4" t="s">
        <v>401</v>
      </c>
      <c r="N6" s="4" t="s">
        <v>69</v>
      </c>
      <c r="O6" s="4" t="s">
        <v>358</v>
      </c>
      <c r="P6" s="4" t="s">
        <v>401</v>
      </c>
      <c r="Q6" s="4" t="s">
        <v>69</v>
      </c>
      <c r="R6" s="4" t="s">
        <v>358</v>
      </c>
      <c r="S6" s="4" t="s">
        <v>401</v>
      </c>
      <c r="T6" s="4" t="s">
        <v>69</v>
      </c>
      <c r="U6" s="4" t="s">
        <v>358</v>
      </c>
      <c r="V6" s="92"/>
      <c r="W6" s="66"/>
    </row>
    <row r="7" s="57" customFormat="1" ht="42.75" customHeight="1" spans="1:23">
      <c r="A7" s="66"/>
      <c r="B7" s="66"/>
      <c r="C7" s="66"/>
      <c r="D7" s="67"/>
      <c r="E7" s="66"/>
      <c r="F7" s="67"/>
      <c r="G7" s="68" t="s">
        <v>417</v>
      </c>
      <c r="H7" s="545" t="s">
        <v>418</v>
      </c>
      <c r="I7" s="68" t="s">
        <v>419</v>
      </c>
      <c r="J7" s="68"/>
      <c r="K7" s="69" t="s">
        <v>420</v>
      </c>
      <c r="L7" s="68" t="s">
        <v>419</v>
      </c>
      <c r="M7" s="68"/>
      <c r="N7" s="69" t="s">
        <v>421</v>
      </c>
      <c r="O7" s="68" t="s">
        <v>419</v>
      </c>
      <c r="P7" s="66" t="s">
        <v>422</v>
      </c>
      <c r="Q7" s="544" t="s">
        <v>423</v>
      </c>
      <c r="R7" s="68" t="s">
        <v>419</v>
      </c>
      <c r="S7" s="67"/>
      <c r="T7" s="67" t="s">
        <v>424</v>
      </c>
      <c r="U7" s="68" t="s">
        <v>54</v>
      </c>
      <c r="V7" s="92"/>
      <c r="W7" s="66"/>
    </row>
    <row r="8" s="57" customFormat="1" ht="15" customHeight="1" spans="1:23">
      <c r="A8" s="66"/>
      <c r="B8" s="66"/>
      <c r="C8" s="66"/>
      <c r="D8" s="67"/>
      <c r="E8" s="66"/>
      <c r="F8" s="67"/>
      <c r="G8" s="62" t="s">
        <v>425</v>
      </c>
      <c r="H8" s="63"/>
      <c r="I8" s="89"/>
      <c r="J8" s="62" t="s">
        <v>426</v>
      </c>
      <c r="K8" s="63"/>
      <c r="L8" s="89"/>
      <c r="M8" s="62" t="s">
        <v>427</v>
      </c>
      <c r="N8" s="63"/>
      <c r="O8" s="89"/>
      <c r="P8" s="62" t="s">
        <v>428</v>
      </c>
      <c r="Q8" s="63"/>
      <c r="R8" s="89"/>
      <c r="S8" s="63" t="s">
        <v>429</v>
      </c>
      <c r="T8" s="63"/>
      <c r="U8" s="89"/>
      <c r="V8" s="92"/>
      <c r="W8" s="83"/>
    </row>
    <row r="9" s="57" customFormat="1" ht="16.5" spans="1:23">
      <c r="A9" s="66"/>
      <c r="B9" s="66"/>
      <c r="C9" s="66"/>
      <c r="D9" s="67"/>
      <c r="E9" s="66"/>
      <c r="F9" s="67"/>
      <c r="G9" s="4" t="s">
        <v>401</v>
      </c>
      <c r="H9" s="4" t="s">
        <v>69</v>
      </c>
      <c r="I9" s="4" t="s">
        <v>358</v>
      </c>
      <c r="J9" s="4" t="s">
        <v>401</v>
      </c>
      <c r="K9" s="4" t="s">
        <v>69</v>
      </c>
      <c r="L9" s="4" t="s">
        <v>358</v>
      </c>
      <c r="M9" s="4" t="s">
        <v>401</v>
      </c>
      <c r="N9" s="4" t="s">
        <v>69</v>
      </c>
      <c r="O9" s="4" t="s">
        <v>358</v>
      </c>
      <c r="P9" s="4" t="s">
        <v>401</v>
      </c>
      <c r="Q9" s="4" t="s">
        <v>69</v>
      </c>
      <c r="R9" s="4" t="s">
        <v>358</v>
      </c>
      <c r="S9" s="4" t="s">
        <v>401</v>
      </c>
      <c r="T9" s="4" t="s">
        <v>69</v>
      </c>
      <c r="U9" s="4" t="s">
        <v>358</v>
      </c>
      <c r="V9" s="92"/>
      <c r="W9" s="83"/>
    </row>
    <row r="10" s="57" customFormat="1" ht="61" customHeight="1" spans="1:23">
      <c r="A10" s="66"/>
      <c r="B10" s="66"/>
      <c r="C10" s="66"/>
      <c r="D10" s="67"/>
      <c r="E10" s="66"/>
      <c r="F10" s="67"/>
      <c r="G10" s="66" t="s">
        <v>430</v>
      </c>
      <c r="H10" s="67" t="s">
        <v>431</v>
      </c>
      <c r="I10" s="68" t="s">
        <v>54</v>
      </c>
      <c r="J10" s="66" t="s">
        <v>432</v>
      </c>
      <c r="K10" s="66" t="s">
        <v>433</v>
      </c>
      <c r="L10" s="68" t="s">
        <v>54</v>
      </c>
      <c r="M10" s="66"/>
      <c r="N10" s="66" t="s">
        <v>434</v>
      </c>
      <c r="O10" s="68"/>
      <c r="P10" s="66"/>
      <c r="Q10" s="66" t="s">
        <v>435</v>
      </c>
      <c r="R10" s="68"/>
      <c r="S10" s="66"/>
      <c r="T10" s="67" t="s">
        <v>436</v>
      </c>
      <c r="U10" s="66"/>
      <c r="V10" s="92"/>
      <c r="W10" s="66"/>
    </row>
    <row r="11" s="55" customFormat="1" ht="15" customHeight="1" spans="1:23">
      <c r="A11" s="66"/>
      <c r="B11" s="66"/>
      <c r="C11" s="66"/>
      <c r="D11" s="67"/>
      <c r="E11" s="66"/>
      <c r="F11" s="67"/>
      <c r="G11" s="62" t="s">
        <v>437</v>
      </c>
      <c r="H11" s="63"/>
      <c r="I11" s="89"/>
      <c r="J11" s="62" t="s">
        <v>438</v>
      </c>
      <c r="K11" s="63"/>
      <c r="L11" s="89"/>
      <c r="M11" s="62" t="s">
        <v>439</v>
      </c>
      <c r="N11" s="63"/>
      <c r="O11" s="89"/>
      <c r="P11" s="62" t="s">
        <v>440</v>
      </c>
      <c r="Q11" s="63"/>
      <c r="R11" s="89"/>
      <c r="S11" s="63" t="s">
        <v>441</v>
      </c>
      <c r="T11" s="63"/>
      <c r="U11" s="89"/>
      <c r="V11" s="92"/>
      <c r="W11" s="83"/>
    </row>
    <row r="12" s="55" customFormat="1" ht="16.5" spans="1:23">
      <c r="A12" s="66"/>
      <c r="B12" s="66"/>
      <c r="C12" s="66"/>
      <c r="D12" s="67"/>
      <c r="E12" s="66"/>
      <c r="F12" s="67"/>
      <c r="G12" s="4" t="s">
        <v>401</v>
      </c>
      <c r="H12" s="4" t="s">
        <v>69</v>
      </c>
      <c r="I12" s="4" t="s">
        <v>358</v>
      </c>
      <c r="J12" s="4" t="s">
        <v>401</v>
      </c>
      <c r="K12" s="4" t="s">
        <v>69</v>
      </c>
      <c r="L12" s="4" t="s">
        <v>358</v>
      </c>
      <c r="M12" s="4" t="s">
        <v>401</v>
      </c>
      <c r="N12" s="4" t="s">
        <v>69</v>
      </c>
      <c r="O12" s="4" t="s">
        <v>358</v>
      </c>
      <c r="P12" s="4" t="s">
        <v>401</v>
      </c>
      <c r="Q12" s="4" t="s">
        <v>69</v>
      </c>
      <c r="R12" s="4" t="s">
        <v>358</v>
      </c>
      <c r="S12" s="4" t="s">
        <v>401</v>
      </c>
      <c r="T12" s="4" t="s">
        <v>69</v>
      </c>
      <c r="U12" s="4" t="s">
        <v>358</v>
      </c>
      <c r="V12" s="92"/>
      <c r="W12" s="83"/>
    </row>
    <row r="13" s="57" customFormat="1" ht="61" customHeight="1" spans="1:23">
      <c r="A13" s="66"/>
      <c r="B13" s="66"/>
      <c r="C13" s="66"/>
      <c r="D13" s="67"/>
      <c r="E13" s="66"/>
      <c r="F13" s="67"/>
      <c r="G13" s="66"/>
      <c r="H13" s="66"/>
      <c r="I13" s="68"/>
      <c r="J13" s="66"/>
      <c r="K13" s="66"/>
      <c r="L13" s="68"/>
      <c r="M13" s="66"/>
      <c r="N13" s="66"/>
      <c r="O13" s="66"/>
      <c r="P13" s="66"/>
      <c r="Q13" s="66"/>
      <c r="R13" s="66"/>
      <c r="S13" s="66"/>
      <c r="T13" s="66"/>
      <c r="U13" s="66"/>
      <c r="V13" s="92"/>
      <c r="W13" s="66"/>
    </row>
    <row r="14" s="58" customFormat="1" ht="16.5" spans="1:23">
      <c r="A14" s="66"/>
      <c r="B14" s="66"/>
      <c r="C14" s="66">
        <v>5170</v>
      </c>
      <c r="D14" s="67"/>
      <c r="E14" s="70" t="s">
        <v>115</v>
      </c>
      <c r="F14" s="71" t="s">
        <v>63</v>
      </c>
      <c r="G14" s="62" t="s">
        <v>395</v>
      </c>
      <c r="H14" s="63"/>
      <c r="I14" s="89"/>
      <c r="J14" s="62" t="s">
        <v>396</v>
      </c>
      <c r="K14" s="63"/>
      <c r="L14" s="89"/>
      <c r="M14" s="62" t="s">
        <v>397</v>
      </c>
      <c r="N14" s="63"/>
      <c r="O14" s="89"/>
      <c r="P14" s="62" t="s">
        <v>398</v>
      </c>
      <c r="Q14" s="63"/>
      <c r="R14" s="89"/>
      <c r="S14" s="63" t="s">
        <v>399</v>
      </c>
      <c r="T14" s="63"/>
      <c r="U14" s="89"/>
      <c r="V14" s="92" t="s">
        <v>411</v>
      </c>
      <c r="W14" s="83"/>
    </row>
    <row r="15" s="58" customFormat="1" ht="16.5" spans="1:23">
      <c r="A15" s="66"/>
      <c r="B15" s="66"/>
      <c r="C15" s="66"/>
      <c r="D15" s="67"/>
      <c r="E15" s="70"/>
      <c r="F15" s="72"/>
      <c r="G15" s="4" t="s">
        <v>401</v>
      </c>
      <c r="H15" s="4" t="s">
        <v>69</v>
      </c>
      <c r="I15" s="4" t="s">
        <v>358</v>
      </c>
      <c r="J15" s="4" t="s">
        <v>401</v>
      </c>
      <c r="K15" s="4" t="s">
        <v>69</v>
      </c>
      <c r="L15" s="4" t="s">
        <v>358</v>
      </c>
      <c r="M15" s="4" t="s">
        <v>401</v>
      </c>
      <c r="N15" s="4" t="s">
        <v>69</v>
      </c>
      <c r="O15" s="4" t="s">
        <v>358</v>
      </c>
      <c r="P15" s="4" t="s">
        <v>401</v>
      </c>
      <c r="Q15" s="4" t="s">
        <v>69</v>
      </c>
      <c r="R15" s="4" t="s">
        <v>358</v>
      </c>
      <c r="S15" s="4" t="s">
        <v>401</v>
      </c>
      <c r="T15" s="4" t="s">
        <v>69</v>
      </c>
      <c r="U15" s="4" t="s">
        <v>358</v>
      </c>
      <c r="V15" s="92"/>
      <c r="W15" s="83"/>
    </row>
    <row r="16" s="57" customFormat="1" ht="28.5" customHeight="1" spans="1:23">
      <c r="A16" s="66"/>
      <c r="B16" s="66"/>
      <c r="C16" s="66"/>
      <c r="D16" s="67"/>
      <c r="E16" s="70"/>
      <c r="F16" s="72"/>
      <c r="G16" s="68"/>
      <c r="H16" s="69" t="s">
        <v>405</v>
      </c>
      <c r="I16" s="68" t="s">
        <v>403</v>
      </c>
      <c r="J16" s="68"/>
      <c r="K16" s="68" t="s">
        <v>406</v>
      </c>
      <c r="L16" s="68" t="s">
        <v>403</v>
      </c>
      <c r="M16" s="68"/>
      <c r="N16" s="69" t="s">
        <v>407</v>
      </c>
      <c r="O16" s="68" t="s">
        <v>403</v>
      </c>
      <c r="P16" s="66"/>
      <c r="Q16" s="544" t="s">
        <v>408</v>
      </c>
      <c r="R16" s="68" t="s">
        <v>409</v>
      </c>
      <c r="S16" s="67"/>
      <c r="T16" s="544" t="s">
        <v>410</v>
      </c>
      <c r="U16" s="68" t="s">
        <v>409</v>
      </c>
      <c r="V16" s="92"/>
      <c r="W16" s="66"/>
    </row>
    <row r="17" s="59" customFormat="1" ht="16.5" spans="1:23">
      <c r="A17" s="66"/>
      <c r="B17" s="66"/>
      <c r="C17" s="66"/>
      <c r="D17" s="67"/>
      <c r="E17" s="70"/>
      <c r="F17" s="72"/>
      <c r="G17" s="62" t="s">
        <v>412</v>
      </c>
      <c r="H17" s="63"/>
      <c r="I17" s="89"/>
      <c r="J17" s="62" t="s">
        <v>413</v>
      </c>
      <c r="K17" s="63"/>
      <c r="L17" s="89"/>
      <c r="M17" s="62" t="s">
        <v>414</v>
      </c>
      <c r="N17" s="63"/>
      <c r="O17" s="89"/>
      <c r="P17" s="62" t="s">
        <v>415</v>
      </c>
      <c r="Q17" s="63"/>
      <c r="R17" s="89"/>
      <c r="S17" s="63" t="s">
        <v>416</v>
      </c>
      <c r="T17" s="63"/>
      <c r="U17" s="89"/>
      <c r="V17" s="92"/>
      <c r="W17" s="83"/>
    </row>
    <row r="18" s="59" customFormat="1" ht="16.5" spans="1:23">
      <c r="A18" s="66"/>
      <c r="B18" s="66"/>
      <c r="C18" s="66"/>
      <c r="D18" s="67"/>
      <c r="E18" s="70"/>
      <c r="F18" s="72"/>
      <c r="G18" s="4" t="s">
        <v>401</v>
      </c>
      <c r="H18" s="4" t="s">
        <v>69</v>
      </c>
      <c r="I18" s="4" t="s">
        <v>358</v>
      </c>
      <c r="J18" s="4" t="s">
        <v>401</v>
      </c>
      <c r="K18" s="4" t="s">
        <v>69</v>
      </c>
      <c r="L18" s="4" t="s">
        <v>358</v>
      </c>
      <c r="M18" s="4" t="s">
        <v>401</v>
      </c>
      <c r="N18" s="4" t="s">
        <v>69</v>
      </c>
      <c r="O18" s="4" t="s">
        <v>358</v>
      </c>
      <c r="P18" s="4" t="s">
        <v>401</v>
      </c>
      <c r="Q18" s="4" t="s">
        <v>69</v>
      </c>
      <c r="R18" s="4" t="s">
        <v>358</v>
      </c>
      <c r="S18" s="4" t="s">
        <v>401</v>
      </c>
      <c r="T18" s="4" t="s">
        <v>69</v>
      </c>
      <c r="U18" s="4" t="s">
        <v>358</v>
      </c>
      <c r="V18" s="92"/>
      <c r="W18" s="83"/>
    </row>
    <row r="19" customFormat="1" ht="27" spans="1:23">
      <c r="A19" s="66"/>
      <c r="B19" s="66"/>
      <c r="C19" s="66"/>
      <c r="D19" s="67"/>
      <c r="E19" s="70"/>
      <c r="F19" s="72"/>
      <c r="G19" s="68" t="s">
        <v>417</v>
      </c>
      <c r="H19" s="545" t="s">
        <v>418</v>
      </c>
      <c r="I19" s="68" t="s">
        <v>419</v>
      </c>
      <c r="J19" s="68"/>
      <c r="K19" s="69" t="s">
        <v>420</v>
      </c>
      <c r="L19" s="68" t="s">
        <v>419</v>
      </c>
      <c r="M19" s="68"/>
      <c r="N19" s="69" t="s">
        <v>421</v>
      </c>
      <c r="O19" s="68" t="s">
        <v>419</v>
      </c>
      <c r="P19" s="66" t="s">
        <v>422</v>
      </c>
      <c r="Q19" s="544" t="s">
        <v>423</v>
      </c>
      <c r="R19" s="68" t="s">
        <v>419</v>
      </c>
      <c r="S19" s="67"/>
      <c r="T19" s="67" t="s">
        <v>424</v>
      </c>
      <c r="U19" s="68" t="s">
        <v>54</v>
      </c>
      <c r="V19" s="92"/>
      <c r="W19" s="83"/>
    </row>
    <row r="20" customFormat="1" ht="16.5" spans="1:23">
      <c r="A20" s="66"/>
      <c r="B20" s="66"/>
      <c r="C20" s="66"/>
      <c r="D20" s="67"/>
      <c r="E20" s="70"/>
      <c r="F20" s="72"/>
      <c r="G20" s="62" t="s">
        <v>425</v>
      </c>
      <c r="H20" s="63"/>
      <c r="I20" s="89"/>
      <c r="J20" s="62" t="s">
        <v>426</v>
      </c>
      <c r="K20" s="63"/>
      <c r="L20" s="89"/>
      <c r="M20" s="62" t="s">
        <v>427</v>
      </c>
      <c r="N20" s="63"/>
      <c r="O20" s="89"/>
      <c r="P20" s="62" t="s">
        <v>428</v>
      </c>
      <c r="Q20" s="63"/>
      <c r="R20" s="89"/>
      <c r="S20" s="63" t="s">
        <v>429</v>
      </c>
      <c r="T20" s="63"/>
      <c r="U20" s="89"/>
      <c r="V20" s="92"/>
      <c r="W20" s="83"/>
    </row>
    <row r="21" customFormat="1" ht="16.5" spans="1:23">
      <c r="A21" s="66"/>
      <c r="B21" s="66"/>
      <c r="C21" s="66"/>
      <c r="D21" s="67"/>
      <c r="E21" s="70"/>
      <c r="F21" s="72"/>
      <c r="G21" s="4" t="s">
        <v>401</v>
      </c>
      <c r="H21" s="4" t="s">
        <v>69</v>
      </c>
      <c r="I21" s="4" t="s">
        <v>358</v>
      </c>
      <c r="J21" s="4" t="s">
        <v>401</v>
      </c>
      <c r="K21" s="4" t="s">
        <v>69</v>
      </c>
      <c r="L21" s="4" t="s">
        <v>358</v>
      </c>
      <c r="M21" s="4" t="s">
        <v>401</v>
      </c>
      <c r="N21" s="4" t="s">
        <v>69</v>
      </c>
      <c r="O21" s="4" t="s">
        <v>358</v>
      </c>
      <c r="P21" s="4" t="s">
        <v>401</v>
      </c>
      <c r="Q21" s="4" t="s">
        <v>69</v>
      </c>
      <c r="R21" s="4" t="s">
        <v>358</v>
      </c>
      <c r="S21" s="4" t="s">
        <v>401</v>
      </c>
      <c r="T21" s="4" t="s">
        <v>69</v>
      </c>
      <c r="U21" s="4" t="s">
        <v>358</v>
      </c>
      <c r="V21" s="92"/>
      <c r="W21" s="83"/>
    </row>
    <row r="22" customFormat="1" spans="1:23">
      <c r="A22" s="66"/>
      <c r="B22" s="66"/>
      <c r="C22" s="66"/>
      <c r="D22" s="67"/>
      <c r="E22" s="70"/>
      <c r="F22" s="72"/>
      <c r="G22" s="66" t="s">
        <v>430</v>
      </c>
      <c r="H22" s="67" t="s">
        <v>431</v>
      </c>
      <c r="I22" s="68" t="s">
        <v>54</v>
      </c>
      <c r="J22" s="66" t="s">
        <v>432</v>
      </c>
      <c r="K22" s="66" t="s">
        <v>433</v>
      </c>
      <c r="L22" s="68" t="s">
        <v>54</v>
      </c>
      <c r="M22" s="66"/>
      <c r="N22" s="66" t="s">
        <v>434</v>
      </c>
      <c r="O22" s="68"/>
      <c r="P22" s="66"/>
      <c r="Q22" s="66" t="s">
        <v>435</v>
      </c>
      <c r="R22" s="68"/>
      <c r="S22" s="66"/>
      <c r="T22" s="67" t="s">
        <v>436</v>
      </c>
      <c r="U22" s="66"/>
      <c r="V22" s="92"/>
      <c r="W22" s="83"/>
    </row>
    <row r="23" customFormat="1" ht="16.5" spans="1:23">
      <c r="A23" s="66"/>
      <c r="B23" s="66"/>
      <c r="C23" s="66"/>
      <c r="D23" s="67"/>
      <c r="E23" s="70"/>
      <c r="F23" s="72"/>
      <c r="G23" s="62" t="s">
        <v>437</v>
      </c>
      <c r="H23" s="63"/>
      <c r="I23" s="89"/>
      <c r="J23" s="62" t="s">
        <v>438</v>
      </c>
      <c r="K23" s="63"/>
      <c r="L23" s="89"/>
      <c r="M23" s="62" t="s">
        <v>439</v>
      </c>
      <c r="N23" s="63"/>
      <c r="O23" s="89"/>
      <c r="P23" s="62" t="s">
        <v>440</v>
      </c>
      <c r="Q23" s="63"/>
      <c r="R23" s="89"/>
      <c r="S23" s="63" t="s">
        <v>441</v>
      </c>
      <c r="T23" s="63"/>
      <c r="U23" s="89"/>
      <c r="V23" s="92"/>
      <c r="W23" s="83"/>
    </row>
    <row r="24" customFormat="1" ht="16.5" spans="1:23">
      <c r="A24" s="66"/>
      <c r="B24" s="66"/>
      <c r="C24" s="66"/>
      <c r="D24" s="67"/>
      <c r="E24" s="70"/>
      <c r="F24" s="72"/>
      <c r="G24" s="4" t="s">
        <v>401</v>
      </c>
      <c r="H24" s="4" t="s">
        <v>69</v>
      </c>
      <c r="I24" s="4" t="s">
        <v>358</v>
      </c>
      <c r="J24" s="4" t="s">
        <v>401</v>
      </c>
      <c r="K24" s="4" t="s">
        <v>69</v>
      </c>
      <c r="L24" s="4" t="s">
        <v>358</v>
      </c>
      <c r="M24" s="4" t="s">
        <v>401</v>
      </c>
      <c r="N24" s="4" t="s">
        <v>69</v>
      </c>
      <c r="O24" s="4" t="s">
        <v>358</v>
      </c>
      <c r="P24" s="4" t="s">
        <v>401</v>
      </c>
      <c r="Q24" s="4" t="s">
        <v>69</v>
      </c>
      <c r="R24" s="4" t="s">
        <v>358</v>
      </c>
      <c r="S24" s="4" t="s">
        <v>401</v>
      </c>
      <c r="T24" s="4" t="s">
        <v>69</v>
      </c>
      <c r="U24" s="4" t="s">
        <v>358</v>
      </c>
      <c r="V24" s="92"/>
      <c r="W24" s="83"/>
    </row>
    <row r="25" s="57" customFormat="1" spans="1:23">
      <c r="A25" s="66"/>
      <c r="B25" s="66"/>
      <c r="C25" s="66"/>
      <c r="D25" s="67"/>
      <c r="E25" s="70"/>
      <c r="F25" s="73"/>
      <c r="G25" s="66"/>
      <c r="H25" s="66"/>
      <c r="I25" s="68"/>
      <c r="J25" s="66"/>
      <c r="K25" s="66"/>
      <c r="L25" s="68"/>
      <c r="M25" s="66"/>
      <c r="N25" s="66"/>
      <c r="O25" s="66"/>
      <c r="P25" s="66"/>
      <c r="Q25" s="66"/>
      <c r="R25" s="66"/>
      <c r="S25" s="66"/>
      <c r="T25" s="66"/>
      <c r="U25" s="66"/>
      <c r="V25" s="93"/>
      <c r="W25" s="66"/>
    </row>
    <row r="26" s="59" customFormat="1" ht="16.5" customHeight="1" spans="1:23">
      <c r="A26" s="74"/>
      <c r="B26" s="74"/>
      <c r="C26" s="74"/>
      <c r="D26" s="75"/>
      <c r="E26" s="74"/>
      <c r="F26" s="76"/>
      <c r="G26" s="62" t="s">
        <v>395</v>
      </c>
      <c r="H26" s="63"/>
      <c r="I26" s="89"/>
      <c r="J26" s="62" t="s">
        <v>396</v>
      </c>
      <c r="K26" s="63"/>
      <c r="L26" s="89"/>
      <c r="M26" s="62" t="s">
        <v>397</v>
      </c>
      <c r="N26" s="63"/>
      <c r="O26" s="89"/>
      <c r="P26" s="62" t="s">
        <v>398</v>
      </c>
      <c r="Q26" s="63"/>
      <c r="R26" s="89"/>
      <c r="S26" s="63" t="s">
        <v>399</v>
      </c>
      <c r="T26" s="63"/>
      <c r="U26" s="89"/>
      <c r="V26" s="74" t="s">
        <v>411</v>
      </c>
      <c r="W26" s="83"/>
    </row>
    <row r="27" s="55" customFormat="1" ht="16.5" spans="1:23">
      <c r="A27" s="77"/>
      <c r="B27" s="77"/>
      <c r="C27" s="77"/>
      <c r="D27" s="78"/>
      <c r="E27" s="77"/>
      <c r="F27" s="76"/>
      <c r="G27" s="4" t="s">
        <v>401</v>
      </c>
      <c r="H27" s="4" t="s">
        <v>69</v>
      </c>
      <c r="I27" s="4" t="s">
        <v>358</v>
      </c>
      <c r="J27" s="4" t="s">
        <v>401</v>
      </c>
      <c r="K27" s="4" t="s">
        <v>69</v>
      </c>
      <c r="L27" s="4" t="s">
        <v>358</v>
      </c>
      <c r="M27" s="4" t="s">
        <v>401</v>
      </c>
      <c r="N27" s="4" t="s">
        <v>69</v>
      </c>
      <c r="O27" s="4" t="s">
        <v>358</v>
      </c>
      <c r="P27" s="4" t="s">
        <v>401</v>
      </c>
      <c r="Q27" s="4" t="s">
        <v>69</v>
      </c>
      <c r="R27" s="4" t="s">
        <v>358</v>
      </c>
      <c r="S27" s="4" t="s">
        <v>401</v>
      </c>
      <c r="T27" s="4" t="s">
        <v>69</v>
      </c>
      <c r="U27" s="4" t="s">
        <v>358</v>
      </c>
      <c r="V27" s="77"/>
      <c r="W27" s="83"/>
    </row>
    <row r="28" s="60" customFormat="1" ht="49" customHeight="1" spans="1:23">
      <c r="A28" s="77"/>
      <c r="B28" s="77"/>
      <c r="C28" s="77"/>
      <c r="D28" s="78"/>
      <c r="E28" s="77"/>
      <c r="F28" s="76"/>
      <c r="G28" s="68"/>
      <c r="H28" s="69"/>
      <c r="I28" s="68"/>
      <c r="J28" s="68"/>
      <c r="K28" s="68"/>
      <c r="L28" s="68"/>
      <c r="M28" s="68"/>
      <c r="N28" s="69"/>
      <c r="O28" s="68"/>
      <c r="P28" s="66"/>
      <c r="Q28" s="67"/>
      <c r="R28" s="68"/>
      <c r="S28" s="67"/>
      <c r="T28" s="67"/>
      <c r="U28" s="68"/>
      <c r="V28" s="77"/>
      <c r="W28" s="94"/>
    </row>
    <row r="29" s="60" customFormat="1" ht="16.5" spans="1:23">
      <c r="A29" s="77"/>
      <c r="B29" s="77"/>
      <c r="C29" s="77"/>
      <c r="D29" s="78"/>
      <c r="E29" s="77"/>
      <c r="F29" s="76"/>
      <c r="G29" s="62" t="s">
        <v>412</v>
      </c>
      <c r="H29" s="63"/>
      <c r="I29" s="89"/>
      <c r="J29" s="62" t="s">
        <v>413</v>
      </c>
      <c r="K29" s="63"/>
      <c r="L29" s="89"/>
      <c r="M29" s="62" t="s">
        <v>414</v>
      </c>
      <c r="N29" s="63"/>
      <c r="O29" s="89"/>
      <c r="P29" s="62" t="s">
        <v>415</v>
      </c>
      <c r="Q29" s="63"/>
      <c r="R29" s="89"/>
      <c r="S29" s="63" t="s">
        <v>416</v>
      </c>
      <c r="T29" s="63"/>
      <c r="U29" s="89"/>
      <c r="V29" s="77"/>
      <c r="W29" s="94"/>
    </row>
    <row r="30" s="60" customFormat="1" ht="16.5" spans="1:23">
      <c r="A30" s="77"/>
      <c r="B30" s="77"/>
      <c r="C30" s="77"/>
      <c r="D30" s="78"/>
      <c r="E30" s="77"/>
      <c r="F30" s="76"/>
      <c r="G30" s="4" t="s">
        <v>401</v>
      </c>
      <c r="H30" s="4" t="s">
        <v>69</v>
      </c>
      <c r="I30" s="4" t="s">
        <v>358</v>
      </c>
      <c r="J30" s="4" t="s">
        <v>401</v>
      </c>
      <c r="K30" s="4" t="s">
        <v>69</v>
      </c>
      <c r="L30" s="4" t="s">
        <v>358</v>
      </c>
      <c r="M30" s="4" t="s">
        <v>401</v>
      </c>
      <c r="N30" s="4" t="s">
        <v>69</v>
      </c>
      <c r="O30" s="4" t="s">
        <v>358</v>
      </c>
      <c r="P30" s="4" t="s">
        <v>401</v>
      </c>
      <c r="Q30" s="4" t="s">
        <v>69</v>
      </c>
      <c r="R30" s="4" t="s">
        <v>358</v>
      </c>
      <c r="S30" s="4" t="s">
        <v>401</v>
      </c>
      <c r="T30" s="4" t="s">
        <v>69</v>
      </c>
      <c r="U30" s="4" t="s">
        <v>358</v>
      </c>
      <c r="V30" s="77"/>
      <c r="W30" s="94"/>
    </row>
    <row r="31" s="60" customFormat="1" spans="1:23">
      <c r="A31" s="77"/>
      <c r="B31" s="77"/>
      <c r="C31" s="77"/>
      <c r="D31" s="78"/>
      <c r="E31" s="77"/>
      <c r="F31" s="76"/>
      <c r="G31" s="68"/>
      <c r="H31" s="69"/>
      <c r="I31" s="68"/>
      <c r="J31" s="68"/>
      <c r="K31" s="69"/>
      <c r="L31" s="68"/>
      <c r="M31" s="68"/>
      <c r="N31" s="69"/>
      <c r="O31" s="68"/>
      <c r="P31" s="66"/>
      <c r="Q31" s="67"/>
      <c r="R31" s="68"/>
      <c r="S31" s="67"/>
      <c r="T31" s="67"/>
      <c r="U31" s="68"/>
      <c r="V31" s="77"/>
      <c r="W31" s="94"/>
    </row>
    <row r="32" s="60" customFormat="1" ht="16.5" spans="1:23">
      <c r="A32" s="77"/>
      <c r="B32" s="77"/>
      <c r="C32" s="77"/>
      <c r="D32" s="78"/>
      <c r="E32" s="77"/>
      <c r="F32" s="76"/>
      <c r="G32" s="62" t="s">
        <v>425</v>
      </c>
      <c r="H32" s="63"/>
      <c r="I32" s="89"/>
      <c r="J32" s="62" t="s">
        <v>426</v>
      </c>
      <c r="K32" s="63"/>
      <c r="L32" s="89"/>
      <c r="M32" s="62" t="s">
        <v>427</v>
      </c>
      <c r="N32" s="63"/>
      <c r="O32" s="89"/>
      <c r="P32" s="62" t="s">
        <v>428</v>
      </c>
      <c r="Q32" s="63"/>
      <c r="R32" s="89"/>
      <c r="S32" s="63" t="s">
        <v>429</v>
      </c>
      <c r="T32" s="63"/>
      <c r="U32" s="89"/>
      <c r="V32" s="77"/>
      <c r="W32" s="94"/>
    </row>
    <row r="33" s="60" customFormat="1" ht="16.5" spans="1:23">
      <c r="A33" s="77"/>
      <c r="B33" s="77"/>
      <c r="C33" s="77"/>
      <c r="D33" s="78"/>
      <c r="E33" s="77"/>
      <c r="F33" s="76"/>
      <c r="G33" s="4" t="s">
        <v>401</v>
      </c>
      <c r="H33" s="4" t="s">
        <v>69</v>
      </c>
      <c r="I33" s="4" t="s">
        <v>358</v>
      </c>
      <c r="J33" s="4" t="s">
        <v>401</v>
      </c>
      <c r="K33" s="4" t="s">
        <v>69</v>
      </c>
      <c r="L33" s="4" t="s">
        <v>358</v>
      </c>
      <c r="M33" s="4" t="s">
        <v>401</v>
      </c>
      <c r="N33" s="4" t="s">
        <v>69</v>
      </c>
      <c r="O33" s="4" t="s">
        <v>358</v>
      </c>
      <c r="P33" s="4" t="s">
        <v>401</v>
      </c>
      <c r="Q33" s="4" t="s">
        <v>69</v>
      </c>
      <c r="R33" s="4" t="s">
        <v>358</v>
      </c>
      <c r="S33" s="4" t="s">
        <v>401</v>
      </c>
      <c r="T33" s="4" t="s">
        <v>69</v>
      </c>
      <c r="U33" s="4" t="s">
        <v>358</v>
      </c>
      <c r="V33" s="77"/>
      <c r="W33" s="94"/>
    </row>
    <row r="34" s="60" customFormat="1" spans="1:23">
      <c r="A34" s="77"/>
      <c r="B34" s="77"/>
      <c r="C34" s="77"/>
      <c r="D34" s="78"/>
      <c r="E34" s="77"/>
      <c r="F34" s="76"/>
      <c r="G34" s="66"/>
      <c r="H34" s="67"/>
      <c r="I34" s="66"/>
      <c r="J34" s="66"/>
      <c r="K34" s="66"/>
      <c r="L34" s="68"/>
      <c r="M34" s="66"/>
      <c r="N34" s="66"/>
      <c r="O34" s="68"/>
      <c r="P34" s="66"/>
      <c r="Q34" s="67"/>
      <c r="R34" s="68"/>
      <c r="S34" s="66"/>
      <c r="T34" s="67"/>
      <c r="U34" s="66"/>
      <c r="V34" s="77"/>
      <c r="W34" s="94"/>
    </row>
    <row r="35" s="60" customFormat="1" ht="16.5" spans="1:23">
      <c r="A35" s="77"/>
      <c r="B35" s="77"/>
      <c r="C35" s="77"/>
      <c r="D35" s="78"/>
      <c r="E35" s="77"/>
      <c r="F35" s="76"/>
      <c r="G35" s="62" t="s">
        <v>437</v>
      </c>
      <c r="H35" s="63"/>
      <c r="I35" s="89"/>
      <c r="J35" s="62" t="s">
        <v>438</v>
      </c>
      <c r="K35" s="63"/>
      <c r="L35" s="89"/>
      <c r="M35" s="62" t="s">
        <v>439</v>
      </c>
      <c r="N35" s="63"/>
      <c r="O35" s="89"/>
      <c r="P35" s="62" t="s">
        <v>440</v>
      </c>
      <c r="Q35" s="63"/>
      <c r="R35" s="89"/>
      <c r="S35" s="63" t="s">
        <v>441</v>
      </c>
      <c r="T35" s="63"/>
      <c r="U35" s="89"/>
      <c r="V35" s="77"/>
      <c r="W35" s="94"/>
    </row>
    <row r="36" s="60" customFormat="1" ht="16.5" spans="1:23">
      <c r="A36" s="77"/>
      <c r="B36" s="77"/>
      <c r="C36" s="77"/>
      <c r="D36" s="78"/>
      <c r="E36" s="77"/>
      <c r="F36" s="76"/>
      <c r="G36" s="4" t="s">
        <v>401</v>
      </c>
      <c r="H36" s="4" t="s">
        <v>69</v>
      </c>
      <c r="I36" s="4" t="s">
        <v>358</v>
      </c>
      <c r="J36" s="4" t="s">
        <v>401</v>
      </c>
      <c r="K36" s="4" t="s">
        <v>69</v>
      </c>
      <c r="L36" s="4" t="s">
        <v>358</v>
      </c>
      <c r="M36" s="4" t="s">
        <v>401</v>
      </c>
      <c r="N36" s="4" t="s">
        <v>69</v>
      </c>
      <c r="O36" s="4" t="s">
        <v>358</v>
      </c>
      <c r="P36" s="4" t="s">
        <v>401</v>
      </c>
      <c r="Q36" s="4" t="s">
        <v>69</v>
      </c>
      <c r="R36" s="4" t="s">
        <v>358</v>
      </c>
      <c r="S36" s="4" t="s">
        <v>401</v>
      </c>
      <c r="T36" s="4" t="s">
        <v>69</v>
      </c>
      <c r="U36" s="4" t="s">
        <v>358</v>
      </c>
      <c r="V36" s="77"/>
      <c r="W36" s="94"/>
    </row>
    <row r="37" s="60" customFormat="1" spans="1:23">
      <c r="A37" s="79"/>
      <c r="B37" s="79"/>
      <c r="C37" s="79"/>
      <c r="D37" s="80"/>
      <c r="E37" s="79"/>
      <c r="F37" s="76"/>
      <c r="G37" s="66"/>
      <c r="H37" s="66"/>
      <c r="I37" s="68"/>
      <c r="J37" s="66"/>
      <c r="K37" s="66"/>
      <c r="L37" s="68"/>
      <c r="M37" s="66"/>
      <c r="N37" s="66"/>
      <c r="O37" s="66"/>
      <c r="P37" s="66"/>
      <c r="Q37" s="66"/>
      <c r="R37" s="66"/>
      <c r="S37" s="66"/>
      <c r="T37" s="66"/>
      <c r="U37" s="66"/>
      <c r="V37" s="79"/>
      <c r="W37" s="94"/>
    </row>
    <row r="38" s="55" customFormat="1" spans="1:23">
      <c r="A38" s="81"/>
      <c r="B38" s="81"/>
      <c r="C38" s="81"/>
      <c r="D38" s="82"/>
      <c r="E38" s="81"/>
      <c r="F38" s="81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="55" customFormat="1" spans="1:23">
      <c r="A39" s="83"/>
      <c r="B39" s="83"/>
      <c r="C39" s="83"/>
      <c r="D39" s="84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</row>
    <row r="40" s="55" customFormat="1" ht="18.75" spans="1:23">
      <c r="A40" s="85" t="s">
        <v>391</v>
      </c>
      <c r="B40" s="86"/>
      <c r="C40" s="86"/>
      <c r="D40" s="86"/>
      <c r="E40" s="19"/>
      <c r="F40" s="14"/>
      <c r="G40" s="38"/>
      <c r="H40" s="54"/>
      <c r="I40" s="54"/>
      <c r="J40" s="85" t="s">
        <v>442</v>
      </c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19"/>
      <c r="V40" s="86"/>
      <c r="W40" s="19"/>
    </row>
    <row r="41" s="55" customFormat="1" ht="65" customHeight="1" spans="1:23">
      <c r="A41" s="87" t="s">
        <v>443</v>
      </c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D5" sqref="D5:D7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40" t="s">
        <v>445</v>
      </c>
      <c r="B2" s="41" t="s">
        <v>446</v>
      </c>
      <c r="C2" s="42" t="s">
        <v>401</v>
      </c>
      <c r="D2" s="42" t="s">
        <v>356</v>
      </c>
      <c r="E2" s="43" t="s">
        <v>357</v>
      </c>
      <c r="F2" s="43" t="s">
        <v>358</v>
      </c>
      <c r="G2" s="44" t="s">
        <v>447</v>
      </c>
      <c r="H2" s="44" t="s">
        <v>448</v>
      </c>
      <c r="I2" s="44" t="s">
        <v>449</v>
      </c>
      <c r="J2" s="44" t="s">
        <v>448</v>
      </c>
      <c r="K2" s="44" t="s">
        <v>450</v>
      </c>
      <c r="L2" s="44" t="s">
        <v>448</v>
      </c>
      <c r="M2" s="43" t="s">
        <v>400</v>
      </c>
      <c r="N2" s="43" t="s">
        <v>367</v>
      </c>
    </row>
    <row r="3" s="20" customFormat="1" ht="16.5" spans="1:14">
      <c r="A3" s="45">
        <v>45202</v>
      </c>
      <c r="B3" s="25" t="s">
        <v>369</v>
      </c>
      <c r="C3" s="26" t="s">
        <v>370</v>
      </c>
      <c r="D3" s="26" t="s">
        <v>114</v>
      </c>
      <c r="E3" s="27" t="s">
        <v>63</v>
      </c>
      <c r="F3" s="28" t="s">
        <v>54</v>
      </c>
      <c r="G3" s="46">
        <v>0.388888888888889</v>
      </c>
      <c r="H3" s="47" t="s">
        <v>451</v>
      </c>
      <c r="I3" s="46">
        <v>0.625</v>
      </c>
      <c r="J3" s="47" t="s">
        <v>451</v>
      </c>
      <c r="K3" s="28"/>
      <c r="L3" s="28"/>
      <c r="M3" s="28" t="s">
        <v>411</v>
      </c>
      <c r="N3" s="28"/>
    </row>
    <row r="4" s="20" customFormat="1" ht="16.5" spans="1:14">
      <c r="A4" s="45">
        <v>45203</v>
      </c>
      <c r="B4" s="25" t="s">
        <v>372</v>
      </c>
      <c r="C4" s="26" t="s">
        <v>370</v>
      </c>
      <c r="D4" s="26" t="s">
        <v>114</v>
      </c>
      <c r="E4" s="27" t="s">
        <v>63</v>
      </c>
      <c r="F4" s="28" t="s">
        <v>54</v>
      </c>
      <c r="G4" s="46">
        <v>0.375</v>
      </c>
      <c r="H4" s="47" t="s">
        <v>451</v>
      </c>
      <c r="I4" s="46">
        <v>0.635416666666667</v>
      </c>
      <c r="J4" s="47" t="s">
        <v>451</v>
      </c>
      <c r="K4" s="28"/>
      <c r="L4" s="28"/>
      <c r="M4" s="28" t="s">
        <v>411</v>
      </c>
      <c r="N4" s="28"/>
    </row>
    <row r="5" s="20" customFormat="1" ht="16.5" spans="1:14">
      <c r="A5" s="45">
        <v>45204</v>
      </c>
      <c r="B5" s="25" t="s">
        <v>373</v>
      </c>
      <c r="C5" s="26" t="s">
        <v>370</v>
      </c>
      <c r="D5" s="26" t="s">
        <v>114</v>
      </c>
      <c r="E5" s="27" t="s">
        <v>63</v>
      </c>
      <c r="F5" s="28" t="s">
        <v>54</v>
      </c>
      <c r="G5" s="46">
        <v>0.385416666666667</v>
      </c>
      <c r="H5" s="47" t="s">
        <v>451</v>
      </c>
      <c r="I5" s="46">
        <v>0.604166666666667</v>
      </c>
      <c r="J5" s="47" t="s">
        <v>451</v>
      </c>
      <c r="K5" s="28"/>
      <c r="L5" s="28"/>
      <c r="M5" s="28" t="s">
        <v>411</v>
      </c>
      <c r="N5" s="28"/>
    </row>
    <row r="6" s="20" customFormat="1" ht="16.5" spans="1:14">
      <c r="A6" s="45">
        <v>45205</v>
      </c>
      <c r="B6" s="25" t="s">
        <v>374</v>
      </c>
      <c r="C6" s="26" t="s">
        <v>370</v>
      </c>
      <c r="D6" s="26" t="s">
        <v>114</v>
      </c>
      <c r="E6" s="27" t="s">
        <v>63</v>
      </c>
      <c r="F6" s="28" t="s">
        <v>54</v>
      </c>
      <c r="G6" s="46">
        <v>0.395833333333333</v>
      </c>
      <c r="H6" s="47" t="s">
        <v>451</v>
      </c>
      <c r="I6" s="46">
        <v>0.645833333333333</v>
      </c>
      <c r="J6" s="47" t="s">
        <v>451</v>
      </c>
      <c r="K6" s="28"/>
      <c r="L6" s="28"/>
      <c r="M6" s="28" t="s">
        <v>411</v>
      </c>
      <c r="N6" s="28"/>
    </row>
    <row r="7" s="20" customFormat="1" ht="16.5" spans="1:14">
      <c r="A7" s="45">
        <v>45206</v>
      </c>
      <c r="B7" s="25" t="s">
        <v>375</v>
      </c>
      <c r="C7" s="26" t="s">
        <v>370</v>
      </c>
      <c r="D7" s="26" t="s">
        <v>115</v>
      </c>
      <c r="E7" s="27" t="s">
        <v>63</v>
      </c>
      <c r="F7" s="28" t="s">
        <v>54</v>
      </c>
      <c r="G7" s="46">
        <v>0.388888888888889</v>
      </c>
      <c r="H7" s="47" t="s">
        <v>451</v>
      </c>
      <c r="I7" s="46">
        <v>0.666666666666667</v>
      </c>
      <c r="J7" s="47" t="s">
        <v>451</v>
      </c>
      <c r="K7" s="28"/>
      <c r="L7" s="28"/>
      <c r="M7" s="28" t="s">
        <v>411</v>
      </c>
      <c r="N7" s="28"/>
    </row>
    <row r="8" s="20" customFormat="1" ht="16.5" spans="1:14">
      <c r="A8" s="45">
        <v>45207</v>
      </c>
      <c r="B8" s="25" t="s">
        <v>376</v>
      </c>
      <c r="C8" s="26" t="s">
        <v>370</v>
      </c>
      <c r="D8" s="26" t="s">
        <v>115</v>
      </c>
      <c r="E8" s="27" t="s">
        <v>63</v>
      </c>
      <c r="F8" s="28" t="s">
        <v>54</v>
      </c>
      <c r="G8" s="46">
        <v>0.40625</v>
      </c>
      <c r="H8" s="47" t="s">
        <v>451</v>
      </c>
      <c r="I8" s="46">
        <v>0.604166666666667</v>
      </c>
      <c r="J8" s="47" t="s">
        <v>451</v>
      </c>
      <c r="K8" s="28"/>
      <c r="L8" s="28"/>
      <c r="M8" s="28" t="s">
        <v>411</v>
      </c>
      <c r="N8" s="28"/>
    </row>
    <row r="9" s="20" customFormat="1" ht="16.5" spans="1:14">
      <c r="A9" s="45">
        <v>45208</v>
      </c>
      <c r="B9" s="31" t="s">
        <v>377</v>
      </c>
      <c r="C9" s="26" t="s">
        <v>370</v>
      </c>
      <c r="D9" s="26" t="s">
        <v>115</v>
      </c>
      <c r="E9" s="27" t="s">
        <v>63</v>
      </c>
      <c r="F9" s="28" t="s">
        <v>54</v>
      </c>
      <c r="G9" s="46">
        <v>0.385416666666667</v>
      </c>
      <c r="H9" s="47" t="s">
        <v>451</v>
      </c>
      <c r="I9" s="46">
        <v>0.625</v>
      </c>
      <c r="J9" s="47" t="s">
        <v>451</v>
      </c>
      <c r="K9" s="28"/>
      <c r="L9" s="28"/>
      <c r="M9" s="28" t="s">
        <v>411</v>
      </c>
      <c r="N9" s="28"/>
    </row>
    <row r="10" s="20" customFormat="1" ht="16.5" spans="1:14">
      <c r="A10" s="45">
        <v>45209</v>
      </c>
      <c r="B10" s="31" t="s">
        <v>378</v>
      </c>
      <c r="C10" s="26" t="s">
        <v>370</v>
      </c>
      <c r="D10" s="26" t="s">
        <v>115</v>
      </c>
      <c r="E10" s="27" t="s">
        <v>63</v>
      </c>
      <c r="F10" s="28" t="s">
        <v>54</v>
      </c>
      <c r="G10" s="46">
        <v>0.388888888888889</v>
      </c>
      <c r="H10" s="47" t="s">
        <v>451</v>
      </c>
      <c r="I10" s="46">
        <v>0.645833333333333</v>
      </c>
      <c r="J10" s="47" t="s">
        <v>451</v>
      </c>
      <c r="K10" s="28"/>
      <c r="L10" s="28"/>
      <c r="M10" s="28" t="s">
        <v>411</v>
      </c>
      <c r="N10" s="28"/>
    </row>
    <row r="11" s="20" customFormat="1" ht="16.5" spans="1:14">
      <c r="A11" s="45">
        <v>45210</v>
      </c>
      <c r="B11" s="25" t="s">
        <v>369</v>
      </c>
      <c r="C11" s="26" t="s">
        <v>370</v>
      </c>
      <c r="D11" s="26" t="s">
        <v>114</v>
      </c>
      <c r="E11" s="27" t="s">
        <v>63</v>
      </c>
      <c r="F11" s="28" t="s">
        <v>54</v>
      </c>
      <c r="G11" s="46">
        <v>0.388888888888889</v>
      </c>
      <c r="H11" s="47" t="s">
        <v>451</v>
      </c>
      <c r="I11" s="46">
        <v>0.583333333333333</v>
      </c>
      <c r="J11" s="47" t="s">
        <v>451</v>
      </c>
      <c r="K11" s="28"/>
      <c r="L11" s="28"/>
      <c r="M11" s="28" t="s">
        <v>411</v>
      </c>
      <c r="N11" s="28"/>
    </row>
    <row r="12" s="20" customFormat="1" ht="16.5" spans="1:14">
      <c r="A12" s="45">
        <v>45211</v>
      </c>
      <c r="B12" s="25" t="s">
        <v>372</v>
      </c>
      <c r="C12" s="26" t="s">
        <v>370</v>
      </c>
      <c r="D12" s="26" t="s">
        <v>114</v>
      </c>
      <c r="E12" s="27" t="s">
        <v>63</v>
      </c>
      <c r="F12" s="28" t="s">
        <v>54</v>
      </c>
      <c r="G12" s="46">
        <v>0.375</v>
      </c>
      <c r="H12" s="47" t="s">
        <v>451</v>
      </c>
      <c r="I12" s="46">
        <v>0.59375</v>
      </c>
      <c r="J12" s="47" t="s">
        <v>451</v>
      </c>
      <c r="K12" s="28"/>
      <c r="L12" s="28"/>
      <c r="M12" s="28" t="s">
        <v>411</v>
      </c>
      <c r="N12" s="28"/>
    </row>
    <row r="13" s="20" customFormat="1" ht="16.5" spans="1:14">
      <c r="A13" s="45">
        <v>45212</v>
      </c>
      <c r="B13" s="25" t="s">
        <v>373</v>
      </c>
      <c r="C13" s="26" t="s">
        <v>370</v>
      </c>
      <c r="D13" s="26" t="s">
        <v>114</v>
      </c>
      <c r="E13" s="27" t="s">
        <v>63</v>
      </c>
      <c r="F13" s="28" t="s">
        <v>54</v>
      </c>
      <c r="G13" s="46">
        <v>0.385416666666667</v>
      </c>
      <c r="H13" s="47" t="s">
        <v>451</v>
      </c>
      <c r="I13" s="46">
        <v>0.604166666666667</v>
      </c>
      <c r="J13" s="47" t="s">
        <v>451</v>
      </c>
      <c r="K13" s="28"/>
      <c r="L13" s="28"/>
      <c r="M13" s="28" t="s">
        <v>411</v>
      </c>
      <c r="N13" s="28"/>
    </row>
    <row r="14" s="20" customFormat="1" ht="16.5" spans="1:14">
      <c r="A14" s="45">
        <v>45213</v>
      </c>
      <c r="B14" s="25" t="s">
        <v>374</v>
      </c>
      <c r="C14" s="26" t="s">
        <v>370</v>
      </c>
      <c r="D14" s="26" t="s">
        <v>114</v>
      </c>
      <c r="E14" s="27" t="s">
        <v>63</v>
      </c>
      <c r="F14" s="28" t="s">
        <v>54</v>
      </c>
      <c r="G14" s="46">
        <v>0.395833333333333</v>
      </c>
      <c r="H14" s="47" t="s">
        <v>451</v>
      </c>
      <c r="I14" s="46">
        <v>0.645833333333333</v>
      </c>
      <c r="J14" s="47" t="s">
        <v>451</v>
      </c>
      <c r="K14" s="28"/>
      <c r="L14" s="28"/>
      <c r="M14" s="28" t="s">
        <v>411</v>
      </c>
      <c r="N14" s="28"/>
    </row>
    <row r="15" s="20" customFormat="1" ht="16.5" spans="1:14">
      <c r="A15" s="45">
        <v>45214</v>
      </c>
      <c r="B15" s="25" t="s">
        <v>375</v>
      </c>
      <c r="C15" s="26" t="s">
        <v>370</v>
      </c>
      <c r="D15" s="26" t="s">
        <v>115</v>
      </c>
      <c r="E15" s="27" t="s">
        <v>63</v>
      </c>
      <c r="F15" s="28" t="s">
        <v>54</v>
      </c>
      <c r="G15" s="46">
        <v>0.388888888888889</v>
      </c>
      <c r="H15" s="47" t="s">
        <v>451</v>
      </c>
      <c r="I15" s="46">
        <v>0.666666666666667</v>
      </c>
      <c r="J15" s="47" t="s">
        <v>451</v>
      </c>
      <c r="K15" s="28"/>
      <c r="L15" s="28"/>
      <c r="M15" s="28" t="s">
        <v>411</v>
      </c>
      <c r="N15" s="28"/>
    </row>
    <row r="16" s="20" customFormat="1" ht="16.5" spans="1:14">
      <c r="A16" s="45">
        <v>45215</v>
      </c>
      <c r="B16" s="25" t="s">
        <v>376</v>
      </c>
      <c r="C16" s="26" t="s">
        <v>370</v>
      </c>
      <c r="D16" s="26" t="s">
        <v>115</v>
      </c>
      <c r="E16" s="27" t="s">
        <v>63</v>
      </c>
      <c r="F16" s="28" t="s">
        <v>54</v>
      </c>
      <c r="G16" s="46">
        <v>0.40625</v>
      </c>
      <c r="H16" s="47" t="s">
        <v>451</v>
      </c>
      <c r="I16" s="46">
        <v>0.645833333333333</v>
      </c>
      <c r="J16" s="47" t="s">
        <v>451</v>
      </c>
      <c r="K16" s="28"/>
      <c r="L16" s="28"/>
      <c r="M16" s="28" t="s">
        <v>411</v>
      </c>
      <c r="N16" s="28"/>
    </row>
    <row r="17" s="20" customFormat="1" ht="16.5" spans="1:14">
      <c r="A17" s="45">
        <v>45216</v>
      </c>
      <c r="B17" s="31" t="s">
        <v>377</v>
      </c>
      <c r="C17" s="26" t="s">
        <v>370</v>
      </c>
      <c r="D17" s="26" t="s">
        <v>115</v>
      </c>
      <c r="E17" s="27" t="s">
        <v>63</v>
      </c>
      <c r="F17" s="28" t="s">
        <v>54</v>
      </c>
      <c r="G17" s="46">
        <v>0.385416666666667</v>
      </c>
      <c r="H17" s="47" t="s">
        <v>451</v>
      </c>
      <c r="I17" s="46">
        <v>0.625</v>
      </c>
      <c r="J17" s="47" t="s">
        <v>451</v>
      </c>
      <c r="K17" s="28"/>
      <c r="L17" s="28"/>
      <c r="M17" s="28" t="s">
        <v>411</v>
      </c>
      <c r="N17" s="28"/>
    </row>
    <row r="18" s="20" customFormat="1" ht="16.5" spans="1:14">
      <c r="A18" s="45">
        <v>45217</v>
      </c>
      <c r="B18" s="31" t="s">
        <v>378</v>
      </c>
      <c r="C18" s="26" t="s">
        <v>370</v>
      </c>
      <c r="D18" s="26" t="s">
        <v>115</v>
      </c>
      <c r="E18" s="27" t="s">
        <v>63</v>
      </c>
      <c r="F18" s="28" t="s">
        <v>54</v>
      </c>
      <c r="G18" s="46">
        <v>0.388888888888889</v>
      </c>
      <c r="H18" s="47" t="s">
        <v>451</v>
      </c>
      <c r="I18" s="46">
        <v>0.645833333333333</v>
      </c>
      <c r="J18" s="47" t="s">
        <v>451</v>
      </c>
      <c r="K18" s="28"/>
      <c r="L18" s="28"/>
      <c r="M18" s="28" t="s">
        <v>411</v>
      </c>
      <c r="N18" s="28"/>
    </row>
    <row r="19" s="20" customFormat="1" ht="16.5" spans="1:14">
      <c r="A19" s="45">
        <v>45218</v>
      </c>
      <c r="B19" s="31" t="s">
        <v>378</v>
      </c>
      <c r="C19" s="26" t="s">
        <v>370</v>
      </c>
      <c r="D19" s="26" t="s">
        <v>115</v>
      </c>
      <c r="E19" s="27" t="s">
        <v>63</v>
      </c>
      <c r="F19" s="28" t="s">
        <v>54</v>
      </c>
      <c r="G19" s="46">
        <v>0.388888888888889</v>
      </c>
      <c r="H19" s="47" t="s">
        <v>451</v>
      </c>
      <c r="I19" s="49">
        <v>0.6875</v>
      </c>
      <c r="J19" s="47" t="s">
        <v>451</v>
      </c>
      <c r="K19" s="28"/>
      <c r="L19" s="28"/>
      <c r="M19" s="28" t="s">
        <v>411</v>
      </c>
      <c r="N19" s="28"/>
    </row>
    <row r="20" s="20" customFormat="1" ht="16.5" spans="1:14">
      <c r="A20" s="45">
        <v>45219</v>
      </c>
      <c r="B20" s="31" t="s">
        <v>378</v>
      </c>
      <c r="C20" s="26" t="s">
        <v>452</v>
      </c>
      <c r="D20" s="26" t="s">
        <v>115</v>
      </c>
      <c r="E20" s="27" t="s">
        <v>63</v>
      </c>
      <c r="F20" s="28" t="s">
        <v>54</v>
      </c>
      <c r="G20" s="46">
        <v>0.430555555555556</v>
      </c>
      <c r="H20" s="47" t="s">
        <v>453</v>
      </c>
      <c r="I20" s="49">
        <v>0.6875</v>
      </c>
      <c r="J20" s="47" t="s">
        <v>451</v>
      </c>
      <c r="K20" s="28"/>
      <c r="L20" s="28"/>
      <c r="M20" s="28" t="s">
        <v>411</v>
      </c>
      <c r="N20" s="28"/>
    </row>
    <row r="21" s="20" customFormat="1" ht="16.5" hidden="1" spans="1:14">
      <c r="A21" s="48">
        <v>44323</v>
      </c>
      <c r="B21" s="31" t="s">
        <v>454</v>
      </c>
      <c r="C21" s="26" t="s">
        <v>455</v>
      </c>
      <c r="D21" s="26" t="s">
        <v>456</v>
      </c>
      <c r="E21" s="27" t="s">
        <v>457</v>
      </c>
      <c r="F21" s="28" t="s">
        <v>54</v>
      </c>
      <c r="G21" s="49">
        <v>0.333333333333333</v>
      </c>
      <c r="H21" s="47" t="s">
        <v>451</v>
      </c>
      <c r="I21" s="46">
        <v>0.625</v>
      </c>
      <c r="J21" s="47" t="s">
        <v>451</v>
      </c>
      <c r="K21" s="28"/>
      <c r="L21" s="28"/>
      <c r="M21" s="28" t="s">
        <v>411</v>
      </c>
      <c r="N21" s="28"/>
    </row>
    <row r="22" s="20" customFormat="1" ht="16.5" hidden="1" spans="1:14">
      <c r="A22" s="48">
        <v>44326</v>
      </c>
      <c r="B22" s="31" t="s">
        <v>458</v>
      </c>
      <c r="C22" s="26" t="s">
        <v>455</v>
      </c>
      <c r="D22" s="26" t="s">
        <v>456</v>
      </c>
      <c r="E22" s="27" t="s">
        <v>457</v>
      </c>
      <c r="F22" s="28" t="s">
        <v>54</v>
      </c>
      <c r="G22" s="49">
        <v>0.319444444444444</v>
      </c>
      <c r="H22" s="47" t="s">
        <v>451</v>
      </c>
      <c r="I22" s="46">
        <v>0.635416666666667</v>
      </c>
      <c r="J22" s="47" t="s">
        <v>451</v>
      </c>
      <c r="K22" s="28"/>
      <c r="L22" s="28"/>
      <c r="M22" s="28" t="s">
        <v>411</v>
      </c>
      <c r="N22" s="28"/>
    </row>
    <row r="23" s="20" customFormat="1" ht="16.5" hidden="1" spans="1:14">
      <c r="A23" s="48">
        <v>44328</v>
      </c>
      <c r="B23" s="50"/>
      <c r="C23" s="26" t="s">
        <v>459</v>
      </c>
      <c r="D23" s="28"/>
      <c r="E23" s="51" t="s">
        <v>460</v>
      </c>
      <c r="F23" s="28" t="s">
        <v>54</v>
      </c>
      <c r="G23" s="49">
        <v>0.420138888888889</v>
      </c>
      <c r="H23" s="47" t="s">
        <v>451</v>
      </c>
      <c r="I23" s="46">
        <v>0.604166666666667</v>
      </c>
      <c r="J23" s="47" t="s">
        <v>451</v>
      </c>
      <c r="K23" s="28"/>
      <c r="L23" s="28"/>
      <c r="M23" s="28" t="s">
        <v>411</v>
      </c>
      <c r="N23" s="28"/>
    </row>
    <row r="24" s="20" customFormat="1" ht="16.5" hidden="1" spans="1:14">
      <c r="A24" s="48">
        <v>44331</v>
      </c>
      <c r="B24" s="50"/>
      <c r="C24" s="26" t="s">
        <v>459</v>
      </c>
      <c r="D24" s="28"/>
      <c r="E24" s="51" t="s">
        <v>460</v>
      </c>
      <c r="F24" s="28" t="s">
        <v>54</v>
      </c>
      <c r="G24" s="49">
        <v>0.350694444444444</v>
      </c>
      <c r="H24" s="47" t="s">
        <v>451</v>
      </c>
      <c r="I24" s="46">
        <v>0.645833333333333</v>
      </c>
      <c r="J24" s="47" t="s">
        <v>451</v>
      </c>
      <c r="K24" s="28"/>
      <c r="L24" s="28"/>
      <c r="M24" s="28" t="s">
        <v>411</v>
      </c>
      <c r="N24" s="28"/>
    </row>
    <row r="25" s="20" customFormat="1" ht="16.5" hidden="1" spans="1:14">
      <c r="A25" s="48">
        <v>44333</v>
      </c>
      <c r="B25" s="50"/>
      <c r="C25" s="26" t="s">
        <v>459</v>
      </c>
      <c r="D25" s="28"/>
      <c r="E25" s="51" t="s">
        <v>460</v>
      </c>
      <c r="F25" s="28" t="s">
        <v>54</v>
      </c>
      <c r="G25" s="49">
        <v>0.385416666666667</v>
      </c>
      <c r="H25" s="47" t="s">
        <v>451</v>
      </c>
      <c r="I25" s="46">
        <v>0.666666666666667</v>
      </c>
      <c r="J25" s="47" t="s">
        <v>451</v>
      </c>
      <c r="K25" s="28"/>
      <c r="L25" s="28"/>
      <c r="M25" s="28" t="s">
        <v>411</v>
      </c>
      <c r="N25" s="28"/>
    </row>
    <row r="26" s="20" customFormat="1" ht="16.5" hidden="1" spans="1:14">
      <c r="A26" s="48">
        <v>44338</v>
      </c>
      <c r="B26" s="50"/>
      <c r="C26" s="26" t="s">
        <v>459</v>
      </c>
      <c r="D26" s="28"/>
      <c r="E26" s="51" t="s">
        <v>460</v>
      </c>
      <c r="F26" s="28" t="s">
        <v>54</v>
      </c>
      <c r="G26" s="49">
        <v>0.357638888888889</v>
      </c>
      <c r="H26" s="47" t="s">
        <v>451</v>
      </c>
      <c r="I26" s="46">
        <v>0.604166666666667</v>
      </c>
      <c r="J26" s="47" t="s">
        <v>451</v>
      </c>
      <c r="K26" s="28"/>
      <c r="L26" s="28"/>
      <c r="M26" s="28" t="s">
        <v>411</v>
      </c>
      <c r="N26" s="28"/>
    </row>
    <row r="27" s="20" customFormat="1" ht="16.5" hidden="1" spans="1:14">
      <c r="A27" s="48">
        <v>44340</v>
      </c>
      <c r="B27" s="50"/>
      <c r="C27" s="26" t="s">
        <v>459</v>
      </c>
      <c r="D27" s="28"/>
      <c r="E27" s="51" t="s">
        <v>460</v>
      </c>
      <c r="F27" s="28" t="s">
        <v>54</v>
      </c>
      <c r="G27" s="49">
        <v>0.427083333333333</v>
      </c>
      <c r="H27" s="47" t="s">
        <v>451</v>
      </c>
      <c r="I27" s="46">
        <v>0.625</v>
      </c>
      <c r="J27" s="47" t="s">
        <v>451</v>
      </c>
      <c r="K27" s="28"/>
      <c r="L27" s="28"/>
      <c r="M27" s="28" t="s">
        <v>411</v>
      </c>
      <c r="N27" s="28"/>
    </row>
    <row r="28" s="20" customFormat="1" ht="16.5" hidden="1" spans="1:14">
      <c r="A28" s="48">
        <v>44342</v>
      </c>
      <c r="B28" s="52"/>
      <c r="C28" s="26" t="s">
        <v>459</v>
      </c>
      <c r="D28" s="28"/>
      <c r="E28" s="51" t="s">
        <v>460</v>
      </c>
      <c r="F28" s="28" t="s">
        <v>54</v>
      </c>
      <c r="G28" s="49">
        <v>0.357638888888889</v>
      </c>
      <c r="H28" s="47" t="s">
        <v>451</v>
      </c>
      <c r="I28" s="46">
        <v>0.645833333333333</v>
      </c>
      <c r="J28" s="47" t="s">
        <v>451</v>
      </c>
      <c r="K28" s="28"/>
      <c r="L28" s="28"/>
      <c r="M28" s="28" t="s">
        <v>411</v>
      </c>
      <c r="N28" s="28"/>
    </row>
    <row r="29" s="20" customFormat="1" ht="16.5" hidden="1" spans="1:14">
      <c r="A29" s="48">
        <v>44348</v>
      </c>
      <c r="B29" s="52"/>
      <c r="C29" s="26" t="s">
        <v>459</v>
      </c>
      <c r="D29" s="28"/>
      <c r="E29" s="51" t="s">
        <v>460</v>
      </c>
      <c r="F29" s="28" t="s">
        <v>54</v>
      </c>
      <c r="G29" s="49">
        <v>0.375</v>
      </c>
      <c r="H29" s="47" t="s">
        <v>451</v>
      </c>
      <c r="I29" s="49">
        <v>0.597222222222222</v>
      </c>
      <c r="J29" s="47" t="s">
        <v>451</v>
      </c>
      <c r="K29" s="28"/>
      <c r="L29" s="28"/>
      <c r="M29" s="28" t="s">
        <v>411</v>
      </c>
      <c r="N29" s="28"/>
    </row>
    <row r="30" s="20" customFormat="1" ht="16.5" hidden="1" spans="1:14">
      <c r="A30" s="48">
        <v>44352</v>
      </c>
      <c r="B30" s="50"/>
      <c r="C30" s="26" t="s">
        <v>459</v>
      </c>
      <c r="D30" s="28"/>
      <c r="E30" s="51" t="s">
        <v>460</v>
      </c>
      <c r="F30" s="28" t="s">
        <v>54</v>
      </c>
      <c r="G30" s="49">
        <v>0.388888888888889</v>
      </c>
      <c r="H30" s="47" t="s">
        <v>451</v>
      </c>
      <c r="I30" s="46">
        <v>0.625</v>
      </c>
      <c r="J30" s="47" t="s">
        <v>451</v>
      </c>
      <c r="K30" s="28"/>
      <c r="L30" s="28"/>
      <c r="M30" s="28" t="s">
        <v>411</v>
      </c>
      <c r="N30" s="28"/>
    </row>
    <row r="31" s="20" customFormat="1" ht="16.5" hidden="1" spans="1:14">
      <c r="A31" s="48">
        <v>44355</v>
      </c>
      <c r="B31" s="50"/>
      <c r="C31" s="26" t="s">
        <v>459</v>
      </c>
      <c r="D31" s="28"/>
      <c r="E31" s="51" t="s">
        <v>460</v>
      </c>
      <c r="F31" s="28" t="s">
        <v>54</v>
      </c>
      <c r="G31" s="49">
        <v>0.340277777777778</v>
      </c>
      <c r="H31" s="47" t="s">
        <v>451</v>
      </c>
      <c r="I31" s="46">
        <v>0.635416666666667</v>
      </c>
      <c r="J31" s="47" t="s">
        <v>451</v>
      </c>
      <c r="K31" s="28"/>
      <c r="L31" s="28"/>
      <c r="M31" s="28" t="s">
        <v>411</v>
      </c>
      <c r="N31" s="28"/>
    </row>
    <row r="32" s="20" customFormat="1" ht="16.5" hidden="1" spans="1:14">
      <c r="A32" s="48">
        <v>44357</v>
      </c>
      <c r="B32" s="50"/>
      <c r="C32" s="26" t="s">
        <v>459</v>
      </c>
      <c r="D32" s="28"/>
      <c r="E32" s="51" t="s">
        <v>460</v>
      </c>
      <c r="F32" s="28" t="s">
        <v>54</v>
      </c>
      <c r="G32" s="49">
        <v>0.326388888888889</v>
      </c>
      <c r="H32" s="47" t="s">
        <v>451</v>
      </c>
      <c r="I32" s="46">
        <v>0.604166666666667</v>
      </c>
      <c r="J32" s="47" t="s">
        <v>451</v>
      </c>
      <c r="K32" s="28"/>
      <c r="L32" s="28"/>
      <c r="M32" s="28" t="s">
        <v>411</v>
      </c>
      <c r="N32" s="28"/>
    </row>
    <row r="33" s="20" customFormat="1" ht="16.5" hidden="1" spans="1:14">
      <c r="A33" s="48">
        <v>44359</v>
      </c>
      <c r="B33" s="50"/>
      <c r="C33" s="26" t="s">
        <v>459</v>
      </c>
      <c r="D33" s="28"/>
      <c r="E33" s="51" t="s">
        <v>460</v>
      </c>
      <c r="F33" s="28" t="s">
        <v>54</v>
      </c>
      <c r="G33" s="49">
        <v>0.319444444444444</v>
      </c>
      <c r="H33" s="47" t="s">
        <v>451</v>
      </c>
      <c r="I33" s="46">
        <v>0.645833333333333</v>
      </c>
      <c r="J33" s="47" t="s">
        <v>451</v>
      </c>
      <c r="K33" s="28"/>
      <c r="L33" s="28"/>
      <c r="M33" s="28" t="s">
        <v>411</v>
      </c>
      <c r="N33" s="28"/>
    </row>
    <row r="34" s="20" customFormat="1" ht="16.5" hidden="1" spans="1:14">
      <c r="A34" s="48">
        <v>44361</v>
      </c>
      <c r="B34" s="50"/>
      <c r="C34" s="26" t="s">
        <v>459</v>
      </c>
      <c r="D34" s="28"/>
      <c r="E34" s="51" t="s">
        <v>460</v>
      </c>
      <c r="F34" s="28" t="s">
        <v>54</v>
      </c>
      <c r="G34" s="49">
        <v>0.336805555555556</v>
      </c>
      <c r="H34" s="47" t="s">
        <v>451</v>
      </c>
      <c r="I34" s="46">
        <v>0.666666666666667</v>
      </c>
      <c r="J34" s="47" t="s">
        <v>451</v>
      </c>
      <c r="K34" s="28"/>
      <c r="L34" s="28"/>
      <c r="M34" s="28" t="s">
        <v>411</v>
      </c>
      <c r="N34" s="28"/>
    </row>
    <row r="35" s="20" customFormat="1" ht="16.5" hidden="1" spans="1:14">
      <c r="A35" s="48">
        <v>44363</v>
      </c>
      <c r="B35" s="50"/>
      <c r="C35" s="26" t="s">
        <v>459</v>
      </c>
      <c r="D35" s="28"/>
      <c r="E35" s="51" t="s">
        <v>460</v>
      </c>
      <c r="F35" s="28" t="s">
        <v>54</v>
      </c>
      <c r="G35" s="49">
        <v>0.350694444444444</v>
      </c>
      <c r="H35" s="47" t="s">
        <v>451</v>
      </c>
      <c r="I35" s="46">
        <v>0.604166666666667</v>
      </c>
      <c r="J35" s="47" t="s">
        <v>451</v>
      </c>
      <c r="K35" s="28"/>
      <c r="L35" s="28"/>
      <c r="M35" s="28" t="s">
        <v>411</v>
      </c>
      <c r="N35" s="28"/>
    </row>
    <row r="36" s="20" customFormat="1" ht="16.5" hidden="1" spans="1:14">
      <c r="A36" s="48">
        <v>44367</v>
      </c>
      <c r="B36" s="50"/>
      <c r="C36" s="26" t="s">
        <v>459</v>
      </c>
      <c r="D36" s="28"/>
      <c r="E36" s="51" t="s">
        <v>460</v>
      </c>
      <c r="F36" s="28" t="s">
        <v>54</v>
      </c>
      <c r="G36" s="49">
        <v>0.364583333333333</v>
      </c>
      <c r="H36" s="47" t="s">
        <v>451</v>
      </c>
      <c r="I36" s="46">
        <v>0.625</v>
      </c>
      <c r="J36" s="47" t="s">
        <v>451</v>
      </c>
      <c r="K36" s="28"/>
      <c r="L36" s="28"/>
      <c r="M36" s="28" t="s">
        <v>411</v>
      </c>
      <c r="N36" s="28"/>
    </row>
    <row r="37" s="20" customFormat="1" ht="16.5" hidden="1" spans="1:14">
      <c r="A37" s="48">
        <v>44372</v>
      </c>
      <c r="B37" s="53"/>
      <c r="C37" s="26" t="s">
        <v>459</v>
      </c>
      <c r="D37" s="28"/>
      <c r="E37" s="51" t="s">
        <v>460</v>
      </c>
      <c r="F37" s="28" t="s">
        <v>54</v>
      </c>
      <c r="G37" s="49">
        <v>0.385416666666667</v>
      </c>
      <c r="H37" s="47" t="s">
        <v>451</v>
      </c>
      <c r="I37" s="46">
        <v>0.645833333333333</v>
      </c>
      <c r="J37" s="47" t="s">
        <v>451</v>
      </c>
      <c r="K37" s="28"/>
      <c r="L37" s="28"/>
      <c r="M37" s="28" t="s">
        <v>411</v>
      </c>
      <c r="N37" s="28"/>
    </row>
    <row r="38" s="20" customFormat="1" ht="16.5" hidden="1" spans="1:14">
      <c r="A38" s="48">
        <v>44373</v>
      </c>
      <c r="B38" s="53"/>
      <c r="C38" s="26" t="s">
        <v>459</v>
      </c>
      <c r="D38" s="28"/>
      <c r="E38" s="51" t="s">
        <v>460</v>
      </c>
      <c r="F38" s="28" t="s">
        <v>54</v>
      </c>
      <c r="G38" s="49">
        <v>0.420138888888889</v>
      </c>
      <c r="H38" s="47" t="s">
        <v>451</v>
      </c>
      <c r="I38" s="49">
        <v>0.715277777777778</v>
      </c>
      <c r="J38" s="47" t="s">
        <v>451</v>
      </c>
      <c r="K38" s="28"/>
      <c r="L38" s="28"/>
      <c r="M38" s="28" t="s">
        <v>411</v>
      </c>
      <c r="N38" s="28"/>
    </row>
    <row r="39" s="20" customFormat="1" ht="16.5" hidden="1" spans="1:14">
      <c r="A39" s="48">
        <v>44378</v>
      </c>
      <c r="B39" s="50"/>
      <c r="C39" s="26" t="s">
        <v>459</v>
      </c>
      <c r="D39" s="28"/>
      <c r="E39" s="51" t="s">
        <v>460</v>
      </c>
      <c r="F39" s="28" t="s">
        <v>54</v>
      </c>
      <c r="G39" s="49">
        <v>0.465277777777778</v>
      </c>
      <c r="H39" s="47" t="s">
        <v>451</v>
      </c>
      <c r="I39" s="49">
        <v>0.680555555555555</v>
      </c>
      <c r="J39" s="47" t="s">
        <v>451</v>
      </c>
      <c r="K39" s="28"/>
      <c r="L39" s="28"/>
      <c r="M39" s="28" t="s">
        <v>411</v>
      </c>
      <c r="N39" s="28"/>
    </row>
    <row r="40" s="20" customFormat="1" ht="16.5" hidden="1" spans="1:14">
      <c r="A40" s="48">
        <v>44382</v>
      </c>
      <c r="B40" s="50"/>
      <c r="C40" s="26" t="s">
        <v>459</v>
      </c>
      <c r="D40" s="28"/>
      <c r="E40" s="51" t="s">
        <v>460</v>
      </c>
      <c r="F40" s="28" t="s">
        <v>54</v>
      </c>
      <c r="G40" s="49">
        <v>0.451388888888889</v>
      </c>
      <c r="H40" s="47" t="s">
        <v>451</v>
      </c>
      <c r="I40" s="49">
        <v>0.732638888888889</v>
      </c>
      <c r="J40" s="47" t="s">
        <v>451</v>
      </c>
      <c r="K40" s="28"/>
      <c r="L40" s="28"/>
      <c r="M40" s="28" t="s">
        <v>411</v>
      </c>
      <c r="N40" s="28"/>
    </row>
    <row r="41" s="20" customFormat="1" ht="16.5" spans="1:14">
      <c r="A41" s="48"/>
      <c r="B41" s="52"/>
      <c r="C41" s="28"/>
      <c r="D41" s="28"/>
      <c r="E41" s="51"/>
      <c r="F41" s="28"/>
      <c r="G41" s="49"/>
      <c r="H41" s="47"/>
      <c r="I41" s="49"/>
      <c r="J41" s="47"/>
      <c r="K41" s="28"/>
      <c r="L41" s="28"/>
      <c r="M41" s="28" t="s">
        <v>411</v>
      </c>
      <c r="N41" s="28"/>
    </row>
    <row r="42" s="2" customFormat="1" ht="18.75" spans="1:14">
      <c r="A42" s="11" t="s">
        <v>461</v>
      </c>
      <c r="B42" s="12"/>
      <c r="C42" s="12"/>
      <c r="D42" s="13"/>
      <c r="E42" s="14"/>
      <c r="F42" s="54"/>
      <c r="G42" s="38"/>
      <c r="H42" s="54"/>
      <c r="I42" s="11" t="s">
        <v>442</v>
      </c>
      <c r="J42" s="12"/>
      <c r="K42" s="12"/>
      <c r="L42" s="12"/>
      <c r="M42" s="12"/>
      <c r="N42" s="19"/>
    </row>
    <row r="43" ht="53" customHeight="1" spans="1:14">
      <c r="A43" s="15" t="s">
        <v>462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16" sqref="I16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463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394</v>
      </c>
      <c r="B2" s="5" t="s">
        <v>358</v>
      </c>
      <c r="C2" s="23" t="s">
        <v>354</v>
      </c>
      <c r="D2" s="5" t="s">
        <v>355</v>
      </c>
      <c r="E2" s="5" t="s">
        <v>356</v>
      </c>
      <c r="F2" s="5" t="s">
        <v>357</v>
      </c>
      <c r="G2" s="4" t="s">
        <v>464</v>
      </c>
      <c r="H2" s="4" t="s">
        <v>465</v>
      </c>
      <c r="I2" s="4" t="s">
        <v>466</v>
      </c>
      <c r="J2" s="4" t="s">
        <v>467</v>
      </c>
      <c r="K2" s="5" t="s">
        <v>400</v>
      </c>
      <c r="L2" s="5" t="s">
        <v>367</v>
      </c>
    </row>
    <row r="3" s="20" customFormat="1" ht="16.5" spans="1:12">
      <c r="A3" s="24" t="s">
        <v>402</v>
      </c>
      <c r="B3" s="24" t="s">
        <v>54</v>
      </c>
      <c r="C3" s="25" t="s">
        <v>373</v>
      </c>
      <c r="D3" s="26" t="s">
        <v>404</v>
      </c>
      <c r="E3" s="26" t="s">
        <v>114</v>
      </c>
      <c r="F3" s="27" t="s">
        <v>63</v>
      </c>
      <c r="G3" s="28"/>
      <c r="H3" s="28"/>
      <c r="I3" s="28"/>
      <c r="J3" s="28"/>
      <c r="K3" s="28" t="s">
        <v>411</v>
      </c>
      <c r="L3" s="28"/>
    </row>
    <row r="4" s="20" customFormat="1" ht="16.5" spans="1:12">
      <c r="A4" s="29"/>
      <c r="B4" s="29"/>
      <c r="C4" s="25" t="s">
        <v>374</v>
      </c>
      <c r="D4" s="26" t="s">
        <v>404</v>
      </c>
      <c r="E4" s="26" t="s">
        <v>114</v>
      </c>
      <c r="F4" s="27" t="s">
        <v>63</v>
      </c>
      <c r="G4" s="28"/>
      <c r="H4" s="28"/>
      <c r="I4" s="28"/>
      <c r="J4" s="28"/>
      <c r="K4" s="28" t="s">
        <v>411</v>
      </c>
      <c r="L4" s="28"/>
    </row>
    <row r="5" s="20" customFormat="1" ht="16.5" spans="1:12">
      <c r="A5" s="29"/>
      <c r="B5" s="29"/>
      <c r="C5" s="25" t="s">
        <v>375</v>
      </c>
      <c r="D5" s="26" t="s">
        <v>404</v>
      </c>
      <c r="E5" s="26" t="s">
        <v>115</v>
      </c>
      <c r="F5" s="27" t="s">
        <v>63</v>
      </c>
      <c r="G5" s="28"/>
      <c r="H5" s="28"/>
      <c r="I5" s="28"/>
      <c r="J5" s="28"/>
      <c r="K5" s="28" t="s">
        <v>411</v>
      </c>
      <c r="L5" s="28"/>
    </row>
    <row r="6" s="20" customFormat="1" ht="16.5" spans="1:12">
      <c r="A6" s="30"/>
      <c r="B6" s="30"/>
      <c r="C6" s="31"/>
      <c r="D6" s="26"/>
      <c r="E6" s="28"/>
      <c r="F6" s="32"/>
      <c r="G6" s="28"/>
      <c r="H6" s="28"/>
      <c r="I6" s="28"/>
      <c r="J6" s="28"/>
      <c r="K6" s="28"/>
      <c r="L6" s="28"/>
    </row>
    <row r="7" s="20" customFormat="1" ht="16.5" spans="1:12">
      <c r="A7" s="33"/>
      <c r="B7" s="34"/>
      <c r="C7" s="35"/>
      <c r="D7" s="34"/>
      <c r="E7" s="34"/>
      <c r="F7" s="34"/>
      <c r="G7" s="34"/>
      <c r="H7" s="34"/>
      <c r="I7" s="34"/>
      <c r="J7" s="34"/>
      <c r="K7" s="34"/>
      <c r="L7" s="34"/>
    </row>
    <row r="8" ht="16.5" spans="1:12">
      <c r="A8" s="33"/>
      <c r="B8" s="9"/>
      <c r="C8" s="36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6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6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468</v>
      </c>
      <c r="B11" s="12"/>
      <c r="C11" s="37"/>
      <c r="D11" s="12"/>
      <c r="E11" s="13"/>
      <c r="F11" s="14"/>
      <c r="G11" s="38"/>
      <c r="H11" s="11" t="s">
        <v>469</v>
      </c>
      <c r="I11" s="12"/>
      <c r="J11" s="12"/>
      <c r="K11" s="12"/>
      <c r="L11" s="19"/>
    </row>
    <row r="12" ht="69" customHeight="1" spans="1:12">
      <c r="A12" s="15" t="s">
        <v>470</v>
      </c>
      <c r="B12" s="15"/>
      <c r="C12" s="39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471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353</v>
      </c>
      <c r="B2" s="5" t="s">
        <v>358</v>
      </c>
      <c r="C2" s="5" t="s">
        <v>401</v>
      </c>
      <c r="D2" s="5" t="s">
        <v>356</v>
      </c>
      <c r="E2" s="5" t="s">
        <v>357</v>
      </c>
      <c r="F2" s="4" t="s">
        <v>472</v>
      </c>
      <c r="G2" s="4" t="s">
        <v>384</v>
      </c>
      <c r="H2" s="6" t="s">
        <v>385</v>
      </c>
      <c r="I2" s="17" t="s">
        <v>387</v>
      </c>
    </row>
    <row r="3" s="1" customFormat="1" ht="16.5" spans="1:9">
      <c r="A3" s="4"/>
      <c r="B3" s="7"/>
      <c r="C3" s="7"/>
      <c r="D3" s="7"/>
      <c r="E3" s="7"/>
      <c r="F3" s="4" t="s">
        <v>473</v>
      </c>
      <c r="G3" s="4" t="s">
        <v>388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474</v>
      </c>
      <c r="B12" s="12"/>
      <c r="C12" s="12"/>
      <c r="D12" s="13"/>
      <c r="E12" s="14"/>
      <c r="F12" s="11" t="s">
        <v>475</v>
      </c>
      <c r="G12" s="12"/>
      <c r="H12" s="13"/>
      <c r="I12" s="19"/>
    </row>
    <row r="13" ht="16.5" spans="1:9">
      <c r="A13" s="15" t="s">
        <v>476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1" sqref="$A11:$XFD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512" t="s">
        <v>35</v>
      </c>
      <c r="C2" s="513"/>
      <c r="D2" s="513"/>
      <c r="E2" s="513"/>
      <c r="F2" s="513"/>
      <c r="G2" s="513"/>
      <c r="H2" s="513"/>
      <c r="I2" s="527"/>
    </row>
    <row r="3" ht="27.95" customHeight="1" spans="2:9">
      <c r="B3" s="514"/>
      <c r="C3" s="515"/>
      <c r="D3" s="516" t="s">
        <v>36</v>
      </c>
      <c r="E3" s="517"/>
      <c r="F3" s="518" t="s">
        <v>37</v>
      </c>
      <c r="G3" s="519"/>
      <c r="H3" s="516" t="s">
        <v>38</v>
      </c>
      <c r="I3" s="528"/>
    </row>
    <row r="4" ht="27.95" customHeight="1" spans="2:9">
      <c r="B4" s="514" t="s">
        <v>39</v>
      </c>
      <c r="C4" s="515" t="s">
        <v>40</v>
      </c>
      <c r="D4" s="515" t="s">
        <v>41</v>
      </c>
      <c r="E4" s="515" t="s">
        <v>42</v>
      </c>
      <c r="F4" s="520" t="s">
        <v>41</v>
      </c>
      <c r="G4" s="520" t="s">
        <v>42</v>
      </c>
      <c r="H4" s="515" t="s">
        <v>41</v>
      </c>
      <c r="I4" s="529" t="s">
        <v>42</v>
      </c>
    </row>
    <row r="5" ht="27.95" customHeight="1" spans="2:9">
      <c r="B5" s="521" t="s">
        <v>43</v>
      </c>
      <c r="C5" s="9">
        <v>13</v>
      </c>
      <c r="D5" s="9">
        <v>0</v>
      </c>
      <c r="E5" s="9">
        <v>1</v>
      </c>
      <c r="F5" s="522">
        <v>0</v>
      </c>
      <c r="G5" s="522">
        <v>1</v>
      </c>
      <c r="H5" s="9">
        <v>1</v>
      </c>
      <c r="I5" s="530">
        <v>2</v>
      </c>
    </row>
    <row r="6" ht="27.95" customHeight="1" spans="2:9">
      <c r="B6" s="521" t="s">
        <v>44</v>
      </c>
      <c r="C6" s="9">
        <v>20</v>
      </c>
      <c r="D6" s="9">
        <v>0</v>
      </c>
      <c r="E6" s="9">
        <v>1</v>
      </c>
      <c r="F6" s="522">
        <v>1</v>
      </c>
      <c r="G6" s="522">
        <v>2</v>
      </c>
      <c r="H6" s="9">
        <v>2</v>
      </c>
      <c r="I6" s="530">
        <v>3</v>
      </c>
    </row>
    <row r="7" ht="27.95" customHeight="1" spans="2:9">
      <c r="B7" s="521" t="s">
        <v>45</v>
      </c>
      <c r="C7" s="9">
        <v>32</v>
      </c>
      <c r="D7" s="9">
        <v>0</v>
      </c>
      <c r="E7" s="9">
        <v>1</v>
      </c>
      <c r="F7" s="522">
        <v>2</v>
      </c>
      <c r="G7" s="522">
        <v>3</v>
      </c>
      <c r="H7" s="9">
        <v>3</v>
      </c>
      <c r="I7" s="530">
        <v>4</v>
      </c>
    </row>
    <row r="8" ht="27.95" customHeight="1" spans="2:9">
      <c r="B8" s="521" t="s">
        <v>46</v>
      </c>
      <c r="C8" s="9">
        <v>50</v>
      </c>
      <c r="D8" s="9">
        <v>1</v>
      </c>
      <c r="E8" s="9">
        <v>2</v>
      </c>
      <c r="F8" s="522">
        <v>3</v>
      </c>
      <c r="G8" s="522">
        <v>4</v>
      </c>
      <c r="H8" s="9">
        <v>5</v>
      </c>
      <c r="I8" s="530">
        <v>6</v>
      </c>
    </row>
    <row r="9" ht="27.95" customHeight="1" spans="2:9">
      <c r="B9" s="521" t="s">
        <v>47</v>
      </c>
      <c r="C9" s="9">
        <v>80</v>
      </c>
      <c r="D9" s="9">
        <v>2</v>
      </c>
      <c r="E9" s="9">
        <v>3</v>
      </c>
      <c r="F9" s="522">
        <v>5</v>
      </c>
      <c r="G9" s="522">
        <v>6</v>
      </c>
      <c r="H9" s="9">
        <v>7</v>
      </c>
      <c r="I9" s="530">
        <v>8</v>
      </c>
    </row>
    <row r="10" ht="27.95" customHeight="1" spans="2:9">
      <c r="B10" s="521" t="s">
        <v>48</v>
      </c>
      <c r="C10" s="9">
        <v>125</v>
      </c>
      <c r="D10" s="9">
        <v>3</v>
      </c>
      <c r="E10" s="9">
        <v>4</v>
      </c>
      <c r="F10" s="522">
        <v>7</v>
      </c>
      <c r="G10" s="522">
        <v>8</v>
      </c>
      <c r="H10" s="9">
        <v>10</v>
      </c>
      <c r="I10" s="530">
        <v>11</v>
      </c>
    </row>
    <row r="11" ht="27.95" customHeight="1" spans="2:9">
      <c r="B11" s="521" t="s">
        <v>49</v>
      </c>
      <c r="C11" s="9">
        <v>200</v>
      </c>
      <c r="D11" s="9">
        <v>5</v>
      </c>
      <c r="E11" s="9">
        <v>6</v>
      </c>
      <c r="F11" s="522">
        <v>10</v>
      </c>
      <c r="G11" s="522">
        <v>11</v>
      </c>
      <c r="H11" s="9">
        <v>14</v>
      </c>
      <c r="I11" s="530">
        <v>15</v>
      </c>
    </row>
    <row r="12" ht="27.95" customHeight="1" spans="2:9">
      <c r="B12" s="523" t="s">
        <v>50</v>
      </c>
      <c r="C12" s="524">
        <v>315</v>
      </c>
      <c r="D12" s="524">
        <v>7</v>
      </c>
      <c r="E12" s="524">
        <v>8</v>
      </c>
      <c r="F12" s="525">
        <v>14</v>
      </c>
      <c r="G12" s="525">
        <v>15</v>
      </c>
      <c r="H12" s="524">
        <v>21</v>
      </c>
      <c r="I12" s="531">
        <v>22</v>
      </c>
    </row>
    <row r="14" spans="2:4">
      <c r="B14" s="526" t="s">
        <v>51</v>
      </c>
      <c r="C14" s="526"/>
      <c r="D14" s="52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5" sqref="B5:C5"/>
    </sheetView>
  </sheetViews>
  <sheetFormatPr defaultColWidth="10.375" defaultRowHeight="16.5" customHeight="1"/>
  <cols>
    <col min="1" max="1" width="11.125" style="319" customWidth="1"/>
    <col min="2" max="2" width="10.375" style="319"/>
    <col min="3" max="3" width="13.25" style="319" customWidth="1"/>
    <col min="4" max="6" width="10.375" style="319"/>
    <col min="7" max="7" width="11.75" style="319" customWidth="1"/>
    <col min="8" max="9" width="10.375" style="319"/>
    <col min="10" max="10" width="8.875" style="319" customWidth="1"/>
    <col min="11" max="11" width="12" style="319" customWidth="1"/>
    <col min="12" max="16384" width="10.375" style="319"/>
  </cols>
  <sheetData>
    <row r="1" ht="21" spans="1:11">
      <c r="A1" s="445" t="s">
        <v>52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</row>
    <row r="2" ht="15" spans="1:11">
      <c r="A2" s="321" t="s">
        <v>53</v>
      </c>
      <c r="B2" s="322" t="s">
        <v>54</v>
      </c>
      <c r="C2" s="322"/>
      <c r="D2" s="323" t="s">
        <v>55</v>
      </c>
      <c r="E2" s="323"/>
      <c r="F2" s="322" t="s">
        <v>56</v>
      </c>
      <c r="G2" s="322"/>
      <c r="H2" s="324" t="s">
        <v>57</v>
      </c>
      <c r="I2" s="400" t="s">
        <v>58</v>
      </c>
      <c r="J2" s="400"/>
      <c r="K2" s="401"/>
    </row>
    <row r="3" ht="15" spans="1:11">
      <c r="A3" s="325" t="s">
        <v>59</v>
      </c>
      <c r="B3" s="326"/>
      <c r="C3" s="327"/>
      <c r="D3" s="328" t="s">
        <v>60</v>
      </c>
      <c r="E3" s="329"/>
      <c r="F3" s="329"/>
      <c r="G3" s="330"/>
      <c r="H3" s="331" t="s">
        <v>61</v>
      </c>
      <c r="I3" s="402"/>
      <c r="J3" s="402"/>
      <c r="K3" s="403"/>
    </row>
    <row r="4" ht="14.25" spans="1:11">
      <c r="A4" s="332" t="s">
        <v>62</v>
      </c>
      <c r="B4" s="248" t="s">
        <v>63</v>
      </c>
      <c r="C4" s="249"/>
      <c r="D4" s="332" t="s">
        <v>64</v>
      </c>
      <c r="E4" s="333"/>
      <c r="F4" s="334" t="s">
        <v>65</v>
      </c>
      <c r="G4" s="335"/>
      <c r="H4" s="336" t="s">
        <v>66</v>
      </c>
      <c r="I4" s="404"/>
      <c r="J4" s="373" t="s">
        <v>67</v>
      </c>
      <c r="K4" s="405" t="s">
        <v>68</v>
      </c>
    </row>
    <row r="5" ht="14.25" spans="1:11">
      <c r="A5" s="337" t="s">
        <v>69</v>
      </c>
      <c r="B5" s="338" t="s">
        <v>70</v>
      </c>
      <c r="C5" s="339"/>
      <c r="D5" s="332" t="s">
        <v>71</v>
      </c>
      <c r="E5" s="333"/>
      <c r="F5" s="334" t="s">
        <v>72</v>
      </c>
      <c r="G5" s="335"/>
      <c r="H5" s="336" t="s">
        <v>73</v>
      </c>
      <c r="I5" s="404"/>
      <c r="J5" s="373" t="s">
        <v>67</v>
      </c>
      <c r="K5" s="405" t="s">
        <v>68</v>
      </c>
    </row>
    <row r="6" ht="14.25" spans="1:11">
      <c r="A6" s="332" t="s">
        <v>74</v>
      </c>
      <c r="B6" s="340">
        <v>2</v>
      </c>
      <c r="C6" s="341">
        <v>6</v>
      </c>
      <c r="D6" s="337" t="s">
        <v>75</v>
      </c>
      <c r="E6" s="342"/>
      <c r="F6" s="343" t="s">
        <v>76</v>
      </c>
      <c r="G6" s="344"/>
      <c r="H6" s="336" t="s">
        <v>77</v>
      </c>
      <c r="I6" s="404"/>
      <c r="J6" s="373" t="s">
        <v>67</v>
      </c>
      <c r="K6" s="405" t="s">
        <v>68</v>
      </c>
    </row>
    <row r="7" ht="14.25" spans="1:11">
      <c r="A7" s="332" t="s">
        <v>78</v>
      </c>
      <c r="B7" s="345">
        <v>600</v>
      </c>
      <c r="C7" s="346"/>
      <c r="D7" s="337" t="s">
        <v>79</v>
      </c>
      <c r="E7" s="347"/>
      <c r="F7" s="343" t="s">
        <v>80</v>
      </c>
      <c r="G7" s="344"/>
      <c r="H7" s="336" t="s">
        <v>81</v>
      </c>
      <c r="I7" s="404"/>
      <c r="J7" s="373" t="s">
        <v>67</v>
      </c>
      <c r="K7" s="405" t="s">
        <v>68</v>
      </c>
    </row>
    <row r="8" ht="15" spans="1:11">
      <c r="A8" s="348" t="s">
        <v>82</v>
      </c>
      <c r="B8" s="349"/>
      <c r="C8" s="350"/>
      <c r="D8" s="351" t="s">
        <v>83</v>
      </c>
      <c r="E8" s="352"/>
      <c r="F8" s="353" t="s">
        <v>80</v>
      </c>
      <c r="G8" s="354"/>
      <c r="H8" s="355" t="s">
        <v>84</v>
      </c>
      <c r="I8" s="406"/>
      <c r="J8" s="407" t="s">
        <v>67</v>
      </c>
      <c r="K8" s="408" t="s">
        <v>68</v>
      </c>
    </row>
    <row r="9" ht="15" spans="1:11">
      <c r="A9" s="446" t="s">
        <v>85</v>
      </c>
      <c r="B9" s="447"/>
      <c r="C9" s="447"/>
      <c r="D9" s="447"/>
      <c r="E9" s="447"/>
      <c r="F9" s="447"/>
      <c r="G9" s="447"/>
      <c r="H9" s="447"/>
      <c r="I9" s="447"/>
      <c r="J9" s="447"/>
      <c r="K9" s="493"/>
    </row>
    <row r="10" ht="15" spans="1:11">
      <c r="A10" s="448" t="s">
        <v>86</v>
      </c>
      <c r="B10" s="449"/>
      <c r="C10" s="449"/>
      <c r="D10" s="449"/>
      <c r="E10" s="449"/>
      <c r="F10" s="449"/>
      <c r="G10" s="449"/>
      <c r="H10" s="449"/>
      <c r="I10" s="449"/>
      <c r="J10" s="449"/>
      <c r="K10" s="494"/>
    </row>
    <row r="11" ht="14.25" spans="1:11">
      <c r="A11" s="450" t="s">
        <v>87</v>
      </c>
      <c r="B11" s="451" t="s">
        <v>88</v>
      </c>
      <c r="C11" s="452" t="s">
        <v>89</v>
      </c>
      <c r="D11" s="453"/>
      <c r="E11" s="454" t="s">
        <v>90</v>
      </c>
      <c r="F11" s="451" t="s">
        <v>88</v>
      </c>
      <c r="G11" s="452" t="s">
        <v>89</v>
      </c>
      <c r="H11" s="452" t="s">
        <v>91</v>
      </c>
      <c r="I11" s="454" t="s">
        <v>92</v>
      </c>
      <c r="J11" s="451" t="s">
        <v>88</v>
      </c>
      <c r="K11" s="495" t="s">
        <v>89</v>
      </c>
    </row>
    <row r="12" ht="14.25" spans="1:11">
      <c r="A12" s="337" t="s">
        <v>93</v>
      </c>
      <c r="B12" s="362" t="s">
        <v>88</v>
      </c>
      <c r="C12" s="338" t="s">
        <v>89</v>
      </c>
      <c r="D12" s="347"/>
      <c r="E12" s="342" t="s">
        <v>94</v>
      </c>
      <c r="F12" s="362" t="s">
        <v>88</v>
      </c>
      <c r="G12" s="338" t="s">
        <v>89</v>
      </c>
      <c r="H12" s="338" t="s">
        <v>91</v>
      </c>
      <c r="I12" s="342" t="s">
        <v>95</v>
      </c>
      <c r="J12" s="362" t="s">
        <v>88</v>
      </c>
      <c r="K12" s="339" t="s">
        <v>89</v>
      </c>
    </row>
    <row r="13" ht="14.25" spans="1:11">
      <c r="A13" s="337" t="s">
        <v>96</v>
      </c>
      <c r="B13" s="362" t="s">
        <v>88</v>
      </c>
      <c r="C13" s="338" t="s">
        <v>89</v>
      </c>
      <c r="D13" s="347"/>
      <c r="E13" s="342" t="s">
        <v>97</v>
      </c>
      <c r="F13" s="338" t="s">
        <v>98</v>
      </c>
      <c r="G13" s="338" t="s">
        <v>99</v>
      </c>
      <c r="H13" s="338" t="s">
        <v>91</v>
      </c>
      <c r="I13" s="342" t="s">
        <v>100</v>
      </c>
      <c r="J13" s="362" t="s">
        <v>88</v>
      </c>
      <c r="K13" s="339" t="s">
        <v>89</v>
      </c>
    </row>
    <row r="14" ht="15" spans="1:11">
      <c r="A14" s="351" t="s">
        <v>101</v>
      </c>
      <c r="B14" s="352"/>
      <c r="C14" s="352"/>
      <c r="D14" s="352"/>
      <c r="E14" s="352"/>
      <c r="F14" s="352"/>
      <c r="G14" s="352"/>
      <c r="H14" s="352"/>
      <c r="I14" s="352"/>
      <c r="J14" s="352"/>
      <c r="K14" s="410"/>
    </row>
    <row r="15" ht="15" spans="1:11">
      <c r="A15" s="448" t="s">
        <v>102</v>
      </c>
      <c r="B15" s="449"/>
      <c r="C15" s="449"/>
      <c r="D15" s="449"/>
      <c r="E15" s="449"/>
      <c r="F15" s="449"/>
      <c r="G15" s="449"/>
      <c r="H15" s="449"/>
      <c r="I15" s="449"/>
      <c r="J15" s="449"/>
      <c r="K15" s="494"/>
    </row>
    <row r="16" ht="14.25" spans="1:11">
      <c r="A16" s="455" t="s">
        <v>103</v>
      </c>
      <c r="B16" s="452" t="s">
        <v>98</v>
      </c>
      <c r="C16" s="452" t="s">
        <v>99</v>
      </c>
      <c r="D16" s="456"/>
      <c r="E16" s="457" t="s">
        <v>104</v>
      </c>
      <c r="F16" s="452" t="s">
        <v>98</v>
      </c>
      <c r="G16" s="452" t="s">
        <v>99</v>
      </c>
      <c r="H16" s="458"/>
      <c r="I16" s="457" t="s">
        <v>105</v>
      </c>
      <c r="J16" s="452" t="s">
        <v>98</v>
      </c>
      <c r="K16" s="495" t="s">
        <v>99</v>
      </c>
    </row>
    <row r="17" customHeight="1" spans="1:22">
      <c r="A17" s="376" t="s">
        <v>106</v>
      </c>
      <c r="B17" s="338" t="s">
        <v>98</v>
      </c>
      <c r="C17" s="338" t="s">
        <v>99</v>
      </c>
      <c r="D17" s="459"/>
      <c r="E17" s="377" t="s">
        <v>107</v>
      </c>
      <c r="F17" s="338" t="s">
        <v>98</v>
      </c>
      <c r="G17" s="338" t="s">
        <v>99</v>
      </c>
      <c r="H17" s="460"/>
      <c r="I17" s="377" t="s">
        <v>108</v>
      </c>
      <c r="J17" s="338" t="s">
        <v>98</v>
      </c>
      <c r="K17" s="339" t="s">
        <v>99</v>
      </c>
      <c r="L17" s="496"/>
      <c r="M17" s="496"/>
      <c r="N17" s="496"/>
      <c r="O17" s="496"/>
      <c r="P17" s="496"/>
      <c r="Q17" s="496"/>
      <c r="R17" s="496"/>
      <c r="S17" s="496"/>
      <c r="T17" s="496"/>
      <c r="U17" s="496"/>
      <c r="V17" s="496"/>
    </row>
    <row r="18" ht="18" customHeight="1" spans="1:11">
      <c r="A18" s="461" t="s">
        <v>109</v>
      </c>
      <c r="B18" s="462"/>
      <c r="C18" s="462"/>
      <c r="D18" s="462"/>
      <c r="E18" s="462"/>
      <c r="F18" s="462"/>
      <c r="G18" s="462"/>
      <c r="H18" s="462"/>
      <c r="I18" s="462"/>
      <c r="J18" s="462"/>
      <c r="K18" s="497"/>
    </row>
    <row r="19" s="444" customFormat="1" ht="18" customHeight="1" spans="1:11">
      <c r="A19" s="448" t="s">
        <v>110</v>
      </c>
      <c r="B19" s="449"/>
      <c r="C19" s="449"/>
      <c r="D19" s="449"/>
      <c r="E19" s="449"/>
      <c r="F19" s="449"/>
      <c r="G19" s="449"/>
      <c r="H19" s="449"/>
      <c r="I19" s="449"/>
      <c r="J19" s="449"/>
      <c r="K19" s="494"/>
    </row>
    <row r="20" customHeight="1" spans="1:11">
      <c r="A20" s="463" t="s">
        <v>111</v>
      </c>
      <c r="B20" s="464"/>
      <c r="C20" s="464"/>
      <c r="D20" s="464"/>
      <c r="E20" s="464"/>
      <c r="F20" s="464"/>
      <c r="G20" s="464"/>
      <c r="H20" s="464"/>
      <c r="I20" s="464"/>
      <c r="J20" s="464"/>
      <c r="K20" s="498"/>
    </row>
    <row r="21" ht="21.75" customHeight="1" spans="1:11">
      <c r="A21" s="465" t="s">
        <v>112</v>
      </c>
      <c r="B21" s="466">
        <v>120</v>
      </c>
      <c r="C21" s="466">
        <v>130</v>
      </c>
      <c r="D21" s="466">
        <v>140</v>
      </c>
      <c r="E21" s="466">
        <v>150</v>
      </c>
      <c r="F21" s="466">
        <v>160</v>
      </c>
      <c r="G21" s="466">
        <v>170</v>
      </c>
      <c r="H21" s="377"/>
      <c r="I21" s="377"/>
      <c r="J21" s="377"/>
      <c r="K21" s="418" t="s">
        <v>113</v>
      </c>
    </row>
    <row r="22" customHeight="1" spans="1:11">
      <c r="A22" s="467" t="s">
        <v>114</v>
      </c>
      <c r="B22" s="468">
        <v>1</v>
      </c>
      <c r="C22" s="468">
        <v>1</v>
      </c>
      <c r="D22" s="468">
        <v>1</v>
      </c>
      <c r="E22" s="468">
        <v>1</v>
      </c>
      <c r="F22" s="468">
        <v>1</v>
      </c>
      <c r="G22" s="468">
        <v>1</v>
      </c>
      <c r="H22" s="468"/>
      <c r="I22" s="468"/>
      <c r="J22" s="468"/>
      <c r="K22" s="499"/>
    </row>
    <row r="23" customHeight="1" spans="1:11">
      <c r="A23" s="467" t="s">
        <v>115</v>
      </c>
      <c r="B23" s="468">
        <v>1</v>
      </c>
      <c r="C23" s="468">
        <v>1</v>
      </c>
      <c r="D23" s="468">
        <v>1</v>
      </c>
      <c r="E23" s="468">
        <v>1</v>
      </c>
      <c r="F23" s="468">
        <v>1</v>
      </c>
      <c r="G23" s="468">
        <v>1</v>
      </c>
      <c r="H23" s="468"/>
      <c r="I23" s="468"/>
      <c r="J23" s="468"/>
      <c r="K23" s="500"/>
    </row>
    <row r="24" customHeight="1" spans="1:11">
      <c r="A24" s="467"/>
      <c r="B24" s="468"/>
      <c r="C24" s="468"/>
      <c r="D24" s="468"/>
      <c r="E24" s="468"/>
      <c r="F24" s="468"/>
      <c r="G24" s="468"/>
      <c r="H24" s="468"/>
      <c r="I24" s="468"/>
      <c r="J24" s="468"/>
      <c r="K24" s="500"/>
    </row>
    <row r="25" customHeight="1" spans="1:11">
      <c r="A25" s="467"/>
      <c r="B25" s="468"/>
      <c r="C25" s="468"/>
      <c r="D25" s="468"/>
      <c r="E25" s="468"/>
      <c r="F25" s="468"/>
      <c r="G25" s="468"/>
      <c r="H25" s="468"/>
      <c r="I25" s="468"/>
      <c r="J25" s="468"/>
      <c r="K25" s="500"/>
    </row>
    <row r="26" customHeight="1" spans="1:11">
      <c r="A26" s="469"/>
      <c r="B26" s="468"/>
      <c r="C26" s="468"/>
      <c r="D26" s="468"/>
      <c r="E26" s="468"/>
      <c r="F26" s="468"/>
      <c r="G26" s="468"/>
      <c r="H26" s="468"/>
      <c r="I26" s="468"/>
      <c r="J26" s="468"/>
      <c r="K26" s="500"/>
    </row>
    <row r="27" customHeight="1" spans="1:11">
      <c r="A27" s="469"/>
      <c r="B27" s="468"/>
      <c r="C27" s="468"/>
      <c r="D27" s="468"/>
      <c r="E27" s="468"/>
      <c r="F27" s="468"/>
      <c r="G27" s="468"/>
      <c r="H27" s="468"/>
      <c r="I27" s="468"/>
      <c r="J27" s="468"/>
      <c r="K27" s="501"/>
    </row>
    <row r="28" customHeight="1" spans="1:11">
      <c r="A28" s="469"/>
      <c r="B28" s="468"/>
      <c r="C28" s="468"/>
      <c r="D28" s="468"/>
      <c r="E28" s="468"/>
      <c r="F28" s="468"/>
      <c r="G28" s="468"/>
      <c r="H28" s="468"/>
      <c r="I28" s="468"/>
      <c r="J28" s="468"/>
      <c r="K28" s="501"/>
    </row>
    <row r="29" ht="18" customHeight="1" spans="1:11">
      <c r="A29" s="470" t="s">
        <v>116</v>
      </c>
      <c r="B29" s="471"/>
      <c r="C29" s="471"/>
      <c r="D29" s="471"/>
      <c r="E29" s="471"/>
      <c r="F29" s="471"/>
      <c r="G29" s="471"/>
      <c r="H29" s="471"/>
      <c r="I29" s="471"/>
      <c r="J29" s="471"/>
      <c r="K29" s="502"/>
    </row>
    <row r="30" ht="18.75" customHeight="1" spans="1:11">
      <c r="A30" s="472" t="s">
        <v>117</v>
      </c>
      <c r="B30" s="473"/>
      <c r="C30" s="473"/>
      <c r="D30" s="473"/>
      <c r="E30" s="473"/>
      <c r="F30" s="473"/>
      <c r="G30" s="473"/>
      <c r="H30" s="473"/>
      <c r="I30" s="473"/>
      <c r="J30" s="473"/>
      <c r="K30" s="503"/>
    </row>
    <row r="31" ht="18.75" customHeight="1" spans="1:11">
      <c r="A31" s="474"/>
      <c r="B31" s="475"/>
      <c r="C31" s="475"/>
      <c r="D31" s="475"/>
      <c r="E31" s="475"/>
      <c r="F31" s="475"/>
      <c r="G31" s="475"/>
      <c r="H31" s="475"/>
      <c r="I31" s="475"/>
      <c r="J31" s="475"/>
      <c r="K31" s="504"/>
    </row>
    <row r="32" ht="18" customHeight="1" spans="1:11">
      <c r="A32" s="470" t="s">
        <v>118</v>
      </c>
      <c r="B32" s="471"/>
      <c r="C32" s="471"/>
      <c r="D32" s="471"/>
      <c r="E32" s="471"/>
      <c r="F32" s="471"/>
      <c r="G32" s="471"/>
      <c r="H32" s="471"/>
      <c r="I32" s="471"/>
      <c r="J32" s="471"/>
      <c r="K32" s="502"/>
    </row>
    <row r="33" ht="14.25" spans="1:11">
      <c r="A33" s="476" t="s">
        <v>119</v>
      </c>
      <c r="B33" s="477"/>
      <c r="C33" s="477"/>
      <c r="D33" s="477"/>
      <c r="E33" s="477"/>
      <c r="F33" s="477"/>
      <c r="G33" s="477"/>
      <c r="H33" s="477"/>
      <c r="I33" s="477"/>
      <c r="J33" s="477"/>
      <c r="K33" s="505"/>
    </row>
    <row r="34" ht="15" spans="1:11">
      <c r="A34" s="187" t="s">
        <v>120</v>
      </c>
      <c r="B34" s="189"/>
      <c r="C34" s="338" t="s">
        <v>67</v>
      </c>
      <c r="D34" s="338" t="s">
        <v>68</v>
      </c>
      <c r="E34" s="478" t="s">
        <v>121</v>
      </c>
      <c r="F34" s="479"/>
      <c r="G34" s="479"/>
      <c r="H34" s="479"/>
      <c r="I34" s="479"/>
      <c r="J34" s="479"/>
      <c r="K34" s="506"/>
    </row>
    <row r="35" ht="15" spans="1:11">
      <c r="A35" s="480" t="s">
        <v>122</v>
      </c>
      <c r="B35" s="480"/>
      <c r="C35" s="480"/>
      <c r="D35" s="480"/>
      <c r="E35" s="480"/>
      <c r="F35" s="480"/>
      <c r="G35" s="480"/>
      <c r="H35" s="480"/>
      <c r="I35" s="480"/>
      <c r="J35" s="480"/>
      <c r="K35" s="480"/>
    </row>
    <row r="36" ht="14.25" spans="1:11">
      <c r="A36" s="481" t="s">
        <v>123</v>
      </c>
      <c r="B36" s="482"/>
      <c r="C36" s="482"/>
      <c r="D36" s="482"/>
      <c r="E36" s="482"/>
      <c r="F36" s="482"/>
      <c r="G36" s="482"/>
      <c r="H36" s="482"/>
      <c r="I36" s="482"/>
      <c r="J36" s="482"/>
      <c r="K36" s="507"/>
    </row>
    <row r="37" ht="14.25" spans="1:11">
      <c r="A37" s="384" t="s">
        <v>124</v>
      </c>
      <c r="B37" s="385"/>
      <c r="C37" s="385"/>
      <c r="D37" s="385"/>
      <c r="E37" s="385"/>
      <c r="F37" s="385"/>
      <c r="G37" s="385"/>
      <c r="H37" s="385"/>
      <c r="I37" s="385"/>
      <c r="J37" s="385"/>
      <c r="K37" s="422"/>
    </row>
    <row r="38" ht="14.25" spans="1:11">
      <c r="A38" s="384" t="s">
        <v>125</v>
      </c>
      <c r="B38" s="385"/>
      <c r="C38" s="385"/>
      <c r="D38" s="385"/>
      <c r="E38" s="385"/>
      <c r="F38" s="385"/>
      <c r="G38" s="385"/>
      <c r="H38" s="385"/>
      <c r="I38" s="385"/>
      <c r="J38" s="385"/>
      <c r="K38" s="422"/>
    </row>
    <row r="39" ht="14.25" spans="1:11">
      <c r="A39" s="384"/>
      <c r="B39" s="385"/>
      <c r="C39" s="385"/>
      <c r="D39" s="385"/>
      <c r="E39" s="385"/>
      <c r="F39" s="385"/>
      <c r="G39" s="385"/>
      <c r="H39" s="385"/>
      <c r="I39" s="385"/>
      <c r="J39" s="385"/>
      <c r="K39" s="422"/>
    </row>
    <row r="40" ht="14.25" spans="1:11">
      <c r="A40" s="384"/>
      <c r="B40" s="385"/>
      <c r="C40" s="385"/>
      <c r="D40" s="385"/>
      <c r="E40" s="385"/>
      <c r="F40" s="385"/>
      <c r="G40" s="385"/>
      <c r="H40" s="385"/>
      <c r="I40" s="385"/>
      <c r="J40" s="385"/>
      <c r="K40" s="422"/>
    </row>
    <row r="41" ht="14.25" spans="1:11">
      <c r="A41" s="384"/>
      <c r="B41" s="385"/>
      <c r="C41" s="385"/>
      <c r="D41" s="385"/>
      <c r="E41" s="385"/>
      <c r="F41" s="385"/>
      <c r="G41" s="385"/>
      <c r="H41" s="385"/>
      <c r="I41" s="385"/>
      <c r="J41" s="385"/>
      <c r="K41" s="422"/>
    </row>
    <row r="42" ht="14.25" spans="1:11">
      <c r="A42" s="384"/>
      <c r="B42" s="385"/>
      <c r="C42" s="385"/>
      <c r="D42" s="385"/>
      <c r="E42" s="385"/>
      <c r="F42" s="385"/>
      <c r="G42" s="385"/>
      <c r="H42" s="385"/>
      <c r="I42" s="385"/>
      <c r="J42" s="385"/>
      <c r="K42" s="422"/>
    </row>
    <row r="43" ht="15" spans="1:11">
      <c r="A43" s="379" t="s">
        <v>126</v>
      </c>
      <c r="B43" s="380"/>
      <c r="C43" s="380"/>
      <c r="D43" s="380"/>
      <c r="E43" s="380"/>
      <c r="F43" s="380"/>
      <c r="G43" s="380"/>
      <c r="H43" s="380"/>
      <c r="I43" s="380"/>
      <c r="J43" s="380"/>
      <c r="K43" s="419"/>
    </row>
    <row r="44" ht="15" spans="1:11">
      <c r="A44" s="448" t="s">
        <v>127</v>
      </c>
      <c r="B44" s="449"/>
      <c r="C44" s="449"/>
      <c r="D44" s="449"/>
      <c r="E44" s="449"/>
      <c r="F44" s="449"/>
      <c r="G44" s="449"/>
      <c r="H44" s="449"/>
      <c r="I44" s="449"/>
      <c r="J44" s="449"/>
      <c r="K44" s="494"/>
    </row>
    <row r="45" ht="14.25" spans="1:11">
      <c r="A45" s="455" t="s">
        <v>128</v>
      </c>
      <c r="B45" s="452" t="s">
        <v>98</v>
      </c>
      <c r="C45" s="452" t="s">
        <v>99</v>
      </c>
      <c r="D45" s="452" t="s">
        <v>91</v>
      </c>
      <c r="E45" s="457" t="s">
        <v>129</v>
      </c>
      <c r="F45" s="452" t="s">
        <v>98</v>
      </c>
      <c r="G45" s="452" t="s">
        <v>99</v>
      </c>
      <c r="H45" s="452" t="s">
        <v>91</v>
      </c>
      <c r="I45" s="457" t="s">
        <v>130</v>
      </c>
      <c r="J45" s="452" t="s">
        <v>98</v>
      </c>
      <c r="K45" s="495" t="s">
        <v>99</v>
      </c>
    </row>
    <row r="46" ht="14.25" spans="1:11">
      <c r="A46" s="376" t="s">
        <v>90</v>
      </c>
      <c r="B46" s="338" t="s">
        <v>98</v>
      </c>
      <c r="C46" s="338" t="s">
        <v>99</v>
      </c>
      <c r="D46" s="338" t="s">
        <v>91</v>
      </c>
      <c r="E46" s="377" t="s">
        <v>97</v>
      </c>
      <c r="F46" s="338" t="s">
        <v>98</v>
      </c>
      <c r="G46" s="338" t="s">
        <v>99</v>
      </c>
      <c r="H46" s="338" t="s">
        <v>91</v>
      </c>
      <c r="I46" s="377" t="s">
        <v>108</v>
      </c>
      <c r="J46" s="338" t="s">
        <v>98</v>
      </c>
      <c r="K46" s="339" t="s">
        <v>99</v>
      </c>
    </row>
    <row r="47" ht="15" spans="1:11">
      <c r="A47" s="351" t="s">
        <v>101</v>
      </c>
      <c r="B47" s="352"/>
      <c r="C47" s="352"/>
      <c r="D47" s="352"/>
      <c r="E47" s="352"/>
      <c r="F47" s="352"/>
      <c r="G47" s="352"/>
      <c r="H47" s="352"/>
      <c r="I47" s="352"/>
      <c r="J47" s="352"/>
      <c r="K47" s="410"/>
    </row>
    <row r="48" ht="15" spans="1:11">
      <c r="A48" s="480" t="s">
        <v>131</v>
      </c>
      <c r="B48" s="480"/>
      <c r="C48" s="480"/>
      <c r="D48" s="480"/>
      <c r="E48" s="480"/>
      <c r="F48" s="480"/>
      <c r="G48" s="480"/>
      <c r="H48" s="480"/>
      <c r="I48" s="480"/>
      <c r="J48" s="480"/>
      <c r="K48" s="480"/>
    </row>
    <row r="49" ht="15" spans="1:11">
      <c r="A49" s="481"/>
      <c r="B49" s="482"/>
      <c r="C49" s="482"/>
      <c r="D49" s="482"/>
      <c r="E49" s="482"/>
      <c r="F49" s="482"/>
      <c r="G49" s="482"/>
      <c r="H49" s="482"/>
      <c r="I49" s="482"/>
      <c r="J49" s="482"/>
      <c r="K49" s="507"/>
    </row>
    <row r="50" ht="15" spans="1:11">
      <c r="A50" s="483" t="s">
        <v>132</v>
      </c>
      <c r="B50" s="484" t="s">
        <v>133</v>
      </c>
      <c r="C50" s="484"/>
      <c r="D50" s="485" t="s">
        <v>134</v>
      </c>
      <c r="E50" s="486" t="s">
        <v>135</v>
      </c>
      <c r="F50" s="487" t="s">
        <v>136</v>
      </c>
      <c r="G50" s="488">
        <v>45207</v>
      </c>
      <c r="H50" s="489" t="s">
        <v>137</v>
      </c>
      <c r="I50" s="508"/>
      <c r="J50" s="509" t="s">
        <v>138</v>
      </c>
      <c r="K50" s="510"/>
    </row>
    <row r="51" ht="15" spans="1:11">
      <c r="A51" s="480" t="s">
        <v>139</v>
      </c>
      <c r="B51" s="480"/>
      <c r="C51" s="480"/>
      <c r="D51" s="480"/>
      <c r="E51" s="480"/>
      <c r="F51" s="480"/>
      <c r="G51" s="480"/>
      <c r="H51" s="480"/>
      <c r="I51" s="480"/>
      <c r="J51" s="480"/>
      <c r="K51" s="480"/>
    </row>
    <row r="52" ht="15" spans="1:11">
      <c r="A52" s="490"/>
      <c r="B52" s="491"/>
      <c r="C52" s="491"/>
      <c r="D52" s="491"/>
      <c r="E52" s="491"/>
      <c r="F52" s="491"/>
      <c r="G52" s="491"/>
      <c r="H52" s="491"/>
      <c r="I52" s="491"/>
      <c r="J52" s="491"/>
      <c r="K52" s="511"/>
    </row>
    <row r="53" ht="15" spans="1:11">
      <c r="A53" s="483" t="s">
        <v>132</v>
      </c>
      <c r="B53" s="484" t="s">
        <v>133</v>
      </c>
      <c r="C53" s="484"/>
      <c r="D53" s="485" t="s">
        <v>134</v>
      </c>
      <c r="E53" s="492"/>
      <c r="F53" s="487" t="s">
        <v>140</v>
      </c>
      <c r="G53" s="488"/>
      <c r="H53" s="489" t="s">
        <v>137</v>
      </c>
      <c r="I53" s="508"/>
      <c r="J53" s="509"/>
      <c r="K53" s="51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"/>
  <sheetViews>
    <sheetView zoomScale="80" zoomScaleNormal="80" workbookViewId="0">
      <selection activeCell="J28" sqref="J28:L28"/>
    </sheetView>
  </sheetViews>
  <sheetFormatPr defaultColWidth="9" defaultRowHeight="26" customHeight="1"/>
  <cols>
    <col min="1" max="1" width="17.1666666666667" style="111" customWidth="1"/>
    <col min="2" max="8" width="9.33333333333333" style="111" customWidth="1"/>
    <col min="9" max="9" width="1.33333333333333" style="111" customWidth="1"/>
    <col min="10" max="10" width="12.6" style="111" customWidth="1"/>
    <col min="11" max="11" width="13.7" style="111" customWidth="1"/>
    <col min="12" max="12" width="12.9" style="111" customWidth="1"/>
    <col min="13" max="13" width="16.6666666666667" style="111" customWidth="1"/>
    <col min="14" max="14" width="14.1666666666667" style="111" customWidth="1"/>
    <col min="15" max="15" width="16.3333333333333" style="111" customWidth="1"/>
    <col min="16" max="16384" width="9" style="111"/>
  </cols>
  <sheetData>
    <row r="1" s="111" customFormat="1" ht="16" customHeight="1" spans="1:15">
      <c r="A1" s="309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="111" customFormat="1" ht="16" customHeight="1" spans="1:15">
      <c r="A2" s="115" t="s">
        <v>62</v>
      </c>
      <c r="B2" s="248" t="s">
        <v>63</v>
      </c>
      <c r="C2" s="249"/>
      <c r="D2" s="117" t="s">
        <v>69</v>
      </c>
      <c r="E2" s="116" t="s">
        <v>142</v>
      </c>
      <c r="F2" s="116"/>
      <c r="G2" s="116"/>
      <c r="H2" s="116"/>
      <c r="I2" s="311"/>
      <c r="J2" s="312" t="s">
        <v>57</v>
      </c>
      <c r="K2" s="116" t="s">
        <v>58</v>
      </c>
      <c r="L2" s="116"/>
      <c r="M2" s="116"/>
      <c r="N2" s="116"/>
      <c r="O2" s="313"/>
    </row>
    <row r="3" s="111" customFormat="1" ht="16" customHeight="1" spans="1:15">
      <c r="A3" s="118" t="s">
        <v>143</v>
      </c>
      <c r="B3" s="119" t="s">
        <v>144</v>
      </c>
      <c r="C3" s="119"/>
      <c r="D3" s="119"/>
      <c r="E3" s="119"/>
      <c r="F3" s="119"/>
      <c r="G3" s="119"/>
      <c r="H3" s="119"/>
      <c r="I3" s="145"/>
      <c r="J3" s="156" t="s">
        <v>145</v>
      </c>
      <c r="K3" s="156"/>
      <c r="L3" s="156"/>
      <c r="M3" s="156"/>
      <c r="N3" s="156"/>
      <c r="O3" s="314"/>
    </row>
    <row r="4" s="111" customFormat="1" ht="16" customHeight="1" spans="1:15">
      <c r="A4" s="118"/>
      <c r="B4" s="250" t="s">
        <v>146</v>
      </c>
      <c r="C4" s="251" t="s">
        <v>147</v>
      </c>
      <c r="D4" s="250" t="s">
        <v>148</v>
      </c>
      <c r="E4" s="250" t="s">
        <v>149</v>
      </c>
      <c r="F4" s="250" t="s">
        <v>150</v>
      </c>
      <c r="G4" s="250" t="s">
        <v>151</v>
      </c>
      <c r="H4" s="252" t="s">
        <v>152</v>
      </c>
      <c r="I4" s="145"/>
      <c r="J4" s="159">
        <v>120</v>
      </c>
      <c r="K4" s="159">
        <v>170</v>
      </c>
      <c r="L4" s="159">
        <v>160</v>
      </c>
      <c r="M4" s="159"/>
      <c r="N4" s="159"/>
      <c r="O4" s="434"/>
    </row>
    <row r="5" s="111" customFormat="1" ht="16" customHeight="1" spans="1:15">
      <c r="A5" s="118"/>
      <c r="B5" s="253" t="s">
        <v>153</v>
      </c>
      <c r="C5" s="253" t="s">
        <v>154</v>
      </c>
      <c r="D5" s="253" t="s">
        <v>155</v>
      </c>
      <c r="E5" s="253" t="s">
        <v>156</v>
      </c>
      <c r="F5" s="253" t="s">
        <v>157</v>
      </c>
      <c r="G5" s="253" t="s">
        <v>158</v>
      </c>
      <c r="H5" s="252"/>
      <c r="I5" s="145"/>
      <c r="J5" s="435" t="s">
        <v>159</v>
      </c>
      <c r="K5" s="435" t="s">
        <v>159</v>
      </c>
      <c r="L5" s="435" t="s">
        <v>159</v>
      </c>
      <c r="M5" s="435"/>
      <c r="N5" s="435"/>
      <c r="O5" s="436"/>
    </row>
    <row r="6" s="111" customFormat="1" ht="16" customHeight="1" spans="1:15">
      <c r="A6" s="254" t="s">
        <v>160</v>
      </c>
      <c r="B6" s="255">
        <f t="shared" ref="B6:B9" si="0">C6-4</f>
        <v>47</v>
      </c>
      <c r="C6" s="255">
        <v>51</v>
      </c>
      <c r="D6" s="255">
        <f t="shared" ref="D6:D9" si="1">B6+4</f>
        <v>51</v>
      </c>
      <c r="E6" s="255">
        <f t="shared" ref="E6:G6" si="2">D6+4</f>
        <v>55</v>
      </c>
      <c r="F6" s="255">
        <f t="shared" si="2"/>
        <v>59</v>
      </c>
      <c r="G6" s="255">
        <f t="shared" si="2"/>
        <v>63</v>
      </c>
      <c r="H6" s="256"/>
      <c r="I6" s="145"/>
      <c r="J6" s="143" t="s">
        <v>161</v>
      </c>
      <c r="K6" s="143" t="s">
        <v>162</v>
      </c>
      <c r="L6" s="143" t="s">
        <v>161</v>
      </c>
      <c r="M6" s="164"/>
      <c r="N6" s="164"/>
      <c r="O6" s="437"/>
    </row>
    <row r="7" s="111" customFormat="1" ht="16" customHeight="1" spans="1:15">
      <c r="A7" s="254" t="s">
        <v>163</v>
      </c>
      <c r="B7" s="255">
        <f t="shared" si="0"/>
        <v>82</v>
      </c>
      <c r="C7" s="255">
        <v>86</v>
      </c>
      <c r="D7" s="255">
        <f t="shared" si="1"/>
        <v>86</v>
      </c>
      <c r="E7" s="255">
        <f t="shared" ref="E7:G7" si="3">D7+6</f>
        <v>92</v>
      </c>
      <c r="F7" s="255">
        <f t="shared" si="3"/>
        <v>98</v>
      </c>
      <c r="G7" s="255">
        <f t="shared" si="3"/>
        <v>104</v>
      </c>
      <c r="H7" s="256"/>
      <c r="I7" s="145"/>
      <c r="J7" s="143" t="s">
        <v>164</v>
      </c>
      <c r="K7" s="143" t="s">
        <v>165</v>
      </c>
      <c r="L7" s="143" t="s">
        <v>162</v>
      </c>
      <c r="M7" s="143"/>
      <c r="N7" s="143"/>
      <c r="O7" s="316"/>
    </row>
    <row r="8" s="111" customFormat="1" ht="16" customHeight="1" spans="1:15">
      <c r="A8" s="254" t="s">
        <v>166</v>
      </c>
      <c r="B8" s="255">
        <f t="shared" si="0"/>
        <v>82</v>
      </c>
      <c r="C8" s="255">
        <v>86</v>
      </c>
      <c r="D8" s="255">
        <f t="shared" si="1"/>
        <v>86</v>
      </c>
      <c r="E8" s="255">
        <f t="shared" ref="E8:G8" si="4">D8+6</f>
        <v>92</v>
      </c>
      <c r="F8" s="255">
        <f t="shared" si="4"/>
        <v>98</v>
      </c>
      <c r="G8" s="255">
        <f t="shared" si="4"/>
        <v>104</v>
      </c>
      <c r="H8" s="256"/>
      <c r="I8" s="145"/>
      <c r="J8" s="143" t="s">
        <v>162</v>
      </c>
      <c r="K8" s="143" t="s">
        <v>167</v>
      </c>
      <c r="L8" s="143" t="s">
        <v>167</v>
      </c>
      <c r="M8" s="143"/>
      <c r="N8" s="143"/>
      <c r="O8" s="316"/>
    </row>
    <row r="9" s="111" customFormat="1" ht="16" customHeight="1" spans="1:15">
      <c r="A9" s="257" t="s">
        <v>168</v>
      </c>
      <c r="B9" s="255">
        <f t="shared" si="0"/>
        <v>72</v>
      </c>
      <c r="C9" s="255">
        <v>76</v>
      </c>
      <c r="D9" s="255">
        <f t="shared" si="1"/>
        <v>76</v>
      </c>
      <c r="E9" s="255">
        <f t="shared" ref="E9:G9" si="5">D9+6</f>
        <v>82</v>
      </c>
      <c r="F9" s="255">
        <f t="shared" si="5"/>
        <v>88</v>
      </c>
      <c r="G9" s="255">
        <f t="shared" si="5"/>
        <v>94</v>
      </c>
      <c r="H9" s="256"/>
      <c r="I9" s="145"/>
      <c r="J9" s="143" t="s">
        <v>169</v>
      </c>
      <c r="K9" s="143" t="s">
        <v>170</v>
      </c>
      <c r="L9" s="143" t="s">
        <v>162</v>
      </c>
      <c r="M9" s="164"/>
      <c r="N9" s="164"/>
      <c r="O9" s="437"/>
    </row>
    <row r="10" s="111" customFormat="1" ht="16" customHeight="1" spans="1:15">
      <c r="A10" s="254" t="s">
        <v>171</v>
      </c>
      <c r="B10" s="255">
        <f>C10-1.5</f>
        <v>32</v>
      </c>
      <c r="C10" s="255">
        <v>33.5</v>
      </c>
      <c r="D10" s="255">
        <f>B10+2.2</f>
        <v>34.2</v>
      </c>
      <c r="E10" s="255">
        <f t="shared" ref="E10:G10" si="6">D10+2.2</f>
        <v>36.4</v>
      </c>
      <c r="F10" s="255">
        <f t="shared" si="6"/>
        <v>38.6</v>
      </c>
      <c r="G10" s="255">
        <f t="shared" si="6"/>
        <v>40.8</v>
      </c>
      <c r="H10" s="256"/>
      <c r="I10" s="145"/>
      <c r="J10" s="143" t="s">
        <v>170</v>
      </c>
      <c r="K10" s="143" t="s">
        <v>172</v>
      </c>
      <c r="L10" s="143" t="s">
        <v>173</v>
      </c>
      <c r="M10" s="164"/>
      <c r="N10" s="164"/>
      <c r="O10" s="437"/>
    </row>
    <row r="11" s="111" customFormat="1" ht="16" customHeight="1" spans="1:15">
      <c r="A11" s="254" t="s">
        <v>174</v>
      </c>
      <c r="B11" s="255">
        <f>C11-1</f>
        <v>40</v>
      </c>
      <c r="C11" s="255">
        <v>41</v>
      </c>
      <c r="D11" s="255">
        <f>B11+1.5</f>
        <v>41.5</v>
      </c>
      <c r="E11" s="255">
        <f t="shared" ref="E11:G11" si="7">D11+1.5</f>
        <v>43</v>
      </c>
      <c r="F11" s="255">
        <f t="shared" si="7"/>
        <v>44.5</v>
      </c>
      <c r="G11" s="255">
        <f t="shared" si="7"/>
        <v>46</v>
      </c>
      <c r="H11" s="256"/>
      <c r="I11" s="145"/>
      <c r="J11" s="143" t="s">
        <v>175</v>
      </c>
      <c r="K11" s="143" t="s">
        <v>176</v>
      </c>
      <c r="L11" s="143" t="s">
        <v>177</v>
      </c>
      <c r="M11" s="164"/>
      <c r="N11" s="164"/>
      <c r="O11" s="437"/>
    </row>
    <row r="12" s="111" customFormat="1" ht="16" customHeight="1" spans="1:15">
      <c r="A12" s="254" t="s">
        <v>178</v>
      </c>
      <c r="B12" s="255">
        <f>C12-3.4</f>
        <v>43.6</v>
      </c>
      <c r="C12" s="255">
        <v>47</v>
      </c>
      <c r="D12" s="255">
        <f>B12+3.4</f>
        <v>47</v>
      </c>
      <c r="E12" s="255">
        <f t="shared" ref="E12:G12" si="8">D12+3.4</f>
        <v>50.4</v>
      </c>
      <c r="F12" s="255">
        <f t="shared" si="8"/>
        <v>53.8</v>
      </c>
      <c r="G12" s="255">
        <f t="shared" si="8"/>
        <v>57.2</v>
      </c>
      <c r="H12" s="256"/>
      <c r="I12" s="145"/>
      <c r="J12" s="143" t="s">
        <v>179</v>
      </c>
      <c r="K12" s="143" t="s">
        <v>180</v>
      </c>
      <c r="L12" s="143" t="s">
        <v>181</v>
      </c>
      <c r="M12" s="164"/>
      <c r="N12" s="164"/>
      <c r="O12" s="437"/>
    </row>
    <row r="13" s="111" customFormat="1" ht="16" customHeight="1" spans="1:15">
      <c r="A13" s="254" t="s">
        <v>182</v>
      </c>
      <c r="B13" s="255">
        <f>C13-1.2</f>
        <v>15.8</v>
      </c>
      <c r="C13" s="255">
        <v>17</v>
      </c>
      <c r="D13" s="255">
        <f>B13+1.2</f>
        <v>17</v>
      </c>
      <c r="E13" s="255">
        <f t="shared" ref="E13:G13" si="9">D13+1.2</f>
        <v>18.2</v>
      </c>
      <c r="F13" s="255">
        <f t="shared" si="9"/>
        <v>19.4</v>
      </c>
      <c r="G13" s="255">
        <f t="shared" si="9"/>
        <v>20.6</v>
      </c>
      <c r="H13" s="256"/>
      <c r="I13" s="145"/>
      <c r="J13" s="143" t="s">
        <v>179</v>
      </c>
      <c r="K13" s="143" t="s">
        <v>179</v>
      </c>
      <c r="L13" s="143" t="s">
        <v>183</v>
      </c>
      <c r="M13" s="164"/>
      <c r="N13" s="164"/>
      <c r="O13" s="437"/>
    </row>
    <row r="14" s="111" customFormat="1" ht="16" customHeight="1" spans="1:15">
      <c r="A14" s="254" t="s">
        <v>184</v>
      </c>
      <c r="B14" s="255">
        <f>C14-0.8</f>
        <v>14.2</v>
      </c>
      <c r="C14" s="255">
        <v>15</v>
      </c>
      <c r="D14" s="255">
        <f>B14+0.8</f>
        <v>15</v>
      </c>
      <c r="E14" s="255">
        <f>D14+1</f>
        <v>16</v>
      </c>
      <c r="F14" s="255">
        <f>E14+1</f>
        <v>17</v>
      </c>
      <c r="G14" s="255">
        <f>F14+0.8</f>
        <v>17.8</v>
      </c>
      <c r="H14" s="256"/>
      <c r="I14" s="145"/>
      <c r="J14" s="143" t="s">
        <v>185</v>
      </c>
      <c r="K14" s="143" t="s">
        <v>185</v>
      </c>
      <c r="L14" s="143" t="s">
        <v>162</v>
      </c>
      <c r="M14" s="164"/>
      <c r="N14" s="164"/>
      <c r="O14" s="437"/>
    </row>
    <row r="15" s="111" customFormat="1" ht="16" customHeight="1" spans="1:15">
      <c r="A15" s="254" t="s">
        <v>186</v>
      </c>
      <c r="B15" s="254">
        <f>C15-0.2</f>
        <v>11.8</v>
      </c>
      <c r="C15" s="254">
        <v>12</v>
      </c>
      <c r="D15" s="254">
        <f>B15+0.2</f>
        <v>12</v>
      </c>
      <c r="E15" s="254">
        <f t="shared" ref="E15:G15" si="10">D15+0.4</f>
        <v>12.4</v>
      </c>
      <c r="F15" s="254">
        <f t="shared" si="10"/>
        <v>12.8</v>
      </c>
      <c r="G15" s="254">
        <f t="shared" si="10"/>
        <v>13.2</v>
      </c>
      <c r="H15" s="256"/>
      <c r="I15" s="145"/>
      <c r="J15" s="143" t="s">
        <v>179</v>
      </c>
      <c r="K15" s="143" t="s">
        <v>180</v>
      </c>
      <c r="L15" s="143" t="s">
        <v>181</v>
      </c>
      <c r="M15" s="164"/>
      <c r="N15" s="164"/>
      <c r="O15" s="437"/>
    </row>
    <row r="16" s="111" customFormat="1" ht="16" customHeight="1" spans="1:15">
      <c r="A16" s="254" t="s">
        <v>187</v>
      </c>
      <c r="B16" s="254">
        <f>C16-0.2</f>
        <v>8.8</v>
      </c>
      <c r="C16" s="254">
        <v>9</v>
      </c>
      <c r="D16" s="254">
        <f>B16+0.2</f>
        <v>9</v>
      </c>
      <c r="E16" s="254">
        <f t="shared" ref="E16:G16" si="11">D16+0.4</f>
        <v>9.4</v>
      </c>
      <c r="F16" s="254">
        <f t="shared" si="11"/>
        <v>9.8</v>
      </c>
      <c r="G16" s="254">
        <f t="shared" si="11"/>
        <v>10.2</v>
      </c>
      <c r="H16" s="256"/>
      <c r="I16" s="145"/>
      <c r="J16" s="143" t="s">
        <v>179</v>
      </c>
      <c r="K16" s="143" t="s">
        <v>179</v>
      </c>
      <c r="L16" s="143" t="s">
        <v>179</v>
      </c>
      <c r="M16" s="164"/>
      <c r="N16" s="164"/>
      <c r="O16" s="437"/>
    </row>
    <row r="17" s="111" customFormat="1" ht="16" customHeight="1" spans="1:15">
      <c r="A17" s="254" t="s">
        <v>188</v>
      </c>
      <c r="B17" s="254">
        <v>13</v>
      </c>
      <c r="C17" s="254">
        <v>13</v>
      </c>
      <c r="D17" s="255">
        <v>14</v>
      </c>
      <c r="E17" s="258">
        <v>14</v>
      </c>
      <c r="F17" s="255">
        <f>D17+1</f>
        <v>15</v>
      </c>
      <c r="G17" s="255">
        <v>15</v>
      </c>
      <c r="H17" s="256"/>
      <c r="I17" s="145"/>
      <c r="J17" s="143" t="s">
        <v>189</v>
      </c>
      <c r="K17" s="143" t="s">
        <v>190</v>
      </c>
      <c r="L17" s="143" t="s">
        <v>191</v>
      </c>
      <c r="M17" s="164"/>
      <c r="N17" s="164"/>
      <c r="O17" s="437"/>
    </row>
    <row r="18" s="111" customFormat="1" ht="16" customHeight="1" spans="1:15">
      <c r="A18" s="250"/>
      <c r="B18" s="288"/>
      <c r="C18" s="289"/>
      <c r="D18" s="288"/>
      <c r="E18" s="288"/>
      <c r="F18" s="288"/>
      <c r="G18" s="288"/>
      <c r="H18" s="256"/>
      <c r="I18" s="145"/>
      <c r="J18" s="143"/>
      <c r="K18" s="143"/>
      <c r="L18" s="143"/>
      <c r="M18" s="164"/>
      <c r="N18" s="164"/>
      <c r="O18" s="437"/>
    </row>
    <row r="19" s="111" customFormat="1" ht="16" customHeight="1" spans="1:15">
      <c r="A19" s="250"/>
      <c r="B19" s="288"/>
      <c r="C19" s="289"/>
      <c r="D19" s="288"/>
      <c r="E19" s="288"/>
      <c r="F19" s="290"/>
      <c r="G19" s="290"/>
      <c r="H19" s="256"/>
      <c r="I19" s="145"/>
      <c r="J19" s="143"/>
      <c r="K19" s="143"/>
      <c r="L19" s="143"/>
      <c r="M19" s="164"/>
      <c r="N19" s="164"/>
      <c r="O19" s="437"/>
    </row>
    <row r="20" s="111" customFormat="1" ht="16" customHeight="1" spans="1:15">
      <c r="A20" s="250"/>
      <c r="B20" s="288"/>
      <c r="C20" s="289"/>
      <c r="D20" s="288"/>
      <c r="E20" s="288"/>
      <c r="F20" s="288"/>
      <c r="G20" s="288"/>
      <c r="H20" s="256"/>
      <c r="I20" s="145"/>
      <c r="J20" s="143"/>
      <c r="K20" s="143"/>
      <c r="L20" s="143"/>
      <c r="M20" s="164"/>
      <c r="N20" s="164"/>
      <c r="O20" s="437"/>
    </row>
    <row r="21" s="111" customFormat="1" ht="16" customHeight="1" spans="1:15">
      <c r="A21" s="259"/>
      <c r="B21" s="256"/>
      <c r="C21" s="256"/>
      <c r="D21" s="291"/>
      <c r="E21" s="256"/>
      <c r="F21" s="256"/>
      <c r="G21" s="256"/>
      <c r="H21" s="256"/>
      <c r="I21" s="145"/>
      <c r="J21" s="143"/>
      <c r="K21" s="143"/>
      <c r="L21" s="143"/>
      <c r="M21" s="164"/>
      <c r="N21" s="164"/>
      <c r="O21" s="437"/>
    </row>
    <row r="22" s="111" customFormat="1" ht="20" customHeight="1" spans="1:15">
      <c r="A22" s="259"/>
      <c r="B22" s="256"/>
      <c r="C22" s="256"/>
      <c r="D22" s="291"/>
      <c r="E22" s="256"/>
      <c r="F22" s="256"/>
      <c r="G22" s="256"/>
      <c r="H22" s="256"/>
      <c r="I22" s="145"/>
      <c r="J22" s="143"/>
      <c r="K22" s="143"/>
      <c r="L22" s="143"/>
      <c r="M22" s="164"/>
      <c r="N22" s="164"/>
      <c r="O22" s="437"/>
    </row>
    <row r="23" s="111" customFormat="1" ht="20" customHeight="1" spans="1:15">
      <c r="A23" s="259"/>
      <c r="B23" s="256"/>
      <c r="C23" s="256"/>
      <c r="D23" s="260"/>
      <c r="E23" s="256"/>
      <c r="F23" s="256"/>
      <c r="G23" s="256"/>
      <c r="H23" s="256"/>
      <c r="I23" s="145"/>
      <c r="J23" s="143"/>
      <c r="K23" s="143"/>
      <c r="L23" s="143"/>
      <c r="M23" s="164"/>
      <c r="N23" s="164"/>
      <c r="O23" s="437"/>
    </row>
    <row r="24" s="111" customFormat="1" ht="20" customHeight="1" spans="1:15">
      <c r="A24" s="250"/>
      <c r="B24" s="261"/>
      <c r="C24" s="261"/>
      <c r="D24" s="262"/>
      <c r="E24" s="261"/>
      <c r="F24" s="261"/>
      <c r="G24" s="261"/>
      <c r="H24" s="261"/>
      <c r="I24" s="145"/>
      <c r="J24" s="143"/>
      <c r="K24" s="143"/>
      <c r="L24" s="143"/>
      <c r="M24" s="164"/>
      <c r="N24" s="164"/>
      <c r="O24" s="437"/>
    </row>
    <row r="25" s="111" customFormat="1" ht="16" customHeight="1" spans="1:15">
      <c r="A25" s="263"/>
      <c r="B25" s="264"/>
      <c r="C25" s="264"/>
      <c r="D25" s="265"/>
      <c r="E25" s="264"/>
      <c r="F25" s="264"/>
      <c r="G25" s="264"/>
      <c r="H25" s="266"/>
      <c r="I25" s="145"/>
      <c r="J25" s="143"/>
      <c r="K25" s="143"/>
      <c r="L25" s="143"/>
      <c r="M25" s="164"/>
      <c r="N25" s="164"/>
      <c r="O25" s="437"/>
    </row>
    <row r="26" s="111" customFormat="1" ht="16" customHeight="1" spans="1:15">
      <c r="A26" s="115" t="s">
        <v>62</v>
      </c>
      <c r="B26" s="248" t="s">
        <v>63</v>
      </c>
      <c r="C26" s="249"/>
      <c r="D26" s="117" t="s">
        <v>69</v>
      </c>
      <c r="E26" s="116" t="s">
        <v>192</v>
      </c>
      <c r="F26" s="116"/>
      <c r="G26" s="116"/>
      <c r="H26" s="116"/>
      <c r="I26" s="438"/>
      <c r="J26" s="143"/>
      <c r="K26" s="143"/>
      <c r="L26" s="143"/>
      <c r="M26" s="439"/>
      <c r="N26" s="439"/>
      <c r="O26" s="440"/>
    </row>
    <row r="27" s="111" customFormat="1" ht="16" customHeight="1" spans="1:15">
      <c r="A27" s="118" t="s">
        <v>143</v>
      </c>
      <c r="B27" s="119" t="s">
        <v>144</v>
      </c>
      <c r="C27" s="119"/>
      <c r="D27" s="119"/>
      <c r="E27" s="119"/>
      <c r="F27" s="119"/>
      <c r="G27" s="119"/>
      <c r="H27" s="119"/>
      <c r="I27" s="438"/>
      <c r="J27" s="143"/>
      <c r="K27" s="143"/>
      <c r="L27" s="143"/>
      <c r="M27" s="439"/>
      <c r="N27" s="439"/>
      <c r="O27" s="440"/>
    </row>
    <row r="28" s="111" customFormat="1" ht="16" customHeight="1" spans="1:15">
      <c r="A28" s="118"/>
      <c r="B28" s="250" t="s">
        <v>146</v>
      </c>
      <c r="C28" s="251" t="s">
        <v>147</v>
      </c>
      <c r="D28" s="250" t="s">
        <v>148</v>
      </c>
      <c r="E28" s="250" t="s">
        <v>149</v>
      </c>
      <c r="F28" s="250" t="s">
        <v>150</v>
      </c>
      <c r="G28" s="250" t="s">
        <v>151</v>
      </c>
      <c r="H28" s="267"/>
      <c r="I28" s="438"/>
      <c r="J28" s="159">
        <v>120</v>
      </c>
      <c r="K28" s="159">
        <v>170</v>
      </c>
      <c r="L28" s="159">
        <v>160</v>
      </c>
      <c r="M28" s="439"/>
      <c r="N28" s="439"/>
      <c r="O28" s="440"/>
    </row>
    <row r="29" s="111" customFormat="1" ht="16" customHeight="1" spans="1:15">
      <c r="A29" s="118"/>
      <c r="B29" s="253" t="s">
        <v>153</v>
      </c>
      <c r="C29" s="253" t="s">
        <v>154</v>
      </c>
      <c r="D29" s="253" t="s">
        <v>155</v>
      </c>
      <c r="E29" s="253" t="s">
        <v>156</v>
      </c>
      <c r="F29" s="253" t="s">
        <v>157</v>
      </c>
      <c r="G29" s="253" t="s">
        <v>158</v>
      </c>
      <c r="H29" s="267"/>
      <c r="I29" s="438"/>
      <c r="J29" s="435" t="s">
        <v>159</v>
      </c>
      <c r="K29" s="435" t="s">
        <v>159</v>
      </c>
      <c r="L29" s="435" t="s">
        <v>159</v>
      </c>
      <c r="M29" s="439"/>
      <c r="N29" s="439"/>
      <c r="O29" s="440"/>
    </row>
    <row r="30" s="111" customFormat="1" ht="16" customHeight="1" spans="1:15">
      <c r="A30" s="254" t="s">
        <v>160</v>
      </c>
      <c r="B30" s="255">
        <f t="shared" ref="B30:B33" si="12">C30-4</f>
        <v>47</v>
      </c>
      <c r="C30" s="255">
        <v>51</v>
      </c>
      <c r="D30" s="255">
        <f t="shared" ref="D30:D33" si="13">B30+4</f>
        <v>51</v>
      </c>
      <c r="E30" s="255">
        <f t="shared" ref="E30:G30" si="14">D30+4</f>
        <v>55</v>
      </c>
      <c r="F30" s="255">
        <f t="shared" si="14"/>
        <v>59</v>
      </c>
      <c r="G30" s="255">
        <f t="shared" si="14"/>
        <v>63</v>
      </c>
      <c r="H30" s="256"/>
      <c r="I30" s="438"/>
      <c r="J30" s="143" t="s">
        <v>175</v>
      </c>
      <c r="K30" s="143" t="s">
        <v>162</v>
      </c>
      <c r="L30" s="143" t="s">
        <v>161</v>
      </c>
      <c r="M30" s="439"/>
      <c r="N30" s="439"/>
      <c r="O30" s="440"/>
    </row>
    <row r="31" s="111" customFormat="1" ht="16" customHeight="1" spans="1:15">
      <c r="A31" s="254" t="s">
        <v>163</v>
      </c>
      <c r="B31" s="255">
        <f t="shared" si="12"/>
        <v>82</v>
      </c>
      <c r="C31" s="255">
        <v>86</v>
      </c>
      <c r="D31" s="255">
        <f t="shared" si="13"/>
        <v>86</v>
      </c>
      <c r="E31" s="255">
        <f t="shared" ref="E31:G31" si="15">D31+6</f>
        <v>92</v>
      </c>
      <c r="F31" s="255">
        <f t="shared" si="15"/>
        <v>98</v>
      </c>
      <c r="G31" s="255">
        <f t="shared" si="15"/>
        <v>104</v>
      </c>
      <c r="H31" s="256"/>
      <c r="I31" s="438"/>
      <c r="J31" s="143" t="s">
        <v>164</v>
      </c>
      <c r="K31" s="143" t="s">
        <v>175</v>
      </c>
      <c r="L31" s="143" t="s">
        <v>162</v>
      </c>
      <c r="M31" s="439"/>
      <c r="N31" s="439"/>
      <c r="O31" s="440"/>
    </row>
    <row r="32" s="111" customFormat="1" ht="16" customHeight="1" spans="1:15">
      <c r="A32" s="254" t="s">
        <v>166</v>
      </c>
      <c r="B32" s="255">
        <f t="shared" si="12"/>
        <v>82</v>
      </c>
      <c r="C32" s="255">
        <v>86</v>
      </c>
      <c r="D32" s="255">
        <f t="shared" si="13"/>
        <v>86</v>
      </c>
      <c r="E32" s="255">
        <f t="shared" ref="E32:G32" si="16">D32+6</f>
        <v>92</v>
      </c>
      <c r="F32" s="255">
        <f t="shared" si="16"/>
        <v>98</v>
      </c>
      <c r="G32" s="255">
        <f t="shared" si="16"/>
        <v>104</v>
      </c>
      <c r="H32" s="256"/>
      <c r="I32" s="438"/>
      <c r="J32" s="143" t="s">
        <v>162</v>
      </c>
      <c r="K32" s="143" t="s">
        <v>167</v>
      </c>
      <c r="L32" s="143" t="s">
        <v>175</v>
      </c>
      <c r="M32" s="439"/>
      <c r="N32" s="439"/>
      <c r="O32" s="440"/>
    </row>
    <row r="33" s="111" customFormat="1" ht="16" customHeight="1" spans="1:15">
      <c r="A33" s="257" t="s">
        <v>168</v>
      </c>
      <c r="B33" s="255">
        <f t="shared" si="12"/>
        <v>72</v>
      </c>
      <c r="C33" s="255">
        <v>76</v>
      </c>
      <c r="D33" s="255">
        <f t="shared" si="13"/>
        <v>76</v>
      </c>
      <c r="E33" s="255">
        <f t="shared" ref="E33:G33" si="17">D33+6</f>
        <v>82</v>
      </c>
      <c r="F33" s="255">
        <f t="shared" si="17"/>
        <v>88</v>
      </c>
      <c r="G33" s="255">
        <f t="shared" si="17"/>
        <v>94</v>
      </c>
      <c r="H33" s="256"/>
      <c r="I33" s="438"/>
      <c r="J33" s="143" t="s">
        <v>175</v>
      </c>
      <c r="K33" s="143" t="s">
        <v>175</v>
      </c>
      <c r="L33" s="143" t="s">
        <v>162</v>
      </c>
      <c r="M33" s="439"/>
      <c r="N33" s="439"/>
      <c r="O33" s="440"/>
    </row>
    <row r="34" s="111" customFormat="1" ht="16" customHeight="1" spans="1:15">
      <c r="A34" s="254" t="s">
        <v>171</v>
      </c>
      <c r="B34" s="255">
        <f>C34-1.5</f>
        <v>32</v>
      </c>
      <c r="C34" s="255">
        <v>33.5</v>
      </c>
      <c r="D34" s="255">
        <f>B34+2.2</f>
        <v>34.2</v>
      </c>
      <c r="E34" s="255">
        <f t="shared" ref="E34:G34" si="18">D34+2.2</f>
        <v>36.4</v>
      </c>
      <c r="F34" s="255">
        <f t="shared" si="18"/>
        <v>38.6</v>
      </c>
      <c r="G34" s="255">
        <f t="shared" si="18"/>
        <v>40.8</v>
      </c>
      <c r="H34" s="256"/>
      <c r="I34" s="438"/>
      <c r="J34" s="143" t="s">
        <v>175</v>
      </c>
      <c r="K34" s="143" t="s">
        <v>175</v>
      </c>
      <c r="L34" s="143" t="s">
        <v>173</v>
      </c>
      <c r="M34" s="439"/>
      <c r="N34" s="439"/>
      <c r="O34" s="440"/>
    </row>
    <row r="35" s="111" customFormat="1" ht="16" customHeight="1" spans="1:15">
      <c r="A35" s="254" t="s">
        <v>174</v>
      </c>
      <c r="B35" s="255">
        <f>C35-1</f>
        <v>40</v>
      </c>
      <c r="C35" s="255">
        <v>41</v>
      </c>
      <c r="D35" s="255">
        <f>B35+1.5</f>
        <v>41.5</v>
      </c>
      <c r="E35" s="255">
        <f t="shared" ref="E35:G35" si="19">D35+1.5</f>
        <v>43</v>
      </c>
      <c r="F35" s="255">
        <f t="shared" si="19"/>
        <v>44.5</v>
      </c>
      <c r="G35" s="255">
        <f t="shared" si="19"/>
        <v>46</v>
      </c>
      <c r="H35" s="256"/>
      <c r="I35" s="438"/>
      <c r="J35" s="143" t="s">
        <v>175</v>
      </c>
      <c r="K35" s="143" t="s">
        <v>176</v>
      </c>
      <c r="L35" s="143" t="s">
        <v>177</v>
      </c>
      <c r="M35" s="439"/>
      <c r="N35" s="439"/>
      <c r="O35" s="440"/>
    </row>
    <row r="36" s="111" customFormat="1" ht="16" customHeight="1" spans="1:15">
      <c r="A36" s="254" t="s">
        <v>178</v>
      </c>
      <c r="B36" s="255">
        <f>C36-3.4</f>
        <v>43.6</v>
      </c>
      <c r="C36" s="255">
        <v>47</v>
      </c>
      <c r="D36" s="255">
        <f>B36+3.4</f>
        <v>47</v>
      </c>
      <c r="E36" s="255">
        <f t="shared" ref="E36:G36" si="20">D36+3.4</f>
        <v>50.4</v>
      </c>
      <c r="F36" s="255">
        <f t="shared" si="20"/>
        <v>53.8</v>
      </c>
      <c r="G36" s="255">
        <f t="shared" si="20"/>
        <v>57.2</v>
      </c>
      <c r="H36" s="256"/>
      <c r="I36" s="438"/>
      <c r="J36" s="143" t="s">
        <v>179</v>
      </c>
      <c r="K36" s="143" t="s">
        <v>180</v>
      </c>
      <c r="L36" s="143" t="s">
        <v>181</v>
      </c>
      <c r="M36" s="439"/>
      <c r="N36" s="439"/>
      <c r="O36" s="440"/>
    </row>
    <row r="37" s="111" customFormat="1" ht="16" customHeight="1" spans="1:15">
      <c r="A37" s="254" t="s">
        <v>182</v>
      </c>
      <c r="B37" s="255">
        <f>C37-1.2</f>
        <v>15.8</v>
      </c>
      <c r="C37" s="255">
        <v>17</v>
      </c>
      <c r="D37" s="255">
        <f>B37+1.2</f>
        <v>17</v>
      </c>
      <c r="E37" s="255">
        <f t="shared" ref="E37:G37" si="21">D37+1.2</f>
        <v>18.2</v>
      </c>
      <c r="F37" s="255">
        <f t="shared" si="21"/>
        <v>19.4</v>
      </c>
      <c r="G37" s="255">
        <f t="shared" si="21"/>
        <v>20.6</v>
      </c>
      <c r="H37" s="256"/>
      <c r="I37" s="438"/>
      <c r="J37" s="143" t="s">
        <v>179</v>
      </c>
      <c r="K37" s="143" t="s">
        <v>179</v>
      </c>
      <c r="L37" s="143" t="s">
        <v>183</v>
      </c>
      <c r="M37" s="439"/>
      <c r="N37" s="439"/>
      <c r="O37" s="440"/>
    </row>
    <row r="38" s="111" customFormat="1" ht="16" customHeight="1" spans="1:15">
      <c r="A38" s="254" t="s">
        <v>184</v>
      </c>
      <c r="B38" s="255">
        <f>C38-0.8</f>
        <v>14.2</v>
      </c>
      <c r="C38" s="255">
        <v>15</v>
      </c>
      <c r="D38" s="255">
        <f>B38+0.8</f>
        <v>15</v>
      </c>
      <c r="E38" s="255">
        <f>D38+1</f>
        <v>16</v>
      </c>
      <c r="F38" s="255">
        <f>E38+1</f>
        <v>17</v>
      </c>
      <c r="G38" s="255">
        <f>F38+0.8</f>
        <v>17.8</v>
      </c>
      <c r="H38" s="256"/>
      <c r="I38" s="438"/>
      <c r="J38" s="143" t="s">
        <v>185</v>
      </c>
      <c r="K38" s="143" t="s">
        <v>185</v>
      </c>
      <c r="L38" s="143" t="s">
        <v>175</v>
      </c>
      <c r="M38" s="439"/>
      <c r="N38" s="439"/>
      <c r="O38" s="440"/>
    </row>
    <row r="39" s="111" customFormat="1" ht="16" customHeight="1" spans="1:15">
      <c r="A39" s="254" t="s">
        <v>186</v>
      </c>
      <c r="B39" s="254">
        <f>C39-0.2</f>
        <v>11.8</v>
      </c>
      <c r="C39" s="254">
        <v>12</v>
      </c>
      <c r="D39" s="254">
        <f>B39+0.2</f>
        <v>12</v>
      </c>
      <c r="E39" s="254">
        <f t="shared" ref="E39:G39" si="22">D39+0.4</f>
        <v>12.4</v>
      </c>
      <c r="F39" s="254">
        <f t="shared" si="22"/>
        <v>12.8</v>
      </c>
      <c r="G39" s="254">
        <f t="shared" si="22"/>
        <v>13.2</v>
      </c>
      <c r="H39" s="256"/>
      <c r="I39" s="438"/>
      <c r="J39" s="143" t="s">
        <v>179</v>
      </c>
      <c r="K39" s="143" t="s">
        <v>179</v>
      </c>
      <c r="L39" s="143" t="s">
        <v>183</v>
      </c>
      <c r="M39" s="439"/>
      <c r="N39" s="439"/>
      <c r="O39" s="440"/>
    </row>
    <row r="40" s="111" customFormat="1" ht="16" customHeight="1" spans="1:15">
      <c r="A40" s="254" t="s">
        <v>187</v>
      </c>
      <c r="B40" s="254">
        <f>C40-0.2</f>
        <v>8.8</v>
      </c>
      <c r="C40" s="254">
        <v>9</v>
      </c>
      <c r="D40" s="254">
        <f>B40+0.2</f>
        <v>9</v>
      </c>
      <c r="E40" s="254">
        <f t="shared" ref="E40:G40" si="23">D40+0.4</f>
        <v>9.4</v>
      </c>
      <c r="F40" s="254">
        <f t="shared" si="23"/>
        <v>9.8</v>
      </c>
      <c r="G40" s="254">
        <f t="shared" si="23"/>
        <v>10.2</v>
      </c>
      <c r="H40" s="256"/>
      <c r="I40" s="438"/>
      <c r="J40" s="143" t="s">
        <v>179</v>
      </c>
      <c r="K40" s="143" t="s">
        <v>179</v>
      </c>
      <c r="L40" s="143" t="s">
        <v>179</v>
      </c>
      <c r="M40" s="439"/>
      <c r="N40" s="439"/>
      <c r="O40" s="440"/>
    </row>
    <row r="41" s="111" customFormat="1" ht="16" customHeight="1" spans="1:15">
      <c r="A41" s="254" t="s">
        <v>188</v>
      </c>
      <c r="B41" s="254">
        <v>13</v>
      </c>
      <c r="C41" s="254">
        <v>13</v>
      </c>
      <c r="D41" s="255">
        <v>14</v>
      </c>
      <c r="E41" s="258">
        <v>14</v>
      </c>
      <c r="F41" s="255">
        <f>D41+1</f>
        <v>15</v>
      </c>
      <c r="G41" s="255">
        <v>15</v>
      </c>
      <c r="H41" s="256"/>
      <c r="I41" s="438"/>
      <c r="J41" s="143" t="s">
        <v>189</v>
      </c>
      <c r="K41" s="143" t="s">
        <v>190</v>
      </c>
      <c r="L41" s="143" t="s">
        <v>191</v>
      </c>
      <c r="M41" s="439"/>
      <c r="N41" s="439"/>
      <c r="O41" s="440"/>
    </row>
    <row r="42" s="111" customFormat="1" ht="16.5" spans="1:15">
      <c r="A42" s="250"/>
      <c r="B42" s="288"/>
      <c r="C42" s="292"/>
      <c r="D42" s="288"/>
      <c r="E42" s="288"/>
      <c r="F42" s="288"/>
      <c r="G42" s="288"/>
      <c r="H42" s="293"/>
      <c r="I42" s="438"/>
      <c r="J42" s="143"/>
      <c r="K42" s="143"/>
      <c r="L42" s="143"/>
      <c r="M42" s="439"/>
      <c r="N42" s="439"/>
      <c r="O42" s="440"/>
    </row>
    <row r="43" s="111" customFormat="1" ht="16" customHeight="1" spans="1:15">
      <c r="A43" s="294"/>
      <c r="B43" s="293"/>
      <c r="C43" s="293"/>
      <c r="D43" s="295"/>
      <c r="E43" s="293"/>
      <c r="F43" s="293"/>
      <c r="G43" s="293"/>
      <c r="H43" s="293"/>
      <c r="I43" s="438"/>
      <c r="J43" s="143"/>
      <c r="K43" s="143"/>
      <c r="L43" s="143"/>
      <c r="M43" s="439"/>
      <c r="N43" s="439"/>
      <c r="O43" s="440"/>
    </row>
    <row r="44" s="111" customFormat="1" ht="16" customHeight="1" spans="1:15">
      <c r="A44" s="296"/>
      <c r="B44" s="297"/>
      <c r="C44" s="297"/>
      <c r="D44" s="298"/>
      <c r="E44" s="297"/>
      <c r="F44" s="297"/>
      <c r="G44" s="297"/>
      <c r="H44" s="299"/>
      <c r="I44" s="438"/>
      <c r="J44" s="143"/>
      <c r="K44" s="143"/>
      <c r="L44" s="143"/>
      <c r="M44" s="439"/>
      <c r="N44" s="439"/>
      <c r="O44" s="440"/>
    </row>
    <row r="45" s="111" customFormat="1" ht="16" customHeight="1" spans="1:15">
      <c r="A45" s="431"/>
      <c r="B45" s="432"/>
      <c r="C45" s="432"/>
      <c r="D45" s="433"/>
      <c r="E45" s="432"/>
      <c r="F45" s="432"/>
      <c r="G45" s="432"/>
      <c r="H45" s="432"/>
      <c r="I45" s="441"/>
      <c r="J45" s="143"/>
      <c r="K45" s="143"/>
      <c r="L45" s="143"/>
      <c r="M45" s="442"/>
      <c r="N45" s="442"/>
      <c r="O45" s="443"/>
    </row>
    <row r="46" s="111" customFormat="1" ht="14.25" spans="1:15">
      <c r="A46" s="149" t="s">
        <v>193</v>
      </c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</row>
    <row r="47" s="111" customFormat="1" ht="14.25" spans="1:15">
      <c r="A47" s="111" t="s">
        <v>194</v>
      </c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</row>
    <row r="48" s="111" customFormat="1" ht="14.25" spans="1:14">
      <c r="A48" s="150"/>
      <c r="B48" s="150"/>
      <c r="C48" s="150"/>
      <c r="D48" s="150"/>
      <c r="E48" s="150"/>
      <c r="F48" s="150"/>
      <c r="G48" s="150"/>
      <c r="H48" s="150"/>
      <c r="I48" s="150"/>
      <c r="J48" s="149" t="s">
        <v>195</v>
      </c>
      <c r="K48" s="318"/>
      <c r="L48" s="149" t="s">
        <v>196</v>
      </c>
      <c r="M48" s="149"/>
      <c r="N48" s="149" t="s">
        <v>197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5" workbookViewId="0">
      <selection activeCell="G48" sqref="G48"/>
    </sheetView>
  </sheetViews>
  <sheetFormatPr defaultColWidth="10" defaultRowHeight="16.5" customHeight="1"/>
  <cols>
    <col min="1" max="1" width="10.875" style="319" customWidth="1"/>
    <col min="2" max="16384" width="10" style="319"/>
  </cols>
  <sheetData>
    <row r="1" ht="22.5" customHeight="1" spans="1:11">
      <c r="A1" s="320" t="s">
        <v>198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ht="17.25" customHeight="1" spans="1:11">
      <c r="A2" s="321" t="s">
        <v>53</v>
      </c>
      <c r="B2" s="322"/>
      <c r="C2" s="322"/>
      <c r="D2" s="323" t="s">
        <v>55</v>
      </c>
      <c r="E2" s="323"/>
      <c r="F2" s="322"/>
      <c r="G2" s="322"/>
      <c r="H2" s="324" t="s">
        <v>57</v>
      </c>
      <c r="I2" s="400"/>
      <c r="J2" s="400"/>
      <c r="K2" s="401"/>
    </row>
    <row r="3" customHeight="1" spans="1:11">
      <c r="A3" s="325" t="s">
        <v>59</v>
      </c>
      <c r="B3" s="326"/>
      <c r="C3" s="327"/>
      <c r="D3" s="328" t="s">
        <v>60</v>
      </c>
      <c r="E3" s="329"/>
      <c r="F3" s="329"/>
      <c r="G3" s="330"/>
      <c r="H3" s="331" t="s">
        <v>61</v>
      </c>
      <c r="I3" s="402"/>
      <c r="J3" s="402"/>
      <c r="K3" s="403"/>
    </row>
    <row r="4" customHeight="1" spans="1:11">
      <c r="A4" s="332" t="s">
        <v>62</v>
      </c>
      <c r="B4" s="248" t="s">
        <v>63</v>
      </c>
      <c r="C4" s="249"/>
      <c r="D4" s="332" t="s">
        <v>64</v>
      </c>
      <c r="E4" s="333"/>
      <c r="F4" s="334" t="s">
        <v>65</v>
      </c>
      <c r="G4" s="335"/>
      <c r="H4" s="336" t="s">
        <v>66</v>
      </c>
      <c r="I4" s="404"/>
      <c r="J4" s="373" t="s">
        <v>67</v>
      </c>
      <c r="K4" s="405" t="s">
        <v>68</v>
      </c>
    </row>
    <row r="5" customHeight="1" spans="1:11">
      <c r="A5" s="337" t="s">
        <v>69</v>
      </c>
      <c r="B5" s="338" t="s">
        <v>70</v>
      </c>
      <c r="C5" s="339"/>
      <c r="D5" s="332" t="s">
        <v>71</v>
      </c>
      <c r="E5" s="333"/>
      <c r="F5" s="334" t="s">
        <v>72</v>
      </c>
      <c r="G5" s="335"/>
      <c r="H5" s="336" t="s">
        <v>73</v>
      </c>
      <c r="I5" s="404"/>
      <c r="J5" s="373" t="s">
        <v>67</v>
      </c>
      <c r="K5" s="405" t="s">
        <v>68</v>
      </c>
    </row>
    <row r="6" customHeight="1" spans="1:11">
      <c r="A6" s="332" t="s">
        <v>74</v>
      </c>
      <c r="B6" s="340">
        <v>2</v>
      </c>
      <c r="C6" s="341">
        <v>6</v>
      </c>
      <c r="D6" s="337" t="s">
        <v>75</v>
      </c>
      <c r="E6" s="342"/>
      <c r="F6" s="343" t="s">
        <v>76</v>
      </c>
      <c r="G6" s="344"/>
      <c r="H6" s="336" t="s">
        <v>77</v>
      </c>
      <c r="I6" s="404"/>
      <c r="J6" s="373" t="s">
        <v>67</v>
      </c>
      <c r="K6" s="405" t="s">
        <v>68</v>
      </c>
    </row>
    <row r="7" customHeight="1" spans="1:11">
      <c r="A7" s="332" t="s">
        <v>78</v>
      </c>
      <c r="B7" s="345">
        <v>600</v>
      </c>
      <c r="C7" s="346"/>
      <c r="D7" s="337" t="s">
        <v>79</v>
      </c>
      <c r="E7" s="347"/>
      <c r="F7" s="343" t="s">
        <v>80</v>
      </c>
      <c r="G7" s="344"/>
      <c r="H7" s="336" t="s">
        <v>81</v>
      </c>
      <c r="I7" s="404"/>
      <c r="J7" s="373" t="s">
        <v>67</v>
      </c>
      <c r="K7" s="405" t="s">
        <v>68</v>
      </c>
    </row>
    <row r="8" customHeight="1" spans="1:11">
      <c r="A8" s="348" t="s">
        <v>82</v>
      </c>
      <c r="B8" s="349"/>
      <c r="C8" s="350"/>
      <c r="D8" s="351" t="s">
        <v>83</v>
      </c>
      <c r="E8" s="352"/>
      <c r="F8" s="353" t="s">
        <v>80</v>
      </c>
      <c r="G8" s="354"/>
      <c r="H8" s="355" t="s">
        <v>84</v>
      </c>
      <c r="I8" s="406"/>
      <c r="J8" s="407" t="s">
        <v>67</v>
      </c>
      <c r="K8" s="408" t="s">
        <v>68</v>
      </c>
    </row>
    <row r="9" customHeight="1" spans="1:11">
      <c r="A9" s="356" t="s">
        <v>199</v>
      </c>
      <c r="B9" s="356"/>
      <c r="C9" s="356"/>
      <c r="D9" s="356"/>
      <c r="E9" s="356"/>
      <c r="F9" s="356"/>
      <c r="G9" s="356"/>
      <c r="H9" s="356"/>
      <c r="I9" s="356"/>
      <c r="J9" s="356"/>
      <c r="K9" s="356"/>
    </row>
    <row r="10" customHeight="1" spans="1:11">
      <c r="A10" s="357" t="s">
        <v>87</v>
      </c>
      <c r="B10" s="358" t="s">
        <v>88</v>
      </c>
      <c r="C10" s="359" t="s">
        <v>89</v>
      </c>
      <c r="D10" s="360"/>
      <c r="E10" s="361" t="s">
        <v>92</v>
      </c>
      <c r="F10" s="358" t="s">
        <v>88</v>
      </c>
      <c r="G10" s="359" t="s">
        <v>89</v>
      </c>
      <c r="H10" s="358"/>
      <c r="I10" s="361" t="s">
        <v>90</v>
      </c>
      <c r="J10" s="358" t="s">
        <v>88</v>
      </c>
      <c r="K10" s="409" t="s">
        <v>89</v>
      </c>
    </row>
    <row r="11" customHeight="1" spans="1:11">
      <c r="A11" s="337" t="s">
        <v>93</v>
      </c>
      <c r="B11" s="362" t="s">
        <v>88</v>
      </c>
      <c r="C11" s="338" t="s">
        <v>89</v>
      </c>
      <c r="D11" s="347"/>
      <c r="E11" s="342" t="s">
        <v>95</v>
      </c>
      <c r="F11" s="362" t="s">
        <v>88</v>
      </c>
      <c r="G11" s="338" t="s">
        <v>89</v>
      </c>
      <c r="H11" s="362"/>
      <c r="I11" s="342" t="s">
        <v>100</v>
      </c>
      <c r="J11" s="362" t="s">
        <v>88</v>
      </c>
      <c r="K11" s="339" t="s">
        <v>89</v>
      </c>
    </row>
    <row r="12" customHeight="1" spans="1:11">
      <c r="A12" s="351" t="s">
        <v>193</v>
      </c>
      <c r="B12" s="352"/>
      <c r="C12" s="352"/>
      <c r="D12" s="352"/>
      <c r="E12" s="352"/>
      <c r="F12" s="352"/>
      <c r="G12" s="352"/>
      <c r="H12" s="352"/>
      <c r="I12" s="352"/>
      <c r="J12" s="352"/>
      <c r="K12" s="410"/>
    </row>
    <row r="13" customHeight="1" spans="1:11">
      <c r="A13" s="363" t="s">
        <v>200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3"/>
    </row>
    <row r="14" customHeight="1" spans="1:11">
      <c r="A14" s="364" t="s">
        <v>201</v>
      </c>
      <c r="B14" s="365"/>
      <c r="C14" s="365"/>
      <c r="D14" s="365"/>
      <c r="E14" s="365"/>
      <c r="F14" s="365"/>
      <c r="G14" s="365"/>
      <c r="H14" s="365"/>
      <c r="I14" s="411"/>
      <c r="J14" s="411"/>
      <c r="K14" s="412"/>
    </row>
    <row r="15" customHeight="1" spans="1:11">
      <c r="A15" s="366"/>
      <c r="B15" s="367"/>
      <c r="C15" s="367"/>
      <c r="D15" s="368"/>
      <c r="E15" s="369"/>
      <c r="F15" s="367"/>
      <c r="G15" s="367"/>
      <c r="H15" s="368"/>
      <c r="I15" s="413"/>
      <c r="J15" s="414"/>
      <c r="K15" s="415"/>
    </row>
    <row r="16" customHeight="1" spans="1:11">
      <c r="A16" s="370"/>
      <c r="B16" s="371"/>
      <c r="C16" s="371"/>
      <c r="D16" s="371"/>
      <c r="E16" s="371"/>
      <c r="F16" s="371"/>
      <c r="G16" s="371"/>
      <c r="H16" s="371"/>
      <c r="I16" s="371"/>
      <c r="J16" s="371"/>
      <c r="K16" s="416"/>
    </row>
    <row r="17" customHeight="1" spans="1:11">
      <c r="A17" s="363" t="s">
        <v>202</v>
      </c>
      <c r="B17" s="363"/>
      <c r="C17" s="363"/>
      <c r="D17" s="363"/>
      <c r="E17" s="363"/>
      <c r="F17" s="363"/>
      <c r="G17" s="363"/>
      <c r="H17" s="363"/>
      <c r="I17" s="363"/>
      <c r="J17" s="363"/>
      <c r="K17" s="363"/>
    </row>
    <row r="18" customHeight="1" spans="1:11">
      <c r="A18" s="364" t="s">
        <v>203</v>
      </c>
      <c r="B18" s="365"/>
      <c r="C18" s="365"/>
      <c r="D18" s="365"/>
      <c r="E18" s="365"/>
      <c r="F18" s="365"/>
      <c r="G18" s="365"/>
      <c r="H18" s="365"/>
      <c r="I18" s="411"/>
      <c r="J18" s="411"/>
      <c r="K18" s="412"/>
    </row>
    <row r="19" customHeight="1" spans="1:11">
      <c r="A19" s="366"/>
      <c r="B19" s="367"/>
      <c r="C19" s="367"/>
      <c r="D19" s="368"/>
      <c r="E19" s="369"/>
      <c r="F19" s="367"/>
      <c r="G19" s="367"/>
      <c r="H19" s="368"/>
      <c r="I19" s="413"/>
      <c r="J19" s="414"/>
      <c r="K19" s="415"/>
    </row>
    <row r="20" customHeight="1" spans="1:11">
      <c r="A20" s="370"/>
      <c r="B20" s="371"/>
      <c r="C20" s="371"/>
      <c r="D20" s="371"/>
      <c r="E20" s="371"/>
      <c r="F20" s="371"/>
      <c r="G20" s="371"/>
      <c r="H20" s="371"/>
      <c r="I20" s="371"/>
      <c r="J20" s="371"/>
      <c r="K20" s="416"/>
    </row>
    <row r="21" customHeight="1" spans="1:11">
      <c r="A21" s="372" t="s">
        <v>118</v>
      </c>
      <c r="B21" s="372"/>
      <c r="C21" s="372"/>
      <c r="D21" s="372"/>
      <c r="E21" s="372"/>
      <c r="F21" s="372"/>
      <c r="G21" s="372"/>
      <c r="H21" s="372"/>
      <c r="I21" s="372"/>
      <c r="J21" s="372"/>
      <c r="K21" s="372"/>
    </row>
    <row r="22" customHeight="1" spans="1:11">
      <c r="A22" s="175" t="s">
        <v>119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39"/>
    </row>
    <row r="23" customHeight="1" spans="1:11">
      <c r="A23" s="187" t="s">
        <v>120</v>
      </c>
      <c r="B23" s="189"/>
      <c r="C23" s="338" t="s">
        <v>67</v>
      </c>
      <c r="D23" s="338" t="s">
        <v>68</v>
      </c>
      <c r="E23" s="186"/>
      <c r="F23" s="186"/>
      <c r="G23" s="186"/>
      <c r="H23" s="186"/>
      <c r="I23" s="186"/>
      <c r="J23" s="186"/>
      <c r="K23" s="233"/>
    </row>
    <row r="24" customHeight="1" spans="1:11">
      <c r="A24" s="336" t="s">
        <v>204</v>
      </c>
      <c r="B24" s="373"/>
      <c r="C24" s="373"/>
      <c r="D24" s="373"/>
      <c r="E24" s="373"/>
      <c r="F24" s="373"/>
      <c r="G24" s="373"/>
      <c r="H24" s="373"/>
      <c r="I24" s="373"/>
      <c r="J24" s="373"/>
      <c r="K24" s="405"/>
    </row>
    <row r="25" customHeight="1" spans="1:11">
      <c r="A25" s="374"/>
      <c r="B25" s="375"/>
      <c r="C25" s="375"/>
      <c r="D25" s="375"/>
      <c r="E25" s="375"/>
      <c r="F25" s="375"/>
      <c r="G25" s="375"/>
      <c r="H25" s="375"/>
      <c r="I25" s="375"/>
      <c r="J25" s="375"/>
      <c r="K25" s="417"/>
    </row>
    <row r="26" customHeight="1" spans="1:11">
      <c r="A26" s="356" t="s">
        <v>127</v>
      </c>
      <c r="B26" s="356"/>
      <c r="C26" s="356"/>
      <c r="D26" s="356"/>
      <c r="E26" s="356"/>
      <c r="F26" s="356"/>
      <c r="G26" s="356"/>
      <c r="H26" s="356"/>
      <c r="I26" s="356"/>
      <c r="J26" s="356"/>
      <c r="K26" s="356"/>
    </row>
    <row r="27" customHeight="1" spans="1:11">
      <c r="A27" s="325" t="s">
        <v>128</v>
      </c>
      <c r="B27" s="359" t="s">
        <v>98</v>
      </c>
      <c r="C27" s="359" t="s">
        <v>99</v>
      </c>
      <c r="D27" s="359" t="s">
        <v>91</v>
      </c>
      <c r="E27" s="326" t="s">
        <v>129</v>
      </c>
      <c r="F27" s="359" t="s">
        <v>98</v>
      </c>
      <c r="G27" s="359" t="s">
        <v>99</v>
      </c>
      <c r="H27" s="359" t="s">
        <v>91</v>
      </c>
      <c r="I27" s="326" t="s">
        <v>130</v>
      </c>
      <c r="J27" s="359" t="s">
        <v>98</v>
      </c>
      <c r="K27" s="409" t="s">
        <v>99</v>
      </c>
    </row>
    <row r="28" customHeight="1" spans="1:11">
      <c r="A28" s="376" t="s">
        <v>90</v>
      </c>
      <c r="B28" s="338" t="s">
        <v>98</v>
      </c>
      <c r="C28" s="338" t="s">
        <v>99</v>
      </c>
      <c r="D28" s="338" t="s">
        <v>91</v>
      </c>
      <c r="E28" s="377" t="s">
        <v>97</v>
      </c>
      <c r="F28" s="338" t="s">
        <v>98</v>
      </c>
      <c r="G28" s="338" t="s">
        <v>99</v>
      </c>
      <c r="H28" s="338" t="s">
        <v>91</v>
      </c>
      <c r="I28" s="377" t="s">
        <v>108</v>
      </c>
      <c r="J28" s="338" t="s">
        <v>98</v>
      </c>
      <c r="K28" s="339" t="s">
        <v>99</v>
      </c>
    </row>
    <row r="29" customHeight="1" spans="1:11">
      <c r="A29" s="332" t="s">
        <v>101</v>
      </c>
      <c r="B29" s="378"/>
      <c r="C29" s="378"/>
      <c r="D29" s="378"/>
      <c r="E29" s="378"/>
      <c r="F29" s="378"/>
      <c r="G29" s="378"/>
      <c r="H29" s="378"/>
      <c r="I29" s="378"/>
      <c r="J29" s="378"/>
      <c r="K29" s="418"/>
    </row>
    <row r="30" customHeight="1" spans="1:11">
      <c r="A30" s="379"/>
      <c r="B30" s="380"/>
      <c r="C30" s="380"/>
      <c r="D30" s="380"/>
      <c r="E30" s="380"/>
      <c r="F30" s="380"/>
      <c r="G30" s="380"/>
      <c r="H30" s="380"/>
      <c r="I30" s="380"/>
      <c r="J30" s="380"/>
      <c r="K30" s="419"/>
    </row>
    <row r="31" customHeight="1" spans="1:11">
      <c r="A31" s="381" t="s">
        <v>205</v>
      </c>
      <c r="B31" s="381"/>
      <c r="C31" s="381"/>
      <c r="D31" s="381"/>
      <c r="E31" s="381"/>
      <c r="F31" s="381"/>
      <c r="G31" s="381"/>
      <c r="H31" s="381"/>
      <c r="I31" s="381"/>
      <c r="J31" s="381"/>
      <c r="K31" s="381"/>
    </row>
    <row r="32" ht="17.25" customHeight="1" spans="1:11">
      <c r="A32" s="382" t="s">
        <v>206</v>
      </c>
      <c r="B32" s="383"/>
      <c r="C32" s="383"/>
      <c r="D32" s="383"/>
      <c r="E32" s="383"/>
      <c r="F32" s="383"/>
      <c r="G32" s="383"/>
      <c r="H32" s="383"/>
      <c r="I32" s="383"/>
      <c r="J32" s="383"/>
      <c r="K32" s="420"/>
    </row>
    <row r="33" ht="17.25" customHeight="1" spans="1:11">
      <c r="A33" s="319" t="s">
        <v>207</v>
      </c>
      <c r="K33" s="421"/>
    </row>
    <row r="34" ht="17.25" customHeight="1" spans="1:11">
      <c r="A34" s="384"/>
      <c r="B34" s="385"/>
      <c r="C34" s="385"/>
      <c r="D34" s="385"/>
      <c r="E34" s="385"/>
      <c r="F34" s="385"/>
      <c r="G34" s="385"/>
      <c r="H34" s="385"/>
      <c r="I34" s="385"/>
      <c r="J34" s="385"/>
      <c r="K34" s="422"/>
    </row>
    <row r="35" ht="17.25" customHeight="1" spans="1:11">
      <c r="A35" s="384"/>
      <c r="B35" s="385"/>
      <c r="C35" s="385"/>
      <c r="D35" s="385"/>
      <c r="E35" s="385"/>
      <c r="F35" s="385"/>
      <c r="G35" s="385"/>
      <c r="H35" s="385"/>
      <c r="I35" s="385"/>
      <c r="J35" s="385"/>
      <c r="K35" s="422"/>
    </row>
    <row r="36" ht="17.25" customHeight="1" spans="1:11">
      <c r="A36" s="384"/>
      <c r="B36" s="385"/>
      <c r="C36" s="385"/>
      <c r="D36" s="385"/>
      <c r="E36" s="385"/>
      <c r="F36" s="385"/>
      <c r="G36" s="385"/>
      <c r="H36" s="385"/>
      <c r="I36" s="385"/>
      <c r="J36" s="385"/>
      <c r="K36" s="422"/>
    </row>
    <row r="37" ht="17.25" customHeight="1" spans="1:11">
      <c r="A37" s="384"/>
      <c r="B37" s="385"/>
      <c r="C37" s="385"/>
      <c r="D37" s="385"/>
      <c r="E37" s="385"/>
      <c r="F37" s="385"/>
      <c r="G37" s="385"/>
      <c r="H37" s="385"/>
      <c r="I37" s="385"/>
      <c r="J37" s="385"/>
      <c r="K37" s="422"/>
    </row>
    <row r="38" ht="17.25" customHeight="1" spans="1:11">
      <c r="A38" s="384"/>
      <c r="B38" s="385"/>
      <c r="C38" s="385"/>
      <c r="D38" s="385"/>
      <c r="E38" s="385"/>
      <c r="F38" s="385"/>
      <c r="G38" s="385"/>
      <c r="H38" s="385"/>
      <c r="I38" s="385"/>
      <c r="J38" s="385"/>
      <c r="K38" s="422"/>
    </row>
    <row r="39" ht="17.25" customHeight="1" spans="1:11">
      <c r="A39" s="384"/>
      <c r="B39" s="385"/>
      <c r="C39" s="385"/>
      <c r="D39" s="385"/>
      <c r="E39" s="385"/>
      <c r="F39" s="385"/>
      <c r="G39" s="385"/>
      <c r="H39" s="385"/>
      <c r="I39" s="385"/>
      <c r="J39" s="385"/>
      <c r="K39" s="422"/>
    </row>
    <row r="40" ht="17.25" customHeight="1" spans="1:11">
      <c r="A40" s="384"/>
      <c r="B40" s="385"/>
      <c r="C40" s="385"/>
      <c r="D40" s="385"/>
      <c r="E40" s="385"/>
      <c r="F40" s="385"/>
      <c r="G40" s="385"/>
      <c r="H40" s="385"/>
      <c r="I40" s="385"/>
      <c r="J40" s="385"/>
      <c r="K40" s="422"/>
    </row>
    <row r="41" ht="17.25" customHeight="1" spans="1:11">
      <c r="A41" s="384"/>
      <c r="B41" s="385"/>
      <c r="C41" s="385"/>
      <c r="D41" s="385"/>
      <c r="E41" s="385"/>
      <c r="F41" s="385"/>
      <c r="G41" s="385"/>
      <c r="H41" s="385"/>
      <c r="I41" s="385"/>
      <c r="J41" s="385"/>
      <c r="K41" s="422"/>
    </row>
    <row r="42" ht="17.25" customHeight="1" spans="1:11">
      <c r="A42" s="384"/>
      <c r="B42" s="385"/>
      <c r="C42" s="385"/>
      <c r="D42" s="385"/>
      <c r="E42" s="385"/>
      <c r="F42" s="385"/>
      <c r="G42" s="385"/>
      <c r="H42" s="385"/>
      <c r="I42" s="385"/>
      <c r="J42" s="385"/>
      <c r="K42" s="422"/>
    </row>
    <row r="43" ht="17.25" customHeight="1" spans="1:11">
      <c r="A43" s="379" t="s">
        <v>126</v>
      </c>
      <c r="B43" s="380"/>
      <c r="C43" s="380"/>
      <c r="D43" s="380"/>
      <c r="E43" s="380"/>
      <c r="F43" s="380"/>
      <c r="G43" s="380"/>
      <c r="H43" s="380"/>
      <c r="I43" s="380"/>
      <c r="J43" s="380"/>
      <c r="K43" s="419"/>
    </row>
    <row r="44" customHeight="1" spans="1:11">
      <c r="A44" s="381" t="s">
        <v>208</v>
      </c>
      <c r="B44" s="381"/>
      <c r="C44" s="381"/>
      <c r="D44" s="381"/>
      <c r="E44" s="381"/>
      <c r="F44" s="381"/>
      <c r="G44" s="381"/>
      <c r="H44" s="381"/>
      <c r="I44" s="381"/>
      <c r="J44" s="381"/>
      <c r="K44" s="423"/>
    </row>
    <row r="45" ht="18" customHeight="1" spans="1:11">
      <c r="A45" s="386" t="s">
        <v>193</v>
      </c>
      <c r="B45" s="387"/>
      <c r="C45" s="387"/>
      <c r="D45" s="387"/>
      <c r="E45" s="387"/>
      <c r="F45" s="387"/>
      <c r="G45" s="387"/>
      <c r="H45" s="387"/>
      <c r="I45" s="387"/>
      <c r="J45" s="387"/>
      <c r="K45" s="424"/>
    </row>
    <row r="46" ht="18" customHeight="1" spans="1:11">
      <c r="A46" s="386"/>
      <c r="B46" s="387"/>
      <c r="C46" s="387"/>
      <c r="D46" s="387"/>
      <c r="E46" s="387"/>
      <c r="F46" s="387"/>
      <c r="G46" s="387"/>
      <c r="H46" s="387"/>
      <c r="I46" s="387"/>
      <c r="J46" s="387"/>
      <c r="K46" s="424"/>
    </row>
    <row r="47" ht="18" customHeight="1" spans="1:11">
      <c r="A47" s="374"/>
      <c r="B47" s="375"/>
      <c r="C47" s="375"/>
      <c r="D47" s="375"/>
      <c r="E47" s="375"/>
      <c r="F47" s="375"/>
      <c r="G47" s="375"/>
      <c r="H47" s="375"/>
      <c r="I47" s="375"/>
      <c r="J47" s="375"/>
      <c r="K47" s="417"/>
    </row>
    <row r="48" ht="21" customHeight="1" spans="1:11">
      <c r="A48" s="388" t="s">
        <v>132</v>
      </c>
      <c r="B48" s="389" t="s">
        <v>133</v>
      </c>
      <c r="C48" s="389"/>
      <c r="D48" s="390" t="s">
        <v>134</v>
      </c>
      <c r="E48" s="391" t="s">
        <v>135</v>
      </c>
      <c r="F48" s="390" t="s">
        <v>136</v>
      </c>
      <c r="G48" s="392">
        <v>45211</v>
      </c>
      <c r="H48" s="393" t="s">
        <v>137</v>
      </c>
      <c r="I48" s="393"/>
      <c r="J48" s="389" t="s">
        <v>138</v>
      </c>
      <c r="K48" s="425"/>
    </row>
    <row r="49" customHeight="1" spans="1:11">
      <c r="A49" s="394" t="s">
        <v>139</v>
      </c>
      <c r="B49" s="395"/>
      <c r="C49" s="395"/>
      <c r="D49" s="395"/>
      <c r="E49" s="395"/>
      <c r="F49" s="395"/>
      <c r="G49" s="395"/>
      <c r="H49" s="395"/>
      <c r="I49" s="395"/>
      <c r="J49" s="395"/>
      <c r="K49" s="426"/>
    </row>
    <row r="50" customHeight="1" spans="1:11">
      <c r="A50" s="396"/>
      <c r="B50" s="397"/>
      <c r="C50" s="397"/>
      <c r="D50" s="397"/>
      <c r="E50" s="397"/>
      <c r="F50" s="397"/>
      <c r="G50" s="397"/>
      <c r="H50" s="397"/>
      <c r="I50" s="397"/>
      <c r="J50" s="397"/>
      <c r="K50" s="427"/>
    </row>
    <row r="51" customHeight="1" spans="1:11">
      <c r="A51" s="398"/>
      <c r="B51" s="399"/>
      <c r="C51" s="399"/>
      <c r="D51" s="399"/>
      <c r="E51" s="399"/>
      <c r="F51" s="399"/>
      <c r="G51" s="399"/>
      <c r="H51" s="399"/>
      <c r="I51" s="399"/>
      <c r="J51" s="399"/>
      <c r="K51" s="428"/>
    </row>
    <row r="52" ht="21" customHeight="1" spans="1:11">
      <c r="A52" s="388" t="s">
        <v>132</v>
      </c>
      <c r="B52" s="389" t="s">
        <v>133</v>
      </c>
      <c r="C52" s="389"/>
      <c r="D52" s="390" t="s">
        <v>134</v>
      </c>
      <c r="E52" s="390"/>
      <c r="F52" s="390" t="s">
        <v>136</v>
      </c>
      <c r="G52" s="390"/>
      <c r="H52" s="393" t="s">
        <v>137</v>
      </c>
      <c r="I52" s="393"/>
      <c r="J52" s="429"/>
      <c r="K52" s="43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workbookViewId="0">
      <selection activeCell="A2" sqref="A2:H48"/>
    </sheetView>
  </sheetViews>
  <sheetFormatPr defaultColWidth="9" defaultRowHeight="26" customHeight="1"/>
  <cols>
    <col min="1" max="1" width="17.875" style="111" customWidth="1"/>
    <col min="2" max="8" width="9.33333333333333" style="111" customWidth="1"/>
    <col min="9" max="9" width="1.33333333333333" style="111" customWidth="1"/>
    <col min="10" max="10" width="10.9" style="111" customWidth="1"/>
    <col min="11" max="11" width="11" style="111" customWidth="1"/>
    <col min="12" max="12" width="11.6" style="111" customWidth="1"/>
    <col min="13" max="13" width="11.7" style="111" customWidth="1"/>
    <col min="14" max="14" width="11.8" style="111" customWidth="1"/>
    <col min="15" max="15" width="13.4" style="111" customWidth="1"/>
    <col min="16" max="16" width="9.625" style="111" customWidth="1"/>
    <col min="17" max="16384" width="9" style="111"/>
  </cols>
  <sheetData>
    <row r="1" s="111" customFormat="1" ht="16" customHeight="1" spans="1:16">
      <c r="A1" s="309" t="s">
        <v>141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</row>
    <row r="2" s="111" customFormat="1" ht="16" customHeight="1" spans="1:16">
      <c r="A2" s="115" t="s">
        <v>62</v>
      </c>
      <c r="B2" s="248" t="s">
        <v>63</v>
      </c>
      <c r="C2" s="249"/>
      <c r="D2" s="117" t="s">
        <v>69</v>
      </c>
      <c r="E2" s="116" t="s">
        <v>142</v>
      </c>
      <c r="F2" s="116"/>
      <c r="G2" s="116"/>
      <c r="H2" s="116"/>
      <c r="I2" s="311"/>
      <c r="J2" s="312" t="s">
        <v>57</v>
      </c>
      <c r="K2" s="116" t="s">
        <v>58</v>
      </c>
      <c r="L2" s="116"/>
      <c r="M2" s="116"/>
      <c r="N2" s="116"/>
      <c r="O2" s="116"/>
      <c r="P2" s="313"/>
    </row>
    <row r="3" s="111" customFormat="1" ht="16" customHeight="1" spans="1:16">
      <c r="A3" s="118" t="s">
        <v>143</v>
      </c>
      <c r="B3" s="119" t="s">
        <v>144</v>
      </c>
      <c r="C3" s="119"/>
      <c r="D3" s="119"/>
      <c r="E3" s="119"/>
      <c r="F3" s="119"/>
      <c r="G3" s="119"/>
      <c r="H3" s="119"/>
      <c r="I3" s="145"/>
      <c r="J3" s="156" t="s">
        <v>145</v>
      </c>
      <c r="K3" s="156"/>
      <c r="L3" s="156"/>
      <c r="M3" s="156"/>
      <c r="N3" s="156"/>
      <c r="O3" s="156"/>
      <c r="P3" s="314"/>
    </row>
    <row r="4" s="111" customFormat="1" ht="16" customHeight="1" spans="1:16">
      <c r="A4" s="118"/>
      <c r="B4" s="250" t="s">
        <v>146</v>
      </c>
      <c r="C4" s="251" t="s">
        <v>147</v>
      </c>
      <c r="D4" s="250" t="s">
        <v>148</v>
      </c>
      <c r="E4" s="250" t="s">
        <v>149</v>
      </c>
      <c r="F4" s="250" t="s">
        <v>150</v>
      </c>
      <c r="G4" s="250" t="s">
        <v>151</v>
      </c>
      <c r="H4" s="252" t="s">
        <v>152</v>
      </c>
      <c r="I4" s="145"/>
      <c r="J4" s="159" t="s">
        <v>114</v>
      </c>
      <c r="K4" s="159" t="s">
        <v>115</v>
      </c>
      <c r="L4" s="159" t="s">
        <v>114</v>
      </c>
      <c r="M4" s="159" t="s">
        <v>115</v>
      </c>
      <c r="N4" s="159" t="s">
        <v>114</v>
      </c>
      <c r="O4" s="159" t="s">
        <v>115</v>
      </c>
      <c r="P4" s="159"/>
    </row>
    <row r="5" s="111" customFormat="1" ht="16" customHeight="1" spans="1:16">
      <c r="A5" s="118"/>
      <c r="B5" s="253" t="s">
        <v>153</v>
      </c>
      <c r="C5" s="253" t="s">
        <v>154</v>
      </c>
      <c r="D5" s="253" t="s">
        <v>155</v>
      </c>
      <c r="E5" s="253" t="s">
        <v>156</v>
      </c>
      <c r="F5" s="253" t="s">
        <v>157</v>
      </c>
      <c r="G5" s="253" t="s">
        <v>158</v>
      </c>
      <c r="H5" s="252"/>
      <c r="I5" s="145"/>
      <c r="J5" s="253" t="s">
        <v>153</v>
      </c>
      <c r="K5" s="253" t="s">
        <v>154</v>
      </c>
      <c r="L5" s="253" t="s">
        <v>155</v>
      </c>
      <c r="M5" s="253" t="s">
        <v>156</v>
      </c>
      <c r="N5" s="253" t="s">
        <v>157</v>
      </c>
      <c r="O5" s="253" t="s">
        <v>158</v>
      </c>
      <c r="P5" s="315"/>
    </row>
    <row r="6" s="111" customFormat="1" ht="16" customHeight="1" spans="1:16">
      <c r="A6" s="254" t="s">
        <v>160</v>
      </c>
      <c r="B6" s="255">
        <f t="shared" ref="B6:B9" si="0">C6-4</f>
        <v>47</v>
      </c>
      <c r="C6" s="255">
        <v>51</v>
      </c>
      <c r="D6" s="255">
        <f t="shared" ref="D6:D9" si="1">B6+4</f>
        <v>51</v>
      </c>
      <c r="E6" s="255">
        <f t="shared" ref="E6:G6" si="2">D6+4</f>
        <v>55</v>
      </c>
      <c r="F6" s="255">
        <f t="shared" si="2"/>
        <v>59</v>
      </c>
      <c r="G6" s="255">
        <f t="shared" si="2"/>
        <v>63</v>
      </c>
      <c r="H6" s="256"/>
      <c r="I6" s="145"/>
      <c r="J6" s="143" t="s">
        <v>209</v>
      </c>
      <c r="K6" s="143" t="s">
        <v>210</v>
      </c>
      <c r="L6" s="143" t="s">
        <v>211</v>
      </c>
      <c r="M6" s="143" t="s">
        <v>212</v>
      </c>
      <c r="N6" s="143" t="s">
        <v>213</v>
      </c>
      <c r="O6" s="143" t="s">
        <v>214</v>
      </c>
      <c r="P6" s="143"/>
    </row>
    <row r="7" s="111" customFormat="1" ht="16" customHeight="1" spans="1:16">
      <c r="A7" s="254" t="s">
        <v>163</v>
      </c>
      <c r="B7" s="255">
        <f t="shared" si="0"/>
        <v>82</v>
      </c>
      <c r="C7" s="255">
        <v>86</v>
      </c>
      <c r="D7" s="255">
        <f t="shared" si="1"/>
        <v>86</v>
      </c>
      <c r="E7" s="255">
        <f t="shared" ref="E7:G7" si="3">D7+6</f>
        <v>92</v>
      </c>
      <c r="F7" s="255">
        <f t="shared" si="3"/>
        <v>98</v>
      </c>
      <c r="G7" s="255">
        <f t="shared" si="3"/>
        <v>104</v>
      </c>
      <c r="H7" s="256"/>
      <c r="I7" s="145"/>
      <c r="J7" s="143" t="s">
        <v>215</v>
      </c>
      <c r="K7" s="143" t="s">
        <v>216</v>
      </c>
      <c r="L7" s="143" t="s">
        <v>217</v>
      </c>
      <c r="M7" s="143" t="s">
        <v>211</v>
      </c>
      <c r="N7" s="143" t="s">
        <v>218</v>
      </c>
      <c r="O7" s="143" t="s">
        <v>219</v>
      </c>
      <c r="P7" s="143"/>
    </row>
    <row r="8" s="111" customFormat="1" ht="16" customHeight="1" spans="1:16">
      <c r="A8" s="254" t="s">
        <v>166</v>
      </c>
      <c r="B8" s="255">
        <f t="shared" si="0"/>
        <v>82</v>
      </c>
      <c r="C8" s="255">
        <v>86</v>
      </c>
      <c r="D8" s="255">
        <f t="shared" si="1"/>
        <v>86</v>
      </c>
      <c r="E8" s="255">
        <f t="shared" ref="E8:G8" si="4">D8+6</f>
        <v>92</v>
      </c>
      <c r="F8" s="255">
        <f t="shared" si="4"/>
        <v>98</v>
      </c>
      <c r="G8" s="255">
        <f t="shared" si="4"/>
        <v>104</v>
      </c>
      <c r="H8" s="256"/>
      <c r="I8" s="145"/>
      <c r="J8" s="143" t="s">
        <v>215</v>
      </c>
      <c r="K8" s="143" t="s">
        <v>220</v>
      </c>
      <c r="L8" s="143" t="s">
        <v>179</v>
      </c>
      <c r="M8" s="143" t="s">
        <v>211</v>
      </c>
      <c r="N8" s="143" t="s">
        <v>167</v>
      </c>
      <c r="O8" s="143" t="s">
        <v>162</v>
      </c>
      <c r="P8" s="143"/>
    </row>
    <row r="9" s="111" customFormat="1" ht="16" customHeight="1" spans="1:16">
      <c r="A9" s="257" t="s">
        <v>168</v>
      </c>
      <c r="B9" s="255">
        <f t="shared" si="0"/>
        <v>72</v>
      </c>
      <c r="C9" s="255">
        <v>76</v>
      </c>
      <c r="D9" s="255">
        <f t="shared" si="1"/>
        <v>76</v>
      </c>
      <c r="E9" s="255">
        <f t="shared" ref="E9:G9" si="5">D9+6</f>
        <v>82</v>
      </c>
      <c r="F9" s="255">
        <f t="shared" si="5"/>
        <v>88</v>
      </c>
      <c r="G9" s="255">
        <f t="shared" si="5"/>
        <v>94</v>
      </c>
      <c r="H9" s="256"/>
      <c r="I9" s="145"/>
      <c r="J9" s="143" t="s">
        <v>175</v>
      </c>
      <c r="K9" s="143" t="s">
        <v>221</v>
      </c>
      <c r="L9" s="143" t="s">
        <v>161</v>
      </c>
      <c r="M9" s="143" t="s">
        <v>162</v>
      </c>
      <c r="N9" s="143" t="s">
        <v>161</v>
      </c>
      <c r="O9" s="143" t="s">
        <v>216</v>
      </c>
      <c r="P9" s="143"/>
    </row>
    <row r="10" s="111" customFormat="1" ht="16" customHeight="1" spans="1:16">
      <c r="A10" s="254" t="s">
        <v>171</v>
      </c>
      <c r="B10" s="255">
        <f>C10-1.5</f>
        <v>32</v>
      </c>
      <c r="C10" s="255">
        <v>33.5</v>
      </c>
      <c r="D10" s="255">
        <f>B10+2.2</f>
        <v>34.2</v>
      </c>
      <c r="E10" s="255">
        <f t="shared" ref="E10:G10" si="6">D10+2.2</f>
        <v>36.4</v>
      </c>
      <c r="F10" s="255">
        <f t="shared" si="6"/>
        <v>38.6</v>
      </c>
      <c r="G10" s="255">
        <f t="shared" si="6"/>
        <v>40.8</v>
      </c>
      <c r="H10" s="256"/>
      <c r="I10" s="145"/>
      <c r="J10" s="143" t="s">
        <v>222</v>
      </c>
      <c r="K10" s="143" t="s">
        <v>173</v>
      </c>
      <c r="L10" s="143" t="s">
        <v>175</v>
      </c>
      <c r="M10" s="143" t="s">
        <v>223</v>
      </c>
      <c r="N10" s="143" t="s">
        <v>224</v>
      </c>
      <c r="O10" s="143" t="s">
        <v>225</v>
      </c>
      <c r="P10" s="143"/>
    </row>
    <row r="11" s="111" customFormat="1" ht="16" customHeight="1" spans="1:16">
      <c r="A11" s="254" t="s">
        <v>174</v>
      </c>
      <c r="B11" s="255">
        <f>C11-1</f>
        <v>40</v>
      </c>
      <c r="C11" s="255">
        <v>41</v>
      </c>
      <c r="D11" s="255">
        <f>B11+1.5</f>
        <v>41.5</v>
      </c>
      <c r="E11" s="255">
        <f t="shared" ref="E11:G11" si="7">D11+1.5</f>
        <v>43</v>
      </c>
      <c r="F11" s="255">
        <f t="shared" si="7"/>
        <v>44.5</v>
      </c>
      <c r="G11" s="255">
        <f t="shared" si="7"/>
        <v>46</v>
      </c>
      <c r="H11" s="256"/>
      <c r="I11" s="145"/>
      <c r="J11" s="143" t="s">
        <v>226</v>
      </c>
      <c r="K11" s="143" t="s">
        <v>227</v>
      </c>
      <c r="L11" s="143" t="s">
        <v>167</v>
      </c>
      <c r="M11" s="143" t="s">
        <v>228</v>
      </c>
      <c r="N11" s="143" t="s">
        <v>229</v>
      </c>
      <c r="O11" s="143" t="s">
        <v>167</v>
      </c>
      <c r="P11" s="143"/>
    </row>
    <row r="12" s="111" customFormat="1" ht="16" customHeight="1" spans="1:16">
      <c r="A12" s="254" t="s">
        <v>178</v>
      </c>
      <c r="B12" s="255">
        <f>C12-3.4</f>
        <v>43.6</v>
      </c>
      <c r="C12" s="255">
        <v>47</v>
      </c>
      <c r="D12" s="255">
        <f>B12+3.4</f>
        <v>47</v>
      </c>
      <c r="E12" s="255">
        <f t="shared" ref="E12:G12" si="8">D12+3.4</f>
        <v>50.4</v>
      </c>
      <c r="F12" s="255">
        <f t="shared" si="8"/>
        <v>53.8</v>
      </c>
      <c r="G12" s="255">
        <f t="shared" si="8"/>
        <v>57.2</v>
      </c>
      <c r="H12" s="256"/>
      <c r="I12" s="145"/>
      <c r="J12" s="143" t="s">
        <v>179</v>
      </c>
      <c r="K12" s="143" t="s">
        <v>180</v>
      </c>
      <c r="L12" s="143" t="s">
        <v>181</v>
      </c>
      <c r="M12" s="143" t="s">
        <v>230</v>
      </c>
      <c r="N12" s="143" t="s">
        <v>231</v>
      </c>
      <c r="O12" s="143" t="s">
        <v>232</v>
      </c>
      <c r="P12" s="143"/>
    </row>
    <row r="13" s="111" customFormat="1" ht="16" customHeight="1" spans="1:16">
      <c r="A13" s="254" t="s">
        <v>182</v>
      </c>
      <c r="B13" s="255">
        <f>C13-1.2</f>
        <v>15.8</v>
      </c>
      <c r="C13" s="255">
        <v>17</v>
      </c>
      <c r="D13" s="255">
        <f>B13+1.2</f>
        <v>17</v>
      </c>
      <c r="E13" s="255">
        <f t="shared" ref="E13:G13" si="9">D13+1.2</f>
        <v>18.2</v>
      </c>
      <c r="F13" s="255">
        <f t="shared" si="9"/>
        <v>19.4</v>
      </c>
      <c r="G13" s="255">
        <f t="shared" si="9"/>
        <v>20.6</v>
      </c>
      <c r="H13" s="256"/>
      <c r="I13" s="145"/>
      <c r="J13" s="143" t="s">
        <v>217</v>
      </c>
      <c r="K13" s="143" t="s">
        <v>216</v>
      </c>
      <c r="L13" s="143" t="s">
        <v>183</v>
      </c>
      <c r="M13" s="143" t="s">
        <v>179</v>
      </c>
      <c r="N13" s="143" t="s">
        <v>233</v>
      </c>
      <c r="O13" s="143" t="s">
        <v>228</v>
      </c>
      <c r="P13" s="143"/>
    </row>
    <row r="14" s="111" customFormat="1" ht="16" customHeight="1" spans="1:16">
      <c r="A14" s="254" t="s">
        <v>184</v>
      </c>
      <c r="B14" s="255">
        <f>C14-0.8</f>
        <v>14.2</v>
      </c>
      <c r="C14" s="255">
        <v>15</v>
      </c>
      <c r="D14" s="255">
        <f>B14+0.8</f>
        <v>15</v>
      </c>
      <c r="E14" s="255">
        <f>D14+1</f>
        <v>16</v>
      </c>
      <c r="F14" s="255">
        <f>E14+1</f>
        <v>17</v>
      </c>
      <c r="G14" s="255">
        <f>F14+0.8</f>
        <v>17.8</v>
      </c>
      <c r="H14" s="256"/>
      <c r="I14" s="145"/>
      <c r="J14" s="143" t="s">
        <v>185</v>
      </c>
      <c r="K14" s="143" t="s">
        <v>162</v>
      </c>
      <c r="L14" s="143" t="s">
        <v>162</v>
      </c>
      <c r="M14" s="143" t="s">
        <v>167</v>
      </c>
      <c r="N14" s="143" t="s">
        <v>167</v>
      </c>
      <c r="O14" s="143" t="s">
        <v>162</v>
      </c>
      <c r="P14" s="143"/>
    </row>
    <row r="15" s="111" customFormat="1" ht="16" customHeight="1" spans="1:16">
      <c r="A15" s="254" t="s">
        <v>186</v>
      </c>
      <c r="B15" s="254">
        <f>C15-0.2</f>
        <v>11.8</v>
      </c>
      <c r="C15" s="254">
        <v>12</v>
      </c>
      <c r="D15" s="254">
        <f>B15+0.2</f>
        <v>12</v>
      </c>
      <c r="E15" s="254">
        <f t="shared" ref="E15:G15" si="10">D15+0.4</f>
        <v>12.4</v>
      </c>
      <c r="F15" s="254">
        <f t="shared" si="10"/>
        <v>12.8</v>
      </c>
      <c r="G15" s="254">
        <f t="shared" si="10"/>
        <v>13.2</v>
      </c>
      <c r="H15" s="256"/>
      <c r="I15" s="145"/>
      <c r="J15" s="143" t="s">
        <v>179</v>
      </c>
      <c r="K15" s="143" t="s">
        <v>179</v>
      </c>
      <c r="L15" s="143" t="s">
        <v>183</v>
      </c>
      <c r="M15" s="143" t="s">
        <v>179</v>
      </c>
      <c r="N15" s="143" t="s">
        <v>179</v>
      </c>
      <c r="O15" s="143" t="s">
        <v>228</v>
      </c>
      <c r="P15" s="143"/>
    </row>
    <row r="16" s="111" customFormat="1" ht="16" customHeight="1" spans="1:16">
      <c r="A16" s="254" t="s">
        <v>187</v>
      </c>
      <c r="B16" s="254">
        <f>C16-0.2</f>
        <v>8.8</v>
      </c>
      <c r="C16" s="254">
        <v>9</v>
      </c>
      <c r="D16" s="254">
        <f>B16+0.2</f>
        <v>9</v>
      </c>
      <c r="E16" s="254">
        <f t="shared" ref="E16:G16" si="11">D16+0.4</f>
        <v>9.4</v>
      </c>
      <c r="F16" s="254">
        <f t="shared" si="11"/>
        <v>9.8</v>
      </c>
      <c r="G16" s="254">
        <f t="shared" si="11"/>
        <v>10.2</v>
      </c>
      <c r="H16" s="256"/>
      <c r="I16" s="145"/>
      <c r="J16" s="143" t="s">
        <v>179</v>
      </c>
      <c r="K16" s="143" t="s">
        <v>179</v>
      </c>
      <c r="L16" s="143" t="s">
        <v>179</v>
      </c>
      <c r="M16" s="143" t="s">
        <v>179</v>
      </c>
      <c r="N16" s="143" t="s">
        <v>179</v>
      </c>
      <c r="O16" s="143" t="s">
        <v>179</v>
      </c>
      <c r="P16" s="143"/>
    </row>
    <row r="17" s="111" customFormat="1" ht="16" customHeight="1" spans="1:16">
      <c r="A17" s="254" t="s">
        <v>188</v>
      </c>
      <c r="B17" s="254">
        <v>13</v>
      </c>
      <c r="C17" s="254">
        <v>13</v>
      </c>
      <c r="D17" s="255">
        <v>14</v>
      </c>
      <c r="E17" s="258">
        <v>14</v>
      </c>
      <c r="F17" s="255">
        <f>D17+1</f>
        <v>15</v>
      </c>
      <c r="G17" s="255">
        <v>15</v>
      </c>
      <c r="H17" s="256"/>
      <c r="I17" s="145"/>
      <c r="J17" s="143" t="s">
        <v>234</v>
      </c>
      <c r="K17" s="143" t="s">
        <v>176</v>
      </c>
      <c r="L17" s="143" t="s">
        <v>235</v>
      </c>
      <c r="M17" s="143" t="s">
        <v>189</v>
      </c>
      <c r="N17" s="143" t="s">
        <v>236</v>
      </c>
      <c r="O17" s="143" t="s">
        <v>227</v>
      </c>
      <c r="P17" s="143"/>
    </row>
    <row r="18" s="111" customFormat="1" ht="16" customHeight="1" spans="1:16">
      <c r="A18" s="250"/>
      <c r="B18" s="288"/>
      <c r="C18" s="289"/>
      <c r="D18" s="288"/>
      <c r="E18" s="288"/>
      <c r="F18" s="288"/>
      <c r="G18" s="288"/>
      <c r="H18" s="256"/>
      <c r="I18" s="145"/>
      <c r="J18" s="143"/>
      <c r="K18" s="143"/>
      <c r="L18" s="143"/>
      <c r="M18" s="143"/>
      <c r="N18" s="143"/>
      <c r="O18" s="143"/>
      <c r="P18" s="143"/>
    </row>
    <row r="19" s="111" customFormat="1" ht="16" customHeight="1" spans="1:16">
      <c r="A19" s="250"/>
      <c r="B19" s="288"/>
      <c r="C19" s="289"/>
      <c r="D19" s="288"/>
      <c r="E19" s="288"/>
      <c r="F19" s="290"/>
      <c r="G19" s="290"/>
      <c r="H19" s="256"/>
      <c r="I19" s="145"/>
      <c r="J19" s="143"/>
      <c r="K19" s="143"/>
      <c r="L19" s="143"/>
      <c r="M19" s="143"/>
      <c r="N19" s="143"/>
      <c r="O19" s="143"/>
      <c r="P19" s="143"/>
    </row>
    <row r="20" s="111" customFormat="1" ht="16" customHeight="1" spans="1:16">
      <c r="A20" s="250"/>
      <c r="B20" s="288"/>
      <c r="C20" s="289"/>
      <c r="D20" s="288"/>
      <c r="E20" s="288"/>
      <c r="F20" s="288"/>
      <c r="G20" s="288"/>
      <c r="H20" s="256"/>
      <c r="I20" s="145"/>
      <c r="J20" s="143"/>
      <c r="K20" s="143"/>
      <c r="L20" s="143"/>
      <c r="M20" s="143"/>
      <c r="N20" s="143"/>
      <c r="O20" s="143"/>
      <c r="P20" s="143"/>
    </row>
    <row r="21" s="111" customFormat="1" ht="16" customHeight="1" spans="1:16">
      <c r="A21" s="259"/>
      <c r="B21" s="256"/>
      <c r="C21" s="256"/>
      <c r="D21" s="291"/>
      <c r="E21" s="256"/>
      <c r="F21" s="256"/>
      <c r="G21" s="256"/>
      <c r="H21" s="256"/>
      <c r="I21" s="145"/>
      <c r="J21" s="143"/>
      <c r="K21" s="143"/>
      <c r="L21" s="143"/>
      <c r="M21" s="143"/>
      <c r="N21" s="143"/>
      <c r="O21" s="143"/>
      <c r="P21" s="143"/>
    </row>
    <row r="22" s="111" customFormat="1" ht="16" customHeight="1" spans="1:16">
      <c r="A22" s="259"/>
      <c r="B22" s="256"/>
      <c r="C22" s="256"/>
      <c r="D22" s="291"/>
      <c r="E22" s="256"/>
      <c r="F22" s="256"/>
      <c r="G22" s="256"/>
      <c r="H22" s="256"/>
      <c r="I22" s="145"/>
      <c r="J22" s="143"/>
      <c r="K22" s="143"/>
      <c r="L22" s="143"/>
      <c r="M22" s="143"/>
      <c r="N22" s="143"/>
      <c r="O22" s="143"/>
      <c r="P22" s="143"/>
    </row>
    <row r="23" s="111" customFormat="1" ht="16" customHeight="1" spans="1:16">
      <c r="A23" s="259"/>
      <c r="B23" s="256"/>
      <c r="C23" s="256"/>
      <c r="D23" s="260"/>
      <c r="E23" s="256"/>
      <c r="F23" s="256"/>
      <c r="G23" s="256"/>
      <c r="H23" s="256"/>
      <c r="I23" s="145"/>
      <c r="J23" s="143"/>
      <c r="K23" s="143"/>
      <c r="L23" s="143"/>
      <c r="M23" s="143"/>
      <c r="N23" s="143"/>
      <c r="O23" s="143"/>
      <c r="P23" s="143"/>
    </row>
    <row r="24" s="111" customFormat="1" ht="16" customHeight="1" spans="1:16">
      <c r="A24" s="250"/>
      <c r="B24" s="261"/>
      <c r="C24" s="261"/>
      <c r="D24" s="262"/>
      <c r="E24" s="261"/>
      <c r="F24" s="261"/>
      <c r="G24" s="261"/>
      <c r="H24" s="261"/>
      <c r="I24" s="145"/>
      <c r="J24" s="143"/>
      <c r="K24" s="143"/>
      <c r="L24" s="143"/>
      <c r="M24" s="143"/>
      <c r="N24" s="143"/>
      <c r="O24" s="143"/>
      <c r="P24" s="143"/>
    </row>
    <row r="25" s="111" customFormat="1" ht="16" customHeight="1" spans="1:16">
      <c r="A25" s="263"/>
      <c r="B25" s="264"/>
      <c r="C25" s="264"/>
      <c r="D25" s="265"/>
      <c r="E25" s="264"/>
      <c r="F25" s="264"/>
      <c r="G25" s="264"/>
      <c r="H25" s="266"/>
      <c r="I25" s="145"/>
      <c r="J25" s="143"/>
      <c r="K25" s="143"/>
      <c r="L25" s="143"/>
      <c r="M25" s="143"/>
      <c r="N25" s="143"/>
      <c r="O25" s="143"/>
      <c r="P25" s="143"/>
    </row>
    <row r="26" s="111" customFormat="1" ht="16" customHeight="1" spans="1:16">
      <c r="A26" s="115" t="s">
        <v>62</v>
      </c>
      <c r="B26" s="248" t="s">
        <v>63</v>
      </c>
      <c r="C26" s="249"/>
      <c r="D26" s="117" t="s">
        <v>69</v>
      </c>
      <c r="E26" s="116" t="s">
        <v>192</v>
      </c>
      <c r="F26" s="116"/>
      <c r="G26" s="116"/>
      <c r="H26" s="116"/>
      <c r="I26" s="145"/>
      <c r="J26" s="143"/>
      <c r="K26" s="143"/>
      <c r="L26" s="143"/>
      <c r="M26" s="143"/>
      <c r="N26" s="143"/>
      <c r="O26" s="143"/>
      <c r="P26" s="143"/>
    </row>
    <row r="27" s="111" customFormat="1" ht="16" customHeight="1" spans="1:16">
      <c r="A27" s="118" t="s">
        <v>143</v>
      </c>
      <c r="B27" s="119" t="s">
        <v>144</v>
      </c>
      <c r="C27" s="119"/>
      <c r="D27" s="119"/>
      <c r="E27" s="119"/>
      <c r="F27" s="119"/>
      <c r="G27" s="119"/>
      <c r="H27" s="119"/>
      <c r="I27" s="145"/>
      <c r="J27" s="143"/>
      <c r="K27" s="143"/>
      <c r="L27" s="143"/>
      <c r="M27" s="143"/>
      <c r="N27" s="143"/>
      <c r="O27" s="143"/>
      <c r="P27" s="143"/>
    </row>
    <row r="28" s="111" customFormat="1" ht="16" customHeight="1" spans="1:16">
      <c r="A28" s="118"/>
      <c r="B28" s="250" t="s">
        <v>146</v>
      </c>
      <c r="C28" s="251" t="s">
        <v>147</v>
      </c>
      <c r="D28" s="250" t="s">
        <v>148</v>
      </c>
      <c r="E28" s="250" t="s">
        <v>149</v>
      </c>
      <c r="F28" s="250" t="s">
        <v>150</v>
      </c>
      <c r="G28" s="250" t="s">
        <v>151</v>
      </c>
      <c r="H28" s="267"/>
      <c r="I28" s="145"/>
      <c r="J28" s="159" t="s">
        <v>114</v>
      </c>
      <c r="K28" s="159" t="s">
        <v>115</v>
      </c>
      <c r="L28" s="159" t="s">
        <v>114</v>
      </c>
      <c r="M28" s="159" t="s">
        <v>115</v>
      </c>
      <c r="N28" s="159" t="s">
        <v>114</v>
      </c>
      <c r="O28" s="159" t="s">
        <v>115</v>
      </c>
      <c r="P28" s="159"/>
    </row>
    <row r="29" s="111" customFormat="1" ht="16" customHeight="1" spans="1:16">
      <c r="A29" s="118"/>
      <c r="B29" s="253" t="s">
        <v>153</v>
      </c>
      <c r="C29" s="253" t="s">
        <v>154</v>
      </c>
      <c r="D29" s="253" t="s">
        <v>155</v>
      </c>
      <c r="E29" s="253" t="s">
        <v>156</v>
      </c>
      <c r="F29" s="253" t="s">
        <v>157</v>
      </c>
      <c r="G29" s="253" t="s">
        <v>158</v>
      </c>
      <c r="H29" s="267"/>
      <c r="I29" s="145"/>
      <c r="J29" s="253" t="s">
        <v>153</v>
      </c>
      <c r="K29" s="253" t="s">
        <v>154</v>
      </c>
      <c r="L29" s="253" t="s">
        <v>155</v>
      </c>
      <c r="M29" s="253" t="s">
        <v>156</v>
      </c>
      <c r="N29" s="253" t="s">
        <v>157</v>
      </c>
      <c r="O29" s="253" t="s">
        <v>158</v>
      </c>
      <c r="P29" s="263"/>
    </row>
    <row r="30" s="111" customFormat="1" ht="16" customHeight="1" spans="1:16">
      <c r="A30" s="254" t="s">
        <v>160</v>
      </c>
      <c r="B30" s="255">
        <f t="shared" ref="B30:B33" si="12">C30-4</f>
        <v>47</v>
      </c>
      <c r="C30" s="255">
        <v>51</v>
      </c>
      <c r="D30" s="255">
        <f t="shared" ref="D30:D33" si="13">B30+4</f>
        <v>51</v>
      </c>
      <c r="E30" s="255">
        <f t="shared" ref="E30:G30" si="14">D30+4</f>
        <v>55</v>
      </c>
      <c r="F30" s="255">
        <f t="shared" si="14"/>
        <v>59</v>
      </c>
      <c r="G30" s="255">
        <f t="shared" si="14"/>
        <v>63</v>
      </c>
      <c r="H30" s="256"/>
      <c r="I30" s="145"/>
      <c r="J30" s="143" t="s">
        <v>234</v>
      </c>
      <c r="K30" s="143" t="s">
        <v>176</v>
      </c>
      <c r="L30" s="143" t="s">
        <v>235</v>
      </c>
      <c r="M30" s="143" t="s">
        <v>189</v>
      </c>
      <c r="N30" s="143" t="s">
        <v>236</v>
      </c>
      <c r="O30" s="143" t="s">
        <v>227</v>
      </c>
      <c r="P30" s="143"/>
    </row>
    <row r="31" s="111" customFormat="1" ht="16" customHeight="1" spans="1:16">
      <c r="A31" s="254" t="s">
        <v>163</v>
      </c>
      <c r="B31" s="255">
        <f t="shared" si="12"/>
        <v>82</v>
      </c>
      <c r="C31" s="255">
        <v>86</v>
      </c>
      <c r="D31" s="255">
        <f t="shared" si="13"/>
        <v>86</v>
      </c>
      <c r="E31" s="255">
        <f t="shared" ref="E31:G31" si="15">D31+6</f>
        <v>92</v>
      </c>
      <c r="F31" s="255">
        <f t="shared" si="15"/>
        <v>98</v>
      </c>
      <c r="G31" s="255">
        <f t="shared" si="15"/>
        <v>104</v>
      </c>
      <c r="H31" s="256"/>
      <c r="I31" s="145"/>
      <c r="J31" s="143" t="s">
        <v>175</v>
      </c>
      <c r="K31" s="143" t="s">
        <v>237</v>
      </c>
      <c r="L31" s="143" t="s">
        <v>161</v>
      </c>
      <c r="M31" s="143" t="s">
        <v>167</v>
      </c>
      <c r="N31" s="143" t="s">
        <v>161</v>
      </c>
      <c r="O31" s="143" t="s">
        <v>216</v>
      </c>
      <c r="P31" s="143"/>
    </row>
    <row r="32" s="111" customFormat="1" ht="16" customHeight="1" spans="1:16">
      <c r="A32" s="254" t="s">
        <v>166</v>
      </c>
      <c r="B32" s="255">
        <f t="shared" si="12"/>
        <v>82</v>
      </c>
      <c r="C32" s="255">
        <v>86</v>
      </c>
      <c r="D32" s="255">
        <f t="shared" si="13"/>
        <v>86</v>
      </c>
      <c r="E32" s="255">
        <f t="shared" ref="E32:G32" si="16">D32+6</f>
        <v>92</v>
      </c>
      <c r="F32" s="255">
        <f t="shared" si="16"/>
        <v>98</v>
      </c>
      <c r="G32" s="255">
        <f t="shared" si="16"/>
        <v>104</v>
      </c>
      <c r="H32" s="256"/>
      <c r="I32" s="145"/>
      <c r="J32" s="143" t="s">
        <v>238</v>
      </c>
      <c r="K32" s="143" t="s">
        <v>173</v>
      </c>
      <c r="L32" s="143" t="s">
        <v>215</v>
      </c>
      <c r="M32" s="143" t="s">
        <v>223</v>
      </c>
      <c r="N32" s="143" t="s">
        <v>239</v>
      </c>
      <c r="O32" s="143" t="s">
        <v>225</v>
      </c>
      <c r="P32" s="143"/>
    </row>
    <row r="33" s="111" customFormat="1" ht="16" customHeight="1" spans="1:16">
      <c r="A33" s="257" t="s">
        <v>168</v>
      </c>
      <c r="B33" s="255">
        <f t="shared" si="12"/>
        <v>72</v>
      </c>
      <c r="C33" s="255">
        <v>76</v>
      </c>
      <c r="D33" s="255">
        <f t="shared" si="13"/>
        <v>76</v>
      </c>
      <c r="E33" s="255">
        <f t="shared" ref="E33:G33" si="17">D33+6</f>
        <v>82</v>
      </c>
      <c r="F33" s="255">
        <f t="shared" si="17"/>
        <v>88</v>
      </c>
      <c r="G33" s="255">
        <f t="shared" si="17"/>
        <v>94</v>
      </c>
      <c r="H33" s="256"/>
      <c r="I33" s="145"/>
      <c r="J33" s="143" t="s">
        <v>226</v>
      </c>
      <c r="K33" s="143" t="s">
        <v>227</v>
      </c>
      <c r="L33" s="143" t="s">
        <v>162</v>
      </c>
      <c r="M33" s="143" t="s">
        <v>228</v>
      </c>
      <c r="N33" s="143" t="s">
        <v>229</v>
      </c>
      <c r="O33" s="143" t="s">
        <v>167</v>
      </c>
      <c r="P33" s="143"/>
    </row>
    <row r="34" s="111" customFormat="1" ht="16" customHeight="1" spans="1:16">
      <c r="A34" s="254" t="s">
        <v>171</v>
      </c>
      <c r="B34" s="255">
        <f>C34-1.5</f>
        <v>32</v>
      </c>
      <c r="C34" s="255">
        <v>33.5</v>
      </c>
      <c r="D34" s="255">
        <f>B34+2.2</f>
        <v>34.2</v>
      </c>
      <c r="E34" s="255">
        <f t="shared" ref="E34:G34" si="18">D34+2.2</f>
        <v>36.4</v>
      </c>
      <c r="F34" s="255">
        <f t="shared" si="18"/>
        <v>38.6</v>
      </c>
      <c r="G34" s="255">
        <f t="shared" si="18"/>
        <v>40.8</v>
      </c>
      <c r="H34" s="256"/>
      <c r="I34" s="145"/>
      <c r="J34" s="143" t="s">
        <v>179</v>
      </c>
      <c r="K34" s="143" t="s">
        <v>180</v>
      </c>
      <c r="L34" s="143" t="s">
        <v>181</v>
      </c>
      <c r="M34" s="143" t="s">
        <v>230</v>
      </c>
      <c r="N34" s="143" t="s">
        <v>231</v>
      </c>
      <c r="O34" s="143" t="s">
        <v>232</v>
      </c>
      <c r="P34" s="143"/>
    </row>
    <row r="35" s="111" customFormat="1" ht="16" customHeight="1" spans="1:16">
      <c r="A35" s="254" t="s">
        <v>174</v>
      </c>
      <c r="B35" s="255">
        <f>C35-1</f>
        <v>40</v>
      </c>
      <c r="C35" s="255">
        <v>41</v>
      </c>
      <c r="D35" s="255">
        <f>B35+1.5</f>
        <v>41.5</v>
      </c>
      <c r="E35" s="255">
        <f t="shared" ref="E35:G35" si="19">D35+1.5</f>
        <v>43</v>
      </c>
      <c r="F35" s="255">
        <f t="shared" si="19"/>
        <v>44.5</v>
      </c>
      <c r="G35" s="255">
        <f t="shared" si="19"/>
        <v>46</v>
      </c>
      <c r="H35" s="256"/>
      <c r="I35" s="145"/>
      <c r="J35" s="143" t="s">
        <v>179</v>
      </c>
      <c r="K35" s="143" t="s">
        <v>179</v>
      </c>
      <c r="L35" s="143" t="s">
        <v>183</v>
      </c>
      <c r="M35" s="143" t="s">
        <v>179</v>
      </c>
      <c r="N35" s="143" t="s">
        <v>179</v>
      </c>
      <c r="O35" s="143" t="s">
        <v>228</v>
      </c>
      <c r="P35" s="143"/>
    </row>
    <row r="36" s="111" customFormat="1" ht="16" customHeight="1" spans="1:16">
      <c r="A36" s="254" t="s">
        <v>178</v>
      </c>
      <c r="B36" s="255">
        <f>C36-3.4</f>
        <v>43.6</v>
      </c>
      <c r="C36" s="255">
        <v>47</v>
      </c>
      <c r="D36" s="255">
        <f>B36+3.4</f>
        <v>47</v>
      </c>
      <c r="E36" s="255">
        <f t="shared" ref="E36:G36" si="20">D36+3.4</f>
        <v>50.4</v>
      </c>
      <c r="F36" s="255">
        <f t="shared" si="20"/>
        <v>53.8</v>
      </c>
      <c r="G36" s="255">
        <f t="shared" si="20"/>
        <v>57.2</v>
      </c>
      <c r="H36" s="256"/>
      <c r="I36" s="145"/>
      <c r="J36" s="143" t="s">
        <v>167</v>
      </c>
      <c r="K36" s="143" t="s">
        <v>215</v>
      </c>
      <c r="L36" s="143" t="s">
        <v>175</v>
      </c>
      <c r="M36" s="143" t="s">
        <v>185</v>
      </c>
      <c r="N36" s="143" t="s">
        <v>165</v>
      </c>
      <c r="O36" s="143" t="s">
        <v>167</v>
      </c>
      <c r="P36" s="143"/>
    </row>
    <row r="37" s="111" customFormat="1" ht="16" customHeight="1" spans="1:16">
      <c r="A37" s="254" t="s">
        <v>182</v>
      </c>
      <c r="B37" s="255">
        <f>C37-1.2</f>
        <v>15.8</v>
      </c>
      <c r="C37" s="255">
        <v>17</v>
      </c>
      <c r="D37" s="255">
        <f>B37+1.2</f>
        <v>17</v>
      </c>
      <c r="E37" s="255">
        <f t="shared" ref="E37:G37" si="21">D37+1.2</f>
        <v>18.2</v>
      </c>
      <c r="F37" s="255">
        <f t="shared" si="21"/>
        <v>19.4</v>
      </c>
      <c r="G37" s="255">
        <f t="shared" si="21"/>
        <v>20.6</v>
      </c>
      <c r="H37" s="256"/>
      <c r="I37" s="145"/>
      <c r="J37" s="143" t="s">
        <v>179</v>
      </c>
      <c r="K37" s="143" t="s">
        <v>179</v>
      </c>
      <c r="L37" s="143" t="s">
        <v>183</v>
      </c>
      <c r="M37" s="143" t="s">
        <v>228</v>
      </c>
      <c r="N37" s="143" t="s">
        <v>179</v>
      </c>
      <c r="O37" s="143" t="s">
        <v>183</v>
      </c>
      <c r="P37" s="143"/>
    </row>
    <row r="38" s="111" customFormat="1" ht="16" customHeight="1" spans="1:16">
      <c r="A38" s="254" t="s">
        <v>184</v>
      </c>
      <c r="B38" s="255">
        <f>C38-0.8</f>
        <v>14.2</v>
      </c>
      <c r="C38" s="255">
        <v>15</v>
      </c>
      <c r="D38" s="255">
        <f>B38+0.8</f>
        <v>15</v>
      </c>
      <c r="E38" s="255">
        <f>D38+1</f>
        <v>16</v>
      </c>
      <c r="F38" s="255">
        <f>E38+1</f>
        <v>17</v>
      </c>
      <c r="G38" s="255">
        <f>F38+0.8</f>
        <v>17.8</v>
      </c>
      <c r="H38" s="256"/>
      <c r="I38" s="145"/>
      <c r="J38" s="143" t="s">
        <v>185</v>
      </c>
      <c r="K38" s="143" t="s">
        <v>185</v>
      </c>
      <c r="L38" s="143" t="s">
        <v>175</v>
      </c>
      <c r="M38" s="143" t="s">
        <v>209</v>
      </c>
      <c r="N38" s="143" t="s">
        <v>185</v>
      </c>
      <c r="O38" s="143" t="s">
        <v>175</v>
      </c>
      <c r="P38" s="143"/>
    </row>
    <row r="39" s="111" customFormat="1" ht="16" customHeight="1" spans="1:16">
      <c r="A39" s="254" t="s">
        <v>186</v>
      </c>
      <c r="B39" s="254">
        <f>C39-0.2</f>
        <v>11.8</v>
      </c>
      <c r="C39" s="254">
        <v>12</v>
      </c>
      <c r="D39" s="254">
        <f>B39+0.2</f>
        <v>12</v>
      </c>
      <c r="E39" s="254">
        <f t="shared" ref="E39:G39" si="22">D39+0.4</f>
        <v>12.4</v>
      </c>
      <c r="F39" s="254">
        <f t="shared" si="22"/>
        <v>12.8</v>
      </c>
      <c r="G39" s="254">
        <f t="shared" si="22"/>
        <v>13.2</v>
      </c>
      <c r="H39" s="256"/>
      <c r="I39" s="145"/>
      <c r="J39" s="143" t="s">
        <v>179</v>
      </c>
      <c r="K39" s="143" t="s">
        <v>179</v>
      </c>
      <c r="L39" s="143" t="s">
        <v>183</v>
      </c>
      <c r="M39" s="143" t="s">
        <v>173</v>
      </c>
      <c r="N39" s="143" t="s">
        <v>179</v>
      </c>
      <c r="O39" s="143" t="s">
        <v>183</v>
      </c>
      <c r="P39" s="143"/>
    </row>
    <row r="40" s="111" customFormat="1" ht="16" customHeight="1" spans="1:16">
      <c r="A40" s="254" t="s">
        <v>187</v>
      </c>
      <c r="B40" s="254">
        <f>C40-0.2</f>
        <v>8.8</v>
      </c>
      <c r="C40" s="254">
        <v>9</v>
      </c>
      <c r="D40" s="254">
        <f>B40+0.2</f>
        <v>9</v>
      </c>
      <c r="E40" s="254">
        <f t="shared" ref="E40:G40" si="23">D40+0.4</f>
        <v>9.4</v>
      </c>
      <c r="F40" s="254">
        <f t="shared" si="23"/>
        <v>9.8</v>
      </c>
      <c r="G40" s="254">
        <f t="shared" si="23"/>
        <v>10.2</v>
      </c>
      <c r="H40" s="256"/>
      <c r="I40" s="145"/>
      <c r="J40" s="143" t="s">
        <v>179</v>
      </c>
      <c r="K40" s="143" t="s">
        <v>179</v>
      </c>
      <c r="L40" s="143" t="s">
        <v>179</v>
      </c>
      <c r="M40" s="143" t="s">
        <v>179</v>
      </c>
      <c r="N40" s="143" t="s">
        <v>179</v>
      </c>
      <c r="O40" s="143" t="s">
        <v>179</v>
      </c>
      <c r="P40" s="143"/>
    </row>
    <row r="41" s="111" customFormat="1" ht="16" customHeight="1" spans="1:16">
      <c r="A41" s="254" t="s">
        <v>188</v>
      </c>
      <c r="B41" s="254">
        <v>13</v>
      </c>
      <c r="C41" s="254">
        <v>13</v>
      </c>
      <c r="D41" s="255">
        <v>14</v>
      </c>
      <c r="E41" s="258">
        <v>14</v>
      </c>
      <c r="F41" s="255">
        <f>D41+1</f>
        <v>15</v>
      </c>
      <c r="G41" s="255">
        <v>15</v>
      </c>
      <c r="H41" s="256"/>
      <c r="I41" s="145"/>
      <c r="J41" s="143" t="s">
        <v>189</v>
      </c>
      <c r="K41" s="143" t="s">
        <v>190</v>
      </c>
      <c r="L41" s="143" t="s">
        <v>236</v>
      </c>
      <c r="M41" s="143" t="s">
        <v>227</v>
      </c>
      <c r="N41" s="143" t="s">
        <v>189</v>
      </c>
      <c r="O41" s="143" t="s">
        <v>191</v>
      </c>
      <c r="P41" s="143"/>
    </row>
    <row r="42" s="111" customFormat="1" ht="16" customHeight="1" spans="1:16">
      <c r="A42" s="250"/>
      <c r="B42" s="288"/>
      <c r="C42" s="292"/>
      <c r="D42" s="288"/>
      <c r="E42" s="288"/>
      <c r="F42" s="288"/>
      <c r="G42" s="288"/>
      <c r="H42" s="293"/>
      <c r="I42" s="145"/>
      <c r="J42" s="143"/>
      <c r="K42" s="143"/>
      <c r="L42" s="143"/>
      <c r="M42" s="143"/>
      <c r="N42" s="143"/>
      <c r="O42" s="143"/>
      <c r="P42" s="143"/>
    </row>
    <row r="43" s="111" customFormat="1" ht="16" customHeight="1" spans="1:16">
      <c r="A43" s="294"/>
      <c r="B43" s="293"/>
      <c r="C43" s="293"/>
      <c r="D43" s="295"/>
      <c r="E43" s="293"/>
      <c r="F43" s="293"/>
      <c r="G43" s="293"/>
      <c r="H43" s="293"/>
      <c r="I43" s="145"/>
      <c r="J43" s="143"/>
      <c r="K43" s="143"/>
      <c r="L43" s="143"/>
      <c r="M43" s="143"/>
      <c r="N43" s="143"/>
      <c r="O43" s="143"/>
      <c r="P43" s="143"/>
    </row>
    <row r="44" s="111" customFormat="1" ht="16" customHeight="1" spans="1:16">
      <c r="A44" s="296"/>
      <c r="B44" s="297"/>
      <c r="C44" s="297"/>
      <c r="D44" s="298"/>
      <c r="E44" s="297"/>
      <c r="F44" s="297"/>
      <c r="G44" s="297"/>
      <c r="H44" s="299"/>
      <c r="I44" s="145"/>
      <c r="J44" s="143"/>
      <c r="K44" s="143"/>
      <c r="L44" s="143"/>
      <c r="M44" s="143"/>
      <c r="N44" s="143"/>
      <c r="O44" s="143"/>
      <c r="P44" s="143"/>
    </row>
    <row r="45" s="111" customFormat="1" ht="16" customHeight="1" spans="1:16">
      <c r="A45" s="250"/>
      <c r="B45" s="288"/>
      <c r="C45" s="292"/>
      <c r="D45" s="288"/>
      <c r="E45" s="288"/>
      <c r="F45" s="288"/>
      <c r="G45" s="288"/>
      <c r="H45" s="293"/>
      <c r="I45" s="145"/>
      <c r="J45" s="143"/>
      <c r="K45" s="143"/>
      <c r="L45" s="143"/>
      <c r="M45" s="143"/>
      <c r="N45" s="143"/>
      <c r="O45" s="143"/>
      <c r="P45" s="143"/>
    </row>
    <row r="46" s="111" customFormat="1" ht="16" customHeight="1" spans="1:16">
      <c r="A46" s="294"/>
      <c r="B46" s="300"/>
      <c r="C46" s="300"/>
      <c r="D46" s="301"/>
      <c r="E46" s="300"/>
      <c r="F46" s="300"/>
      <c r="G46" s="300"/>
      <c r="H46" s="293"/>
      <c r="I46" s="145"/>
      <c r="J46" s="143"/>
      <c r="K46" s="143"/>
      <c r="L46" s="143"/>
      <c r="M46" s="143"/>
      <c r="N46" s="143"/>
      <c r="O46" s="143"/>
      <c r="P46" s="143"/>
    </row>
    <row r="47" s="111" customFormat="1" ht="16" customHeight="1" spans="1:16">
      <c r="A47" s="296"/>
      <c r="B47" s="297"/>
      <c r="C47" s="297"/>
      <c r="D47" s="298"/>
      <c r="E47" s="297"/>
      <c r="F47" s="297"/>
      <c r="G47" s="297"/>
      <c r="H47" s="299"/>
      <c r="I47" s="145"/>
      <c r="J47" s="143"/>
      <c r="K47" s="143"/>
      <c r="L47" s="143"/>
      <c r="M47" s="143"/>
      <c r="N47" s="143"/>
      <c r="O47" s="143"/>
      <c r="P47" s="143"/>
    </row>
    <row r="48" s="111" customFormat="1" ht="16" customHeight="1" spans="1:16">
      <c r="A48" s="302"/>
      <c r="B48" s="266"/>
      <c r="C48" s="266"/>
      <c r="D48" s="266"/>
      <c r="E48" s="266"/>
      <c r="F48" s="266"/>
      <c r="G48" s="266"/>
      <c r="H48" s="266"/>
      <c r="I48" s="145"/>
      <c r="J48" s="164"/>
      <c r="K48" s="143"/>
      <c r="L48" s="143"/>
      <c r="M48" s="143"/>
      <c r="N48" s="143"/>
      <c r="O48" s="143"/>
      <c r="P48" s="316"/>
    </row>
    <row r="49" s="111" customFormat="1" ht="14.25" spans="1:16">
      <c r="A49" s="149" t="s">
        <v>193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</row>
    <row r="50" s="111" customFormat="1" ht="14.25" spans="1:16">
      <c r="A50" s="111" t="s">
        <v>194</v>
      </c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</row>
    <row r="51" s="111" customFormat="1" ht="14.25" spans="1:15">
      <c r="A51" s="150"/>
      <c r="B51" s="150"/>
      <c r="C51" s="150"/>
      <c r="D51" s="150"/>
      <c r="E51" s="150"/>
      <c r="F51" s="150"/>
      <c r="G51" s="150"/>
      <c r="H51" s="150"/>
      <c r="I51" s="150"/>
      <c r="J51" s="149" t="s">
        <v>240</v>
      </c>
      <c r="K51" s="317">
        <v>45211</v>
      </c>
      <c r="L51" s="318"/>
      <c r="M51" s="149" t="s">
        <v>196</v>
      </c>
      <c r="N51" s="149"/>
      <c r="O51" s="149" t="s">
        <v>197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workbookViewId="0">
      <selection activeCell="J6" sqref="J6:J17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141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248" t="s">
        <v>63</v>
      </c>
      <c r="C2" s="249"/>
      <c r="D2" s="117" t="s">
        <v>69</v>
      </c>
      <c r="E2" s="116" t="s">
        <v>142</v>
      </c>
      <c r="F2" s="116"/>
      <c r="G2" s="116"/>
      <c r="H2" s="116"/>
      <c r="I2" s="152"/>
      <c r="J2" s="153" t="s">
        <v>57</v>
      </c>
      <c r="K2" s="154" t="s">
        <v>241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143</v>
      </c>
      <c r="B3" s="119" t="s">
        <v>144</v>
      </c>
      <c r="C3" s="119"/>
      <c r="D3" s="119"/>
      <c r="E3" s="119"/>
      <c r="F3" s="119"/>
      <c r="G3" s="119"/>
      <c r="H3" s="119"/>
      <c r="I3" s="141"/>
      <c r="J3" s="156" t="s">
        <v>145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250" t="s">
        <v>146</v>
      </c>
      <c r="C4" s="251" t="s">
        <v>147</v>
      </c>
      <c r="D4" s="250" t="s">
        <v>148</v>
      </c>
      <c r="E4" s="250" t="s">
        <v>149</v>
      </c>
      <c r="F4" s="250" t="s">
        <v>150</v>
      </c>
      <c r="G4" s="250" t="s">
        <v>151</v>
      </c>
      <c r="H4" s="252" t="s">
        <v>152</v>
      </c>
      <c r="I4" s="141"/>
      <c r="J4" s="159"/>
      <c r="K4" s="160" t="s">
        <v>146</v>
      </c>
      <c r="L4" s="160" t="s">
        <v>147</v>
      </c>
      <c r="M4" s="272" t="s">
        <v>148</v>
      </c>
      <c r="N4" s="160" t="s">
        <v>149</v>
      </c>
      <c r="O4" s="160" t="s">
        <v>150</v>
      </c>
      <c r="P4" s="160" t="s">
        <v>151</v>
      </c>
      <c r="Q4" s="146" t="s">
        <v>242</v>
      </c>
    </row>
    <row r="5" s="111" customFormat="1" ht="29.1" customHeight="1" spans="1:17">
      <c r="A5" s="118"/>
      <c r="B5" s="253" t="s">
        <v>153</v>
      </c>
      <c r="C5" s="253" t="s">
        <v>154</v>
      </c>
      <c r="D5" s="253" t="s">
        <v>155</v>
      </c>
      <c r="E5" s="253" t="s">
        <v>156</v>
      </c>
      <c r="F5" s="253" t="s">
        <v>157</v>
      </c>
      <c r="G5" s="253" t="s">
        <v>158</v>
      </c>
      <c r="H5" s="252"/>
      <c r="I5" s="141"/>
      <c r="J5" s="159"/>
      <c r="K5" s="253" t="s">
        <v>153</v>
      </c>
      <c r="L5" s="253" t="s">
        <v>154</v>
      </c>
      <c r="M5" s="253" t="s">
        <v>155</v>
      </c>
      <c r="N5" s="253" t="s">
        <v>156</v>
      </c>
      <c r="O5" s="253" t="s">
        <v>157</v>
      </c>
      <c r="P5" s="253" t="s">
        <v>158</v>
      </c>
      <c r="Q5" s="279"/>
    </row>
    <row r="6" s="111" customFormat="1" ht="29.1" customHeight="1" spans="1:17">
      <c r="A6" s="254" t="s">
        <v>160</v>
      </c>
      <c r="B6" s="255">
        <f t="shared" ref="B6:B9" si="0">C6-4</f>
        <v>47</v>
      </c>
      <c r="C6" s="255">
        <v>51</v>
      </c>
      <c r="D6" s="255">
        <f t="shared" ref="D6:D9" si="1">B6+4</f>
        <v>51</v>
      </c>
      <c r="E6" s="255">
        <f t="shared" ref="E6:G6" si="2">D6+4</f>
        <v>55</v>
      </c>
      <c r="F6" s="255">
        <f t="shared" si="2"/>
        <v>59</v>
      </c>
      <c r="G6" s="255">
        <f t="shared" si="2"/>
        <v>63</v>
      </c>
      <c r="H6" s="256"/>
      <c r="I6" s="141"/>
      <c r="J6" s="254" t="s">
        <v>160</v>
      </c>
      <c r="K6" s="164" t="s">
        <v>243</v>
      </c>
      <c r="L6" s="164" t="s">
        <v>243</v>
      </c>
      <c r="M6" s="164" t="s">
        <v>244</v>
      </c>
      <c r="N6" s="164" t="s">
        <v>243</v>
      </c>
      <c r="O6" s="164" t="s">
        <v>244</v>
      </c>
      <c r="P6" s="164" t="s">
        <v>243</v>
      </c>
      <c r="Q6" s="164"/>
    </row>
    <row r="7" s="111" customFormat="1" ht="29.1" customHeight="1" spans="1:17">
      <c r="A7" s="254" t="s">
        <v>163</v>
      </c>
      <c r="B7" s="255">
        <f t="shared" si="0"/>
        <v>82</v>
      </c>
      <c r="C7" s="255">
        <v>86</v>
      </c>
      <c r="D7" s="255">
        <f t="shared" si="1"/>
        <v>86</v>
      </c>
      <c r="E7" s="255">
        <f t="shared" ref="E7:G7" si="3">D7+6</f>
        <v>92</v>
      </c>
      <c r="F7" s="255">
        <f t="shared" si="3"/>
        <v>98</v>
      </c>
      <c r="G7" s="255">
        <f t="shared" si="3"/>
        <v>104</v>
      </c>
      <c r="H7" s="256"/>
      <c r="I7" s="141"/>
      <c r="J7" s="254" t="s">
        <v>163</v>
      </c>
      <c r="K7" s="165" t="s">
        <v>245</v>
      </c>
      <c r="L7" s="164" t="s">
        <v>243</v>
      </c>
      <c r="M7" s="164" t="s">
        <v>243</v>
      </c>
      <c r="N7" s="164" t="s">
        <v>244</v>
      </c>
      <c r="O7" s="164" t="s">
        <v>243</v>
      </c>
      <c r="P7" s="273" t="s">
        <v>246</v>
      </c>
      <c r="Q7" s="164"/>
    </row>
    <row r="8" s="111" customFormat="1" ht="29.1" customHeight="1" spans="1:17">
      <c r="A8" s="254" t="s">
        <v>166</v>
      </c>
      <c r="B8" s="255">
        <f t="shared" si="0"/>
        <v>82</v>
      </c>
      <c r="C8" s="255">
        <v>86</v>
      </c>
      <c r="D8" s="255">
        <f t="shared" si="1"/>
        <v>86</v>
      </c>
      <c r="E8" s="255">
        <f t="shared" ref="E8:G8" si="4">D8+6</f>
        <v>92</v>
      </c>
      <c r="F8" s="255">
        <f t="shared" si="4"/>
        <v>98</v>
      </c>
      <c r="G8" s="255">
        <f t="shared" si="4"/>
        <v>104</v>
      </c>
      <c r="H8" s="256"/>
      <c r="I8" s="141"/>
      <c r="J8" s="254" t="s">
        <v>166</v>
      </c>
      <c r="K8" s="164" t="s">
        <v>243</v>
      </c>
      <c r="L8" s="164" t="s">
        <v>243</v>
      </c>
      <c r="M8" s="164" t="s">
        <v>243</v>
      </c>
      <c r="N8" s="164" t="s">
        <v>243</v>
      </c>
      <c r="O8" s="164" t="s">
        <v>244</v>
      </c>
      <c r="P8" s="164" t="s">
        <v>244</v>
      </c>
      <c r="Q8" s="143"/>
    </row>
    <row r="9" s="111" customFormat="1" ht="29.1" customHeight="1" spans="1:17">
      <c r="A9" s="257" t="s">
        <v>168</v>
      </c>
      <c r="B9" s="255">
        <f t="shared" si="0"/>
        <v>72</v>
      </c>
      <c r="C9" s="255">
        <v>76</v>
      </c>
      <c r="D9" s="255">
        <f t="shared" si="1"/>
        <v>76</v>
      </c>
      <c r="E9" s="255">
        <f t="shared" ref="E9:G9" si="5">D9+6</f>
        <v>82</v>
      </c>
      <c r="F9" s="255">
        <f t="shared" si="5"/>
        <v>88</v>
      </c>
      <c r="G9" s="255">
        <f t="shared" si="5"/>
        <v>94</v>
      </c>
      <c r="H9" s="256"/>
      <c r="I9" s="141"/>
      <c r="J9" s="257" t="s">
        <v>168</v>
      </c>
      <c r="K9" s="143" t="s">
        <v>247</v>
      </c>
      <c r="L9" s="164" t="s">
        <v>243</v>
      </c>
      <c r="M9" s="143" t="s">
        <v>247</v>
      </c>
      <c r="N9" s="164" t="s">
        <v>243</v>
      </c>
      <c r="O9" s="143" t="s">
        <v>247</v>
      </c>
      <c r="P9" s="164" t="s">
        <v>243</v>
      </c>
      <c r="Q9" s="164"/>
    </row>
    <row r="10" s="111" customFormat="1" ht="29.1" customHeight="1" spans="1:17">
      <c r="A10" s="254" t="s">
        <v>171</v>
      </c>
      <c r="B10" s="255">
        <f>C10-1.5</f>
        <v>32</v>
      </c>
      <c r="C10" s="255">
        <v>33.5</v>
      </c>
      <c r="D10" s="255">
        <f>B10+2.2</f>
        <v>34.2</v>
      </c>
      <c r="E10" s="255">
        <f t="shared" ref="E10:G10" si="6">D10+2.2</f>
        <v>36.4</v>
      </c>
      <c r="F10" s="255">
        <f t="shared" si="6"/>
        <v>38.6</v>
      </c>
      <c r="G10" s="255">
        <f t="shared" si="6"/>
        <v>40.8</v>
      </c>
      <c r="H10" s="256"/>
      <c r="I10" s="141"/>
      <c r="J10" s="254" t="s">
        <v>171</v>
      </c>
      <c r="K10" s="164" t="s">
        <v>244</v>
      </c>
      <c r="L10" s="165" t="s">
        <v>246</v>
      </c>
      <c r="M10" s="164" t="s">
        <v>248</v>
      </c>
      <c r="N10" s="164" t="s">
        <v>243</v>
      </c>
      <c r="O10" s="164" t="s">
        <v>249</v>
      </c>
      <c r="P10" s="164" t="s">
        <v>243</v>
      </c>
      <c r="Q10" s="143"/>
    </row>
    <row r="11" s="111" customFormat="1" ht="29.1" customHeight="1" spans="1:17">
      <c r="A11" s="254" t="s">
        <v>174</v>
      </c>
      <c r="B11" s="255">
        <f>C11-1</f>
        <v>40</v>
      </c>
      <c r="C11" s="255">
        <v>41</v>
      </c>
      <c r="D11" s="255">
        <f>B11+1.5</f>
        <v>41.5</v>
      </c>
      <c r="E11" s="255">
        <f t="shared" ref="E11:G11" si="7">D11+1.5</f>
        <v>43</v>
      </c>
      <c r="F11" s="255">
        <f t="shared" si="7"/>
        <v>44.5</v>
      </c>
      <c r="G11" s="255">
        <f t="shared" si="7"/>
        <v>46</v>
      </c>
      <c r="H11" s="256"/>
      <c r="I11" s="141"/>
      <c r="J11" s="254" t="s">
        <v>174</v>
      </c>
      <c r="K11" s="164" t="s">
        <v>243</v>
      </c>
      <c r="L11" s="164" t="s">
        <v>243</v>
      </c>
      <c r="M11" s="143" t="s">
        <v>250</v>
      </c>
      <c r="N11" s="164" t="s">
        <v>243</v>
      </c>
      <c r="O11" s="143" t="s">
        <v>250</v>
      </c>
      <c r="P11" s="165" t="s">
        <v>251</v>
      </c>
      <c r="Q11" s="143"/>
    </row>
    <row r="12" s="111" customFormat="1" ht="29.1" customHeight="1" spans="1:17">
      <c r="A12" s="254" t="s">
        <v>178</v>
      </c>
      <c r="B12" s="255">
        <f>C12-3.4</f>
        <v>43.6</v>
      </c>
      <c r="C12" s="255">
        <v>47</v>
      </c>
      <c r="D12" s="255">
        <f>B12+3.4</f>
        <v>47</v>
      </c>
      <c r="E12" s="255">
        <f t="shared" ref="E12:G12" si="8">D12+3.4</f>
        <v>50.4</v>
      </c>
      <c r="F12" s="255">
        <f t="shared" si="8"/>
        <v>53.8</v>
      </c>
      <c r="G12" s="255">
        <f t="shared" si="8"/>
        <v>57.2</v>
      </c>
      <c r="H12" s="256"/>
      <c r="I12" s="141"/>
      <c r="J12" s="254" t="s">
        <v>178</v>
      </c>
      <c r="K12" s="143" t="s">
        <v>252</v>
      </c>
      <c r="L12" s="164" t="s">
        <v>243</v>
      </c>
      <c r="M12" s="143" t="s">
        <v>252</v>
      </c>
      <c r="N12" s="165" t="s">
        <v>253</v>
      </c>
      <c r="O12" s="143" t="s">
        <v>252</v>
      </c>
      <c r="P12" s="165" t="s">
        <v>253</v>
      </c>
      <c r="Q12" s="143"/>
    </row>
    <row r="13" s="111" customFormat="1" ht="29.1" customHeight="1" spans="1:17">
      <c r="A13" s="254" t="s">
        <v>182</v>
      </c>
      <c r="B13" s="255">
        <f>C13-1.2</f>
        <v>15.8</v>
      </c>
      <c r="C13" s="255">
        <v>17</v>
      </c>
      <c r="D13" s="255">
        <f>B13+1.2</f>
        <v>17</v>
      </c>
      <c r="E13" s="255">
        <f t="shared" ref="E13:G13" si="9">D13+1.2</f>
        <v>18.2</v>
      </c>
      <c r="F13" s="255">
        <f t="shared" si="9"/>
        <v>19.4</v>
      </c>
      <c r="G13" s="255">
        <f t="shared" si="9"/>
        <v>20.6</v>
      </c>
      <c r="H13" s="256"/>
      <c r="I13" s="141"/>
      <c r="J13" s="254" t="s">
        <v>182</v>
      </c>
      <c r="K13" s="164" t="s">
        <v>243</v>
      </c>
      <c r="L13" s="165" t="s">
        <v>254</v>
      </c>
      <c r="M13" s="164" t="s">
        <v>243</v>
      </c>
      <c r="N13" s="164" t="s">
        <v>243</v>
      </c>
      <c r="O13" s="164" t="s">
        <v>243</v>
      </c>
      <c r="P13" s="165" t="s">
        <v>255</v>
      </c>
      <c r="Q13" s="143"/>
    </row>
    <row r="14" s="111" customFormat="1" ht="29.1" customHeight="1" spans="1:17">
      <c r="A14" s="254" t="s">
        <v>184</v>
      </c>
      <c r="B14" s="255">
        <f>C14-0.8</f>
        <v>14.2</v>
      </c>
      <c r="C14" s="255">
        <v>15</v>
      </c>
      <c r="D14" s="255">
        <f>B14+0.8</f>
        <v>15</v>
      </c>
      <c r="E14" s="255">
        <f>D14+1</f>
        <v>16</v>
      </c>
      <c r="F14" s="255">
        <f>E14+1</f>
        <v>17</v>
      </c>
      <c r="G14" s="255">
        <f>F14+0.8</f>
        <v>17.8</v>
      </c>
      <c r="H14" s="256"/>
      <c r="I14" s="141"/>
      <c r="J14" s="254" t="s">
        <v>184</v>
      </c>
      <c r="K14" s="143" t="s">
        <v>256</v>
      </c>
      <c r="L14" s="164" t="s">
        <v>243</v>
      </c>
      <c r="M14" s="143" t="s">
        <v>256</v>
      </c>
      <c r="N14" s="164" t="s">
        <v>243</v>
      </c>
      <c r="O14" s="143" t="s">
        <v>256</v>
      </c>
      <c r="P14" s="164" t="s">
        <v>243</v>
      </c>
      <c r="Q14" s="143"/>
    </row>
    <row r="15" s="111" customFormat="1" ht="29.1" customHeight="1" spans="1:17">
      <c r="A15" s="254" t="s">
        <v>186</v>
      </c>
      <c r="B15" s="254">
        <f>C15-0.2</f>
        <v>11.8</v>
      </c>
      <c r="C15" s="254">
        <v>12</v>
      </c>
      <c r="D15" s="254">
        <f>B15+0.2</f>
        <v>12</v>
      </c>
      <c r="E15" s="254">
        <f t="shared" ref="E15:G15" si="10">D15+0.4</f>
        <v>12.4</v>
      </c>
      <c r="F15" s="254">
        <f t="shared" si="10"/>
        <v>12.8</v>
      </c>
      <c r="G15" s="254">
        <f t="shared" si="10"/>
        <v>13.2</v>
      </c>
      <c r="H15" s="256"/>
      <c r="I15" s="141"/>
      <c r="J15" s="254" t="s">
        <v>186</v>
      </c>
      <c r="K15" s="164" t="s">
        <v>243</v>
      </c>
      <c r="L15" s="164" t="s">
        <v>243</v>
      </c>
      <c r="M15" s="164" t="s">
        <v>243</v>
      </c>
      <c r="N15" s="164" t="s">
        <v>243</v>
      </c>
      <c r="O15" s="143" t="s">
        <v>257</v>
      </c>
      <c r="P15" s="164" t="s">
        <v>243</v>
      </c>
      <c r="Q15" s="143"/>
    </row>
    <row r="16" s="111" customFormat="1" ht="29.1" customHeight="1" spans="1:17">
      <c r="A16" s="254" t="s">
        <v>187</v>
      </c>
      <c r="B16" s="254">
        <f>C16-0.2</f>
        <v>8.8</v>
      </c>
      <c r="C16" s="254">
        <v>9</v>
      </c>
      <c r="D16" s="254">
        <f>B16+0.2</f>
        <v>9</v>
      </c>
      <c r="E16" s="254">
        <f t="shared" ref="E16:G16" si="11">D16+0.4</f>
        <v>9.4</v>
      </c>
      <c r="F16" s="254">
        <f t="shared" si="11"/>
        <v>9.8</v>
      </c>
      <c r="G16" s="254">
        <f t="shared" si="11"/>
        <v>10.2</v>
      </c>
      <c r="H16" s="256"/>
      <c r="I16" s="141"/>
      <c r="J16" s="254" t="s">
        <v>187</v>
      </c>
      <c r="K16" s="143" t="s">
        <v>257</v>
      </c>
      <c r="L16" s="165" t="s">
        <v>245</v>
      </c>
      <c r="M16" s="143" t="s">
        <v>257</v>
      </c>
      <c r="N16" s="164" t="s">
        <v>243</v>
      </c>
      <c r="O16" s="143" t="s">
        <v>257</v>
      </c>
      <c r="P16" s="164" t="s">
        <v>243</v>
      </c>
      <c r="Q16" s="143"/>
    </row>
    <row r="17" s="111" customFormat="1" ht="29.1" customHeight="1" spans="1:17">
      <c r="A17" s="254" t="s">
        <v>188</v>
      </c>
      <c r="B17" s="254">
        <v>13</v>
      </c>
      <c r="C17" s="254">
        <v>13</v>
      </c>
      <c r="D17" s="255">
        <v>14</v>
      </c>
      <c r="E17" s="258">
        <v>14</v>
      </c>
      <c r="F17" s="255">
        <f>D17+1</f>
        <v>15</v>
      </c>
      <c r="G17" s="255">
        <v>15</v>
      </c>
      <c r="H17" s="256"/>
      <c r="I17" s="141"/>
      <c r="J17" s="254" t="s">
        <v>188</v>
      </c>
      <c r="K17" s="164" t="s">
        <v>243</v>
      </c>
      <c r="L17" s="273" t="s">
        <v>246</v>
      </c>
      <c r="M17" s="164" t="s">
        <v>243</v>
      </c>
      <c r="N17" s="273" t="s">
        <v>246</v>
      </c>
      <c r="O17" s="164" t="s">
        <v>243</v>
      </c>
      <c r="P17" s="273" t="s">
        <v>246</v>
      </c>
      <c r="Q17" s="143"/>
    </row>
    <row r="18" s="111" customFormat="1" ht="29.1" customHeight="1" spans="1:17">
      <c r="A18" s="250"/>
      <c r="B18" s="288"/>
      <c r="C18" s="289"/>
      <c r="D18" s="288"/>
      <c r="E18" s="288"/>
      <c r="F18" s="288"/>
      <c r="G18" s="288"/>
      <c r="H18" s="256"/>
      <c r="I18" s="141"/>
      <c r="J18" s="121"/>
      <c r="K18" s="164"/>
      <c r="L18" s="164"/>
      <c r="M18" s="164"/>
      <c r="N18" s="164"/>
      <c r="O18" s="164"/>
      <c r="P18" s="164"/>
      <c r="Q18" s="143"/>
    </row>
    <row r="19" s="111" customFormat="1" ht="29.1" customHeight="1" spans="1:17">
      <c r="A19" s="250"/>
      <c r="B19" s="288"/>
      <c r="C19" s="289"/>
      <c r="D19" s="288"/>
      <c r="E19" s="288"/>
      <c r="F19" s="290"/>
      <c r="G19" s="290"/>
      <c r="H19" s="256"/>
      <c r="I19" s="141"/>
      <c r="J19" s="121"/>
      <c r="K19" s="143"/>
      <c r="L19" s="165"/>
      <c r="M19" s="143"/>
      <c r="N19" s="164"/>
      <c r="O19" s="143"/>
      <c r="P19" s="164"/>
      <c r="Q19" s="143"/>
    </row>
    <row r="20" s="111" customFormat="1" ht="29.1" customHeight="1" spans="1:17">
      <c r="A20" s="250"/>
      <c r="B20" s="288"/>
      <c r="C20" s="289"/>
      <c r="D20" s="288"/>
      <c r="E20" s="288"/>
      <c r="F20" s="288"/>
      <c r="G20" s="288"/>
      <c r="H20" s="256"/>
      <c r="I20" s="141"/>
      <c r="J20" s="121"/>
      <c r="K20" s="143"/>
      <c r="L20" s="164"/>
      <c r="M20" s="143"/>
      <c r="N20" s="164"/>
      <c r="O20" s="143"/>
      <c r="P20" s="164"/>
      <c r="Q20" s="143"/>
    </row>
    <row r="21" s="111" customFormat="1" ht="29.1" customHeight="1" spans="1:17">
      <c r="A21" s="259"/>
      <c r="B21" s="256"/>
      <c r="C21" s="256"/>
      <c r="D21" s="291"/>
      <c r="E21" s="256"/>
      <c r="F21" s="256"/>
      <c r="G21" s="256"/>
      <c r="H21" s="256"/>
      <c r="I21" s="141"/>
      <c r="J21" s="274"/>
      <c r="K21" s="164"/>
      <c r="L21" s="164"/>
      <c r="M21" s="143"/>
      <c r="N21" s="164"/>
      <c r="O21" s="143"/>
      <c r="P21" s="143"/>
      <c r="Q21" s="143"/>
    </row>
    <row r="22" s="111" customFormat="1" ht="29.1" customHeight="1" spans="1:17">
      <c r="A22" s="259"/>
      <c r="B22" s="256"/>
      <c r="C22" s="256"/>
      <c r="D22" s="291"/>
      <c r="E22" s="256"/>
      <c r="F22" s="256"/>
      <c r="G22" s="256"/>
      <c r="H22" s="256"/>
      <c r="I22" s="141"/>
      <c r="J22" s="274"/>
      <c r="K22" s="164"/>
      <c r="L22" s="164"/>
      <c r="M22" s="143"/>
      <c r="N22" s="165"/>
      <c r="O22" s="143"/>
      <c r="P22" s="143"/>
      <c r="Q22" s="143"/>
    </row>
    <row r="23" s="111" customFormat="1" ht="29.1" customHeight="1" spans="1:17">
      <c r="A23" s="259"/>
      <c r="B23" s="256"/>
      <c r="C23" s="256"/>
      <c r="D23" s="260"/>
      <c r="E23" s="256"/>
      <c r="F23" s="256"/>
      <c r="G23" s="256"/>
      <c r="H23" s="256"/>
      <c r="I23" s="141"/>
      <c r="J23" s="274"/>
      <c r="K23" s="164"/>
      <c r="L23" s="164"/>
      <c r="M23" s="143"/>
      <c r="N23" s="164"/>
      <c r="O23" s="143"/>
      <c r="P23" s="164"/>
      <c r="Q23" s="146"/>
    </row>
    <row r="24" s="111" customFormat="1" ht="29.1" customHeight="1" spans="1:17">
      <c r="A24" s="250"/>
      <c r="B24" s="261"/>
      <c r="C24" s="261"/>
      <c r="D24" s="262"/>
      <c r="E24" s="261"/>
      <c r="F24" s="261"/>
      <c r="G24" s="261"/>
      <c r="H24" s="261"/>
      <c r="I24" s="275"/>
      <c r="J24" s="303"/>
      <c r="K24" s="303"/>
      <c r="L24" s="303"/>
      <c r="M24" s="303"/>
      <c r="N24" s="303"/>
      <c r="O24" s="303"/>
      <c r="P24" s="303"/>
      <c r="Q24" s="303"/>
    </row>
    <row r="25" s="111" customFormat="1" ht="29.1" customHeight="1" spans="1:17">
      <c r="A25" s="263"/>
      <c r="B25" s="264"/>
      <c r="C25" s="264"/>
      <c r="D25" s="265"/>
      <c r="E25" s="264"/>
      <c r="F25" s="264"/>
      <c r="G25" s="264"/>
      <c r="H25" s="266"/>
      <c r="I25" s="275"/>
      <c r="J25" s="303"/>
      <c r="K25" s="303"/>
      <c r="L25" s="303"/>
      <c r="M25" s="303"/>
      <c r="N25" s="303"/>
      <c r="O25" s="303"/>
      <c r="P25" s="303"/>
      <c r="Q25" s="303"/>
    </row>
    <row r="26" s="111" customFormat="1" ht="29.1" customHeight="1" spans="1:17">
      <c r="A26" s="115" t="s">
        <v>62</v>
      </c>
      <c r="B26" s="248" t="s">
        <v>63</v>
      </c>
      <c r="C26" s="249"/>
      <c r="D26" s="117" t="s">
        <v>69</v>
      </c>
      <c r="E26" s="116" t="s">
        <v>192</v>
      </c>
      <c r="F26" s="116"/>
      <c r="G26" s="116"/>
      <c r="H26" s="116"/>
      <c r="I26" s="275"/>
      <c r="J26" s="304" t="s">
        <v>57</v>
      </c>
      <c r="K26" s="305" t="s">
        <v>241</v>
      </c>
      <c r="L26" s="305"/>
      <c r="M26" s="305"/>
      <c r="N26" s="305"/>
      <c r="O26" s="306"/>
      <c r="P26" s="306"/>
      <c r="Q26" s="308"/>
    </row>
    <row r="27" s="111" customFormat="1" ht="29.1" customHeight="1" spans="1:17">
      <c r="A27" s="118" t="s">
        <v>143</v>
      </c>
      <c r="B27" s="119" t="s">
        <v>144</v>
      </c>
      <c r="C27" s="119"/>
      <c r="D27" s="119"/>
      <c r="E27" s="119"/>
      <c r="F27" s="119"/>
      <c r="G27" s="119"/>
      <c r="H27" s="119"/>
      <c r="I27" s="275"/>
      <c r="J27" s="156" t="s">
        <v>145</v>
      </c>
      <c r="K27" s="157"/>
      <c r="L27" s="157"/>
      <c r="M27" s="157"/>
      <c r="N27" s="157"/>
      <c r="O27" s="158"/>
      <c r="P27" s="158"/>
      <c r="Q27" s="170"/>
    </row>
    <row r="28" s="111" customFormat="1" ht="29.1" customHeight="1" spans="1:17">
      <c r="A28" s="118"/>
      <c r="B28" s="250" t="s">
        <v>146</v>
      </c>
      <c r="C28" s="251" t="s">
        <v>147</v>
      </c>
      <c r="D28" s="250" t="s">
        <v>148</v>
      </c>
      <c r="E28" s="250" t="s">
        <v>149</v>
      </c>
      <c r="F28" s="250" t="s">
        <v>150</v>
      </c>
      <c r="G28" s="250" t="s">
        <v>151</v>
      </c>
      <c r="H28" s="267"/>
      <c r="I28" s="275"/>
      <c r="J28" s="159"/>
      <c r="K28" s="160" t="s">
        <v>146</v>
      </c>
      <c r="L28" s="160" t="s">
        <v>147</v>
      </c>
      <c r="M28" s="272" t="s">
        <v>148</v>
      </c>
      <c r="N28" s="160" t="s">
        <v>149</v>
      </c>
      <c r="O28" s="160" t="s">
        <v>150</v>
      </c>
      <c r="P28" s="160" t="s">
        <v>151</v>
      </c>
      <c r="Q28" s="146" t="s">
        <v>242</v>
      </c>
    </row>
    <row r="29" s="111" customFormat="1" ht="29.1" customHeight="1" spans="1:17">
      <c r="A29" s="118"/>
      <c r="B29" s="253" t="s">
        <v>153</v>
      </c>
      <c r="C29" s="253" t="s">
        <v>154</v>
      </c>
      <c r="D29" s="253" t="s">
        <v>155</v>
      </c>
      <c r="E29" s="253" t="s">
        <v>156</v>
      </c>
      <c r="F29" s="253" t="s">
        <v>157</v>
      </c>
      <c r="G29" s="253" t="s">
        <v>158</v>
      </c>
      <c r="H29" s="267"/>
      <c r="I29" s="275"/>
      <c r="J29" s="159"/>
      <c r="K29" s="253" t="s">
        <v>153</v>
      </c>
      <c r="L29" s="253" t="s">
        <v>154</v>
      </c>
      <c r="M29" s="253" t="s">
        <v>155</v>
      </c>
      <c r="N29" s="253" t="s">
        <v>156</v>
      </c>
      <c r="O29" s="253" t="s">
        <v>157</v>
      </c>
      <c r="P29" s="253" t="s">
        <v>158</v>
      </c>
      <c r="Q29" s="279"/>
    </row>
    <row r="30" s="111" customFormat="1" ht="29.1" customHeight="1" spans="1:17">
      <c r="A30" s="254" t="s">
        <v>160</v>
      </c>
      <c r="B30" s="255">
        <f t="shared" ref="B30:B33" si="12">C30-4</f>
        <v>47</v>
      </c>
      <c r="C30" s="255">
        <v>51</v>
      </c>
      <c r="D30" s="255">
        <f t="shared" ref="D30:D33" si="13">B30+4</f>
        <v>51</v>
      </c>
      <c r="E30" s="255">
        <f t="shared" ref="E30:G30" si="14">D30+4</f>
        <v>55</v>
      </c>
      <c r="F30" s="255">
        <f t="shared" si="14"/>
        <v>59</v>
      </c>
      <c r="G30" s="255">
        <f t="shared" si="14"/>
        <v>63</v>
      </c>
      <c r="H30" s="256"/>
      <c r="I30" s="275"/>
      <c r="J30" s="254" t="s">
        <v>160</v>
      </c>
      <c r="K30" s="143" t="s">
        <v>252</v>
      </c>
      <c r="L30" s="164" t="s">
        <v>243</v>
      </c>
      <c r="M30" s="164" t="s">
        <v>243</v>
      </c>
      <c r="N30" s="165" t="s">
        <v>253</v>
      </c>
      <c r="O30" s="143" t="s">
        <v>252</v>
      </c>
      <c r="P30" s="165" t="s">
        <v>253</v>
      </c>
      <c r="Q30" s="146"/>
    </row>
    <row r="31" s="111" customFormat="1" ht="29.1" customHeight="1" spans="1:17">
      <c r="A31" s="254" t="s">
        <v>163</v>
      </c>
      <c r="B31" s="255">
        <f t="shared" si="12"/>
        <v>82</v>
      </c>
      <c r="C31" s="255">
        <v>86</v>
      </c>
      <c r="D31" s="255">
        <f t="shared" si="13"/>
        <v>86</v>
      </c>
      <c r="E31" s="255">
        <f t="shared" ref="E31:G31" si="15">D31+6</f>
        <v>92</v>
      </c>
      <c r="F31" s="255">
        <f t="shared" si="15"/>
        <v>98</v>
      </c>
      <c r="G31" s="255">
        <f t="shared" si="15"/>
        <v>104</v>
      </c>
      <c r="H31" s="256"/>
      <c r="I31" s="275"/>
      <c r="J31" s="254" t="s">
        <v>163</v>
      </c>
      <c r="K31" s="143" t="s">
        <v>252</v>
      </c>
      <c r="L31" s="164" t="s">
        <v>243</v>
      </c>
      <c r="M31" s="143" t="s">
        <v>252</v>
      </c>
      <c r="N31" s="164" t="s">
        <v>243</v>
      </c>
      <c r="O31" s="143" t="s">
        <v>252</v>
      </c>
      <c r="P31" s="164" t="s">
        <v>243</v>
      </c>
      <c r="Q31" s="146"/>
    </row>
    <row r="32" s="111" customFormat="1" ht="29.1" customHeight="1" spans="1:17">
      <c r="A32" s="254" t="s">
        <v>166</v>
      </c>
      <c r="B32" s="255">
        <f t="shared" si="12"/>
        <v>82</v>
      </c>
      <c r="C32" s="255">
        <v>86</v>
      </c>
      <c r="D32" s="255">
        <f t="shared" si="13"/>
        <v>86</v>
      </c>
      <c r="E32" s="255">
        <f t="shared" ref="E32:G32" si="16">D32+6</f>
        <v>92</v>
      </c>
      <c r="F32" s="255">
        <f t="shared" si="16"/>
        <v>98</v>
      </c>
      <c r="G32" s="255">
        <f t="shared" si="16"/>
        <v>104</v>
      </c>
      <c r="H32" s="256"/>
      <c r="I32" s="275"/>
      <c r="J32" s="254" t="s">
        <v>166</v>
      </c>
      <c r="K32" s="164" t="s">
        <v>243</v>
      </c>
      <c r="L32" s="164" t="s">
        <v>243</v>
      </c>
      <c r="M32" s="143" t="s">
        <v>258</v>
      </c>
      <c r="N32" s="165" t="s">
        <v>259</v>
      </c>
      <c r="O32" s="143" t="s">
        <v>260</v>
      </c>
      <c r="P32" s="143" t="s">
        <v>260</v>
      </c>
      <c r="Q32" s="146"/>
    </row>
    <row r="33" s="111" customFormat="1" ht="29.1" customHeight="1" spans="1:17">
      <c r="A33" s="257" t="s">
        <v>168</v>
      </c>
      <c r="B33" s="255">
        <f t="shared" si="12"/>
        <v>72</v>
      </c>
      <c r="C33" s="255">
        <v>76</v>
      </c>
      <c r="D33" s="255">
        <f t="shared" si="13"/>
        <v>76</v>
      </c>
      <c r="E33" s="255">
        <f t="shared" ref="E33:G33" si="17">D33+6</f>
        <v>82</v>
      </c>
      <c r="F33" s="255">
        <f t="shared" si="17"/>
        <v>88</v>
      </c>
      <c r="G33" s="255">
        <f t="shared" si="17"/>
        <v>94</v>
      </c>
      <c r="H33" s="256"/>
      <c r="I33" s="275"/>
      <c r="J33" s="257" t="s">
        <v>168</v>
      </c>
      <c r="K33" s="164" t="s">
        <v>243</v>
      </c>
      <c r="L33" s="143" t="s">
        <v>252</v>
      </c>
      <c r="M33" s="164" t="s">
        <v>243</v>
      </c>
      <c r="N33" s="164" t="s">
        <v>243</v>
      </c>
      <c r="O33" s="164" t="s">
        <v>243</v>
      </c>
      <c r="P33" s="164" t="s">
        <v>243</v>
      </c>
      <c r="Q33" s="146"/>
    </row>
    <row r="34" s="111" customFormat="1" ht="29.1" customHeight="1" spans="1:17">
      <c r="A34" s="254" t="s">
        <v>171</v>
      </c>
      <c r="B34" s="255">
        <f>C34-1.5</f>
        <v>32</v>
      </c>
      <c r="C34" s="255">
        <v>33.5</v>
      </c>
      <c r="D34" s="255">
        <f>B34+2.2</f>
        <v>34.2</v>
      </c>
      <c r="E34" s="255">
        <f t="shared" ref="E34:G34" si="18">D34+2.2</f>
        <v>36.4</v>
      </c>
      <c r="F34" s="255">
        <f t="shared" si="18"/>
        <v>38.6</v>
      </c>
      <c r="G34" s="255">
        <f t="shared" si="18"/>
        <v>40.8</v>
      </c>
      <c r="H34" s="256"/>
      <c r="I34" s="275"/>
      <c r="J34" s="254" t="s">
        <v>171</v>
      </c>
      <c r="K34" s="164" t="s">
        <v>243</v>
      </c>
      <c r="L34" s="143" t="s">
        <v>258</v>
      </c>
      <c r="M34" s="164" t="s">
        <v>243</v>
      </c>
      <c r="N34" s="143" t="s">
        <v>257</v>
      </c>
      <c r="O34" s="164" t="s">
        <v>243</v>
      </c>
      <c r="P34" s="164" t="s">
        <v>243</v>
      </c>
      <c r="Q34" s="146"/>
    </row>
    <row r="35" s="111" customFormat="1" ht="29.1" customHeight="1" spans="1:17">
      <c r="A35" s="254" t="s">
        <v>174</v>
      </c>
      <c r="B35" s="255">
        <f>C35-1</f>
        <v>40</v>
      </c>
      <c r="C35" s="255">
        <v>41</v>
      </c>
      <c r="D35" s="255">
        <f>B35+1.5</f>
        <v>41.5</v>
      </c>
      <c r="E35" s="255">
        <f t="shared" ref="E35:G35" si="19">D35+1.5</f>
        <v>43</v>
      </c>
      <c r="F35" s="255">
        <f t="shared" si="19"/>
        <v>44.5</v>
      </c>
      <c r="G35" s="255">
        <f t="shared" si="19"/>
        <v>46</v>
      </c>
      <c r="H35" s="256"/>
      <c r="I35" s="275"/>
      <c r="J35" s="254" t="s">
        <v>174</v>
      </c>
      <c r="K35" s="164" t="s">
        <v>243</v>
      </c>
      <c r="L35" s="164" t="s">
        <v>243</v>
      </c>
      <c r="M35" s="143" t="s">
        <v>252</v>
      </c>
      <c r="N35" s="143" t="s">
        <v>258</v>
      </c>
      <c r="O35" s="143" t="s">
        <v>260</v>
      </c>
      <c r="P35" s="164" t="s">
        <v>243</v>
      </c>
      <c r="Q35" s="146"/>
    </row>
    <row r="36" s="111" customFormat="1" ht="29.1" customHeight="1" spans="1:17">
      <c r="A36" s="254" t="s">
        <v>178</v>
      </c>
      <c r="B36" s="255">
        <f>C36-3.4</f>
        <v>43.6</v>
      </c>
      <c r="C36" s="255">
        <v>47</v>
      </c>
      <c r="D36" s="255">
        <f>B36+3.4</f>
        <v>47</v>
      </c>
      <c r="E36" s="255">
        <f t="shared" ref="E36:G36" si="20">D36+3.4</f>
        <v>50.4</v>
      </c>
      <c r="F36" s="255">
        <f t="shared" si="20"/>
        <v>53.8</v>
      </c>
      <c r="G36" s="255">
        <f t="shared" si="20"/>
        <v>57.2</v>
      </c>
      <c r="H36" s="256"/>
      <c r="I36" s="275"/>
      <c r="J36" s="254" t="s">
        <v>178</v>
      </c>
      <c r="K36" s="164" t="s">
        <v>243</v>
      </c>
      <c r="L36" s="143" t="s">
        <v>252</v>
      </c>
      <c r="M36" s="143" t="s">
        <v>257</v>
      </c>
      <c r="N36" s="164" t="s">
        <v>243</v>
      </c>
      <c r="O36" s="143" t="s">
        <v>248</v>
      </c>
      <c r="P36" s="143" t="s">
        <v>257</v>
      </c>
      <c r="Q36" s="146"/>
    </row>
    <row r="37" s="111" customFormat="1" ht="29.1" customHeight="1" spans="1:17">
      <c r="A37" s="254" t="s">
        <v>182</v>
      </c>
      <c r="B37" s="255">
        <f>C37-1.2</f>
        <v>15.8</v>
      </c>
      <c r="C37" s="255">
        <v>17</v>
      </c>
      <c r="D37" s="255">
        <f>B37+1.2</f>
        <v>17</v>
      </c>
      <c r="E37" s="255">
        <f t="shared" ref="E37:G37" si="21">D37+1.2</f>
        <v>18.2</v>
      </c>
      <c r="F37" s="255">
        <f t="shared" si="21"/>
        <v>19.4</v>
      </c>
      <c r="G37" s="255">
        <f t="shared" si="21"/>
        <v>20.6</v>
      </c>
      <c r="H37" s="256"/>
      <c r="I37" s="275"/>
      <c r="J37" s="254" t="s">
        <v>182</v>
      </c>
      <c r="K37" s="165" t="s">
        <v>253</v>
      </c>
      <c r="L37" s="164" t="s">
        <v>243</v>
      </c>
      <c r="M37" s="143" t="s">
        <v>257</v>
      </c>
      <c r="N37" s="143" t="s">
        <v>260</v>
      </c>
      <c r="O37" s="164" t="s">
        <v>243</v>
      </c>
      <c r="P37" s="143" t="s">
        <v>260</v>
      </c>
      <c r="Q37" s="146"/>
    </row>
    <row r="38" s="111" customFormat="1" ht="29.1" customHeight="1" spans="1:17">
      <c r="A38" s="254" t="s">
        <v>184</v>
      </c>
      <c r="B38" s="255">
        <f>C38-0.8</f>
        <v>14.2</v>
      </c>
      <c r="C38" s="255">
        <v>15</v>
      </c>
      <c r="D38" s="255">
        <f>B38+0.8</f>
        <v>15</v>
      </c>
      <c r="E38" s="255">
        <f>D38+1</f>
        <v>16</v>
      </c>
      <c r="F38" s="255">
        <f>E38+1</f>
        <v>17</v>
      </c>
      <c r="G38" s="255">
        <f>F38+0.8</f>
        <v>17.8</v>
      </c>
      <c r="H38" s="256"/>
      <c r="I38" s="275"/>
      <c r="J38" s="254" t="s">
        <v>184</v>
      </c>
      <c r="K38" s="164" t="s">
        <v>243</v>
      </c>
      <c r="L38" s="164" t="s">
        <v>243</v>
      </c>
      <c r="M38" s="164" t="s">
        <v>243</v>
      </c>
      <c r="N38" s="143" t="s">
        <v>252</v>
      </c>
      <c r="O38" s="164" t="s">
        <v>243</v>
      </c>
      <c r="P38" s="164" t="s">
        <v>243</v>
      </c>
      <c r="Q38" s="146"/>
    </row>
    <row r="39" s="111" customFormat="1" ht="29.1" customHeight="1" spans="1:17">
      <c r="A39" s="254" t="s">
        <v>186</v>
      </c>
      <c r="B39" s="254">
        <f>C39-0.2</f>
        <v>11.8</v>
      </c>
      <c r="C39" s="254">
        <v>12</v>
      </c>
      <c r="D39" s="254">
        <f>B39+0.2</f>
        <v>12</v>
      </c>
      <c r="E39" s="254">
        <f t="shared" ref="E39:G39" si="22">D39+0.4</f>
        <v>12.4</v>
      </c>
      <c r="F39" s="254">
        <f t="shared" si="22"/>
        <v>12.8</v>
      </c>
      <c r="G39" s="254">
        <f t="shared" si="22"/>
        <v>13.2</v>
      </c>
      <c r="H39" s="256"/>
      <c r="I39" s="275"/>
      <c r="J39" s="254" t="s">
        <v>186</v>
      </c>
      <c r="K39" s="143" t="s">
        <v>258</v>
      </c>
      <c r="L39" s="164" t="s">
        <v>243</v>
      </c>
      <c r="M39" s="164" t="s">
        <v>243</v>
      </c>
      <c r="N39" s="143" t="s">
        <v>258</v>
      </c>
      <c r="O39" s="143" t="s">
        <v>252</v>
      </c>
      <c r="P39" s="164" t="s">
        <v>243</v>
      </c>
      <c r="Q39" s="146"/>
    </row>
    <row r="40" s="111" customFormat="1" ht="29.1" customHeight="1" spans="1:17">
      <c r="A40" s="254" t="s">
        <v>187</v>
      </c>
      <c r="B40" s="254">
        <f>C40-0.2</f>
        <v>8.8</v>
      </c>
      <c r="C40" s="254">
        <v>9</v>
      </c>
      <c r="D40" s="254">
        <f>B40+0.2</f>
        <v>9</v>
      </c>
      <c r="E40" s="254">
        <f t="shared" ref="E40:G40" si="23">D40+0.4</f>
        <v>9.4</v>
      </c>
      <c r="F40" s="254">
        <f t="shared" si="23"/>
        <v>9.8</v>
      </c>
      <c r="G40" s="254">
        <f t="shared" si="23"/>
        <v>10.2</v>
      </c>
      <c r="H40" s="256"/>
      <c r="I40" s="275"/>
      <c r="J40" s="254" t="s">
        <v>187</v>
      </c>
      <c r="K40" s="164" t="s">
        <v>243</v>
      </c>
      <c r="L40" s="164" t="s">
        <v>243</v>
      </c>
      <c r="M40" s="164" t="s">
        <v>243</v>
      </c>
      <c r="N40" s="164" t="s">
        <v>243</v>
      </c>
      <c r="O40" s="164" t="s">
        <v>243</v>
      </c>
      <c r="P40" s="164" t="s">
        <v>243</v>
      </c>
      <c r="Q40" s="146"/>
    </row>
    <row r="41" s="111" customFormat="1" ht="29.1" customHeight="1" spans="1:17">
      <c r="A41" s="254" t="s">
        <v>188</v>
      </c>
      <c r="B41" s="254">
        <v>13</v>
      </c>
      <c r="C41" s="254">
        <v>13</v>
      </c>
      <c r="D41" s="255">
        <v>14</v>
      </c>
      <c r="E41" s="258">
        <v>14</v>
      </c>
      <c r="F41" s="255">
        <f>D41+1</f>
        <v>15</v>
      </c>
      <c r="G41" s="255">
        <v>15</v>
      </c>
      <c r="H41" s="256"/>
      <c r="I41" s="275"/>
      <c r="J41" s="254" t="s">
        <v>188</v>
      </c>
      <c r="K41" s="143" t="s">
        <v>257</v>
      </c>
      <c r="L41" s="164" t="s">
        <v>243</v>
      </c>
      <c r="M41" s="143" t="s">
        <v>257</v>
      </c>
      <c r="N41" s="164" t="s">
        <v>243</v>
      </c>
      <c r="O41" s="143" t="s">
        <v>252</v>
      </c>
      <c r="P41" s="164" t="s">
        <v>243</v>
      </c>
      <c r="Q41" s="146"/>
    </row>
    <row r="42" s="111" customFormat="1" ht="29.1" customHeight="1" spans="1:17">
      <c r="A42" s="250"/>
      <c r="B42" s="288"/>
      <c r="C42" s="292"/>
      <c r="D42" s="288"/>
      <c r="E42" s="288"/>
      <c r="F42" s="288"/>
      <c r="G42" s="288"/>
      <c r="H42" s="293"/>
      <c r="I42" s="275"/>
      <c r="J42" s="121"/>
      <c r="K42" s="143"/>
      <c r="L42" s="143"/>
      <c r="M42" s="164"/>
      <c r="N42" s="165"/>
      <c r="O42" s="143"/>
      <c r="P42" s="164"/>
      <c r="Q42" s="146"/>
    </row>
    <row r="43" s="111" customFormat="1" ht="29.1" customHeight="1" spans="1:17">
      <c r="A43" s="294"/>
      <c r="B43" s="293"/>
      <c r="C43" s="293"/>
      <c r="D43" s="295"/>
      <c r="E43" s="293"/>
      <c r="F43" s="293"/>
      <c r="G43" s="293"/>
      <c r="H43" s="293"/>
      <c r="I43" s="275"/>
      <c r="J43" s="121"/>
      <c r="K43" s="143"/>
      <c r="L43" s="164"/>
      <c r="M43" s="143"/>
      <c r="N43" s="143"/>
      <c r="O43" s="164"/>
      <c r="P43" s="143"/>
      <c r="Q43" s="146"/>
    </row>
    <row r="44" s="111" customFormat="1" ht="29.1" customHeight="1" spans="1:17">
      <c r="A44" s="296"/>
      <c r="B44" s="297"/>
      <c r="C44" s="297"/>
      <c r="D44" s="298"/>
      <c r="E44" s="297"/>
      <c r="F44" s="297"/>
      <c r="G44" s="297"/>
      <c r="H44" s="299"/>
      <c r="I44" s="275"/>
      <c r="J44" s="121"/>
      <c r="K44" s="164"/>
      <c r="L44" s="164"/>
      <c r="M44" s="143"/>
      <c r="N44" s="143"/>
      <c r="O44" s="164"/>
      <c r="P44" s="143"/>
      <c r="Q44" s="146"/>
    </row>
    <row r="45" s="111" customFormat="1" ht="29.1" customHeight="1" spans="1:17">
      <c r="A45" s="250"/>
      <c r="B45" s="288"/>
      <c r="C45" s="292"/>
      <c r="D45" s="288"/>
      <c r="E45" s="288"/>
      <c r="F45" s="288"/>
      <c r="G45" s="288"/>
      <c r="H45" s="293"/>
      <c r="I45" s="275"/>
      <c r="J45" s="307"/>
      <c r="K45" s="164"/>
      <c r="L45" s="164"/>
      <c r="M45" s="143"/>
      <c r="N45" s="143"/>
      <c r="O45" s="164"/>
      <c r="P45" s="143"/>
      <c r="Q45" s="146"/>
    </row>
    <row r="46" s="111" customFormat="1" ht="29.1" customHeight="1" spans="1:17">
      <c r="A46" s="294"/>
      <c r="B46" s="300"/>
      <c r="C46" s="300"/>
      <c r="D46" s="301"/>
      <c r="E46" s="300"/>
      <c r="F46" s="300"/>
      <c r="G46" s="300"/>
      <c r="H46" s="293"/>
      <c r="I46" s="275"/>
      <c r="J46" s="296"/>
      <c r="K46" s="164"/>
      <c r="L46" s="164"/>
      <c r="M46" s="143"/>
      <c r="N46" s="164"/>
      <c r="O46" s="143"/>
      <c r="P46" s="164"/>
      <c r="Q46" s="146"/>
    </row>
    <row r="47" s="111" customFormat="1" ht="29.1" customHeight="1" spans="1:17">
      <c r="A47" s="296"/>
      <c r="B47" s="297"/>
      <c r="C47" s="297"/>
      <c r="D47" s="298"/>
      <c r="E47" s="297"/>
      <c r="F47" s="297"/>
      <c r="G47" s="297"/>
      <c r="H47" s="299"/>
      <c r="I47" s="275"/>
      <c r="J47" s="263"/>
      <c r="K47" s="164"/>
      <c r="L47" s="164"/>
      <c r="M47" s="143"/>
      <c r="N47" s="164"/>
      <c r="O47" s="143"/>
      <c r="P47" s="164"/>
      <c r="Q47" s="146"/>
    </row>
    <row r="48" s="111" customFormat="1" ht="16.5" spans="1:17">
      <c r="A48" s="302"/>
      <c r="B48" s="266"/>
      <c r="C48" s="266"/>
      <c r="D48" s="266"/>
      <c r="E48" s="266"/>
      <c r="F48" s="266"/>
      <c r="G48" s="266"/>
      <c r="H48" s="266"/>
      <c r="I48" s="276"/>
      <c r="J48" s="277"/>
      <c r="K48" s="278"/>
      <c r="L48" s="278"/>
      <c r="M48" s="278"/>
      <c r="N48" s="278"/>
      <c r="O48" s="278"/>
      <c r="P48" s="278"/>
      <c r="Q48" s="278"/>
    </row>
    <row r="49" s="111" customFormat="1" ht="14.25" spans="1:17">
      <c r="A49" s="111" t="s">
        <v>194</v>
      </c>
      <c r="B49" s="150"/>
      <c r="C49" s="150"/>
      <c r="D49" s="150"/>
      <c r="E49" s="150"/>
      <c r="F49" s="150"/>
      <c r="G49" s="150"/>
      <c r="H49" s="150"/>
      <c r="I49" s="150"/>
      <c r="J49" s="149" t="s">
        <v>261</v>
      </c>
      <c r="K49" s="168"/>
      <c r="L49" s="168" t="s">
        <v>196</v>
      </c>
      <c r="M49" s="168"/>
      <c r="N49" s="168" t="s">
        <v>197</v>
      </c>
      <c r="O49" s="168"/>
      <c r="P49" s="168"/>
      <c r="Q49" s="112"/>
    </row>
    <row r="50" s="111" customFormat="1" customHeight="1" spans="1:17">
      <c r="A50" s="150"/>
      <c r="K50" s="112"/>
      <c r="L50" s="112"/>
      <c r="M50" s="112"/>
      <c r="N50" s="112"/>
      <c r="O50" s="112"/>
      <c r="P50" s="112"/>
      <c r="Q50" s="112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workbookViewId="0">
      <selection activeCell="E26" sqref="E26:K26"/>
    </sheetView>
  </sheetViews>
  <sheetFormatPr defaultColWidth="10.125" defaultRowHeight="14.25"/>
  <cols>
    <col min="1" max="1" width="9.625" style="171" customWidth="1"/>
    <col min="2" max="2" width="11.125" style="171" customWidth="1"/>
    <col min="3" max="3" width="9.125" style="171" customWidth="1"/>
    <col min="4" max="4" width="9.5" style="171" customWidth="1"/>
    <col min="5" max="5" width="11" style="171" customWidth="1"/>
    <col min="6" max="6" width="10.375" style="171" customWidth="1"/>
    <col min="7" max="7" width="9.5" style="171" customWidth="1"/>
    <col min="8" max="8" width="10.125" style="171" customWidth="1"/>
    <col min="9" max="9" width="8.125" style="171" customWidth="1"/>
    <col min="10" max="10" width="10.5" style="171" customWidth="1"/>
    <col min="11" max="11" width="12.125" style="171" customWidth="1"/>
    <col min="12" max="16384" width="10.125" style="171"/>
  </cols>
  <sheetData>
    <row r="1" s="171" customFormat="1" ht="26.25" spans="1:11">
      <c r="A1" s="174" t="s">
        <v>262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="171" customFormat="1" spans="1:11">
      <c r="A2" s="175" t="s">
        <v>53</v>
      </c>
      <c r="B2" s="176" t="s">
        <v>54</v>
      </c>
      <c r="C2" s="176"/>
      <c r="D2" s="177" t="s">
        <v>62</v>
      </c>
      <c r="E2" s="248" t="s">
        <v>63</v>
      </c>
      <c r="F2" s="249"/>
      <c r="G2" s="180" t="s">
        <v>70</v>
      </c>
      <c r="H2" s="180"/>
      <c r="I2" s="210" t="s">
        <v>57</v>
      </c>
      <c r="J2" s="180" t="s">
        <v>263</v>
      </c>
      <c r="K2" s="232"/>
    </row>
    <row r="3" s="171" customFormat="1" ht="27" customHeight="1" spans="1:11">
      <c r="A3" s="181" t="s">
        <v>78</v>
      </c>
      <c r="B3" s="182">
        <v>600</v>
      </c>
      <c r="C3" s="182"/>
      <c r="D3" s="183" t="s">
        <v>264</v>
      </c>
      <c r="E3" s="184" t="s">
        <v>265</v>
      </c>
      <c r="F3" s="185"/>
      <c r="G3" s="185"/>
      <c r="H3" s="186" t="s">
        <v>266</v>
      </c>
      <c r="I3" s="186"/>
      <c r="J3" s="186"/>
      <c r="K3" s="233"/>
    </row>
    <row r="4" s="171" customFormat="1" spans="1:11">
      <c r="A4" s="187" t="s">
        <v>74</v>
      </c>
      <c r="B4" s="188">
        <v>2</v>
      </c>
      <c r="C4" s="188">
        <v>6</v>
      </c>
      <c r="D4" s="189" t="s">
        <v>267</v>
      </c>
      <c r="E4" s="190"/>
      <c r="F4" s="190"/>
      <c r="G4" s="190"/>
      <c r="H4" s="189" t="s">
        <v>268</v>
      </c>
      <c r="I4" s="189"/>
      <c r="J4" s="203" t="s">
        <v>67</v>
      </c>
      <c r="K4" s="234" t="s">
        <v>68</v>
      </c>
    </row>
    <row r="5" s="171" customFormat="1" spans="1:11">
      <c r="A5" s="187" t="s">
        <v>269</v>
      </c>
      <c r="B5" s="182">
        <v>1</v>
      </c>
      <c r="C5" s="182"/>
      <c r="D5" s="183" t="s">
        <v>270</v>
      </c>
      <c r="E5" s="183" t="s">
        <v>271</v>
      </c>
      <c r="F5" s="183" t="s">
        <v>272</v>
      </c>
      <c r="G5" s="183" t="s">
        <v>273</v>
      </c>
      <c r="H5" s="189" t="s">
        <v>274</v>
      </c>
      <c r="I5" s="189"/>
      <c r="J5" s="203" t="s">
        <v>67</v>
      </c>
      <c r="K5" s="234" t="s">
        <v>68</v>
      </c>
    </row>
    <row r="6" s="171" customFormat="1" ht="15" spans="1:11">
      <c r="A6" s="191" t="s">
        <v>275</v>
      </c>
      <c r="B6" s="192">
        <v>50</v>
      </c>
      <c r="C6" s="192"/>
      <c r="D6" s="193" t="s">
        <v>276</v>
      </c>
      <c r="E6" s="194"/>
      <c r="F6" s="280">
        <v>320</v>
      </c>
      <c r="G6" s="193"/>
      <c r="H6" s="196" t="s">
        <v>277</v>
      </c>
      <c r="I6" s="196"/>
      <c r="J6" s="195" t="s">
        <v>67</v>
      </c>
      <c r="K6" s="235" t="s">
        <v>68</v>
      </c>
    </row>
    <row r="7" s="171" customFormat="1" ht="15" spans="1:11">
      <c r="A7" s="197"/>
      <c r="B7" s="198"/>
      <c r="C7" s="198"/>
      <c r="D7" s="197"/>
      <c r="E7" s="198"/>
      <c r="F7" s="199"/>
      <c r="G7" s="197"/>
      <c r="H7" s="199"/>
      <c r="I7" s="198"/>
      <c r="J7" s="198"/>
      <c r="K7" s="198"/>
    </row>
    <row r="8" s="171" customFormat="1" spans="1:11">
      <c r="A8" s="200" t="s">
        <v>278</v>
      </c>
      <c r="B8" s="179" t="s">
        <v>279</v>
      </c>
      <c r="C8" s="179" t="s">
        <v>280</v>
      </c>
      <c r="D8" s="179" t="s">
        <v>281</v>
      </c>
      <c r="E8" s="179" t="s">
        <v>282</v>
      </c>
      <c r="F8" s="179" t="s">
        <v>283</v>
      </c>
      <c r="G8" s="281" t="s">
        <v>284</v>
      </c>
      <c r="H8" s="282"/>
      <c r="I8" s="282"/>
      <c r="J8" s="282"/>
      <c r="K8" s="286"/>
    </row>
    <row r="9" s="171" customFormat="1" spans="1:11">
      <c r="A9" s="187" t="s">
        <v>285</v>
      </c>
      <c r="B9" s="189"/>
      <c r="C9" s="203" t="s">
        <v>67</v>
      </c>
      <c r="D9" s="203" t="s">
        <v>68</v>
      </c>
      <c r="E9" s="183" t="s">
        <v>286</v>
      </c>
      <c r="F9" s="204" t="s">
        <v>287</v>
      </c>
      <c r="G9" s="205"/>
      <c r="H9" s="206"/>
      <c r="I9" s="206"/>
      <c r="J9" s="206"/>
      <c r="K9" s="237"/>
    </row>
    <row r="10" s="171" customFormat="1" spans="1:11">
      <c r="A10" s="187" t="s">
        <v>288</v>
      </c>
      <c r="B10" s="189"/>
      <c r="C10" s="203" t="s">
        <v>67</v>
      </c>
      <c r="D10" s="203" t="s">
        <v>68</v>
      </c>
      <c r="E10" s="183" t="s">
        <v>289</v>
      </c>
      <c r="F10" s="204" t="s">
        <v>290</v>
      </c>
      <c r="G10" s="205" t="s">
        <v>291</v>
      </c>
      <c r="H10" s="206"/>
      <c r="I10" s="206"/>
      <c r="J10" s="206"/>
      <c r="K10" s="237"/>
    </row>
    <row r="11" s="171" customFormat="1" spans="1:11">
      <c r="A11" s="207" t="s">
        <v>199</v>
      </c>
      <c r="B11" s="208"/>
      <c r="C11" s="208"/>
      <c r="D11" s="208"/>
      <c r="E11" s="208"/>
      <c r="F11" s="208"/>
      <c r="G11" s="208"/>
      <c r="H11" s="208"/>
      <c r="I11" s="208"/>
      <c r="J11" s="208"/>
      <c r="K11" s="238"/>
    </row>
    <row r="12" s="171" customFormat="1" spans="1:11">
      <c r="A12" s="181" t="s">
        <v>92</v>
      </c>
      <c r="B12" s="203" t="s">
        <v>88</v>
      </c>
      <c r="C12" s="203" t="s">
        <v>89</v>
      </c>
      <c r="D12" s="204"/>
      <c r="E12" s="183" t="s">
        <v>90</v>
      </c>
      <c r="F12" s="203" t="s">
        <v>88</v>
      </c>
      <c r="G12" s="203" t="s">
        <v>89</v>
      </c>
      <c r="H12" s="203"/>
      <c r="I12" s="183" t="s">
        <v>292</v>
      </c>
      <c r="J12" s="203" t="s">
        <v>88</v>
      </c>
      <c r="K12" s="234" t="s">
        <v>89</v>
      </c>
    </row>
    <row r="13" s="171" customFormat="1" spans="1:11">
      <c r="A13" s="181" t="s">
        <v>95</v>
      </c>
      <c r="B13" s="203" t="s">
        <v>88</v>
      </c>
      <c r="C13" s="203" t="s">
        <v>89</v>
      </c>
      <c r="D13" s="204"/>
      <c r="E13" s="183" t="s">
        <v>100</v>
      </c>
      <c r="F13" s="203" t="s">
        <v>88</v>
      </c>
      <c r="G13" s="203" t="s">
        <v>89</v>
      </c>
      <c r="H13" s="203"/>
      <c r="I13" s="183" t="s">
        <v>293</v>
      </c>
      <c r="J13" s="203" t="s">
        <v>88</v>
      </c>
      <c r="K13" s="234" t="s">
        <v>89</v>
      </c>
    </row>
    <row r="14" s="171" customFormat="1" ht="15" spans="1:11">
      <c r="A14" s="191" t="s">
        <v>294</v>
      </c>
      <c r="B14" s="195" t="s">
        <v>88</v>
      </c>
      <c r="C14" s="195" t="s">
        <v>89</v>
      </c>
      <c r="D14" s="194"/>
      <c r="E14" s="193" t="s">
        <v>295</v>
      </c>
      <c r="F14" s="195" t="s">
        <v>88</v>
      </c>
      <c r="G14" s="195" t="s">
        <v>89</v>
      </c>
      <c r="H14" s="195"/>
      <c r="I14" s="193" t="s">
        <v>296</v>
      </c>
      <c r="J14" s="195" t="s">
        <v>88</v>
      </c>
      <c r="K14" s="235" t="s">
        <v>89</v>
      </c>
    </row>
    <row r="15" s="171" customFormat="1" ht="15" spans="1:11">
      <c r="A15" s="197"/>
      <c r="B15" s="209"/>
      <c r="C15" s="209"/>
      <c r="D15" s="198"/>
      <c r="E15" s="197"/>
      <c r="F15" s="209"/>
      <c r="G15" s="209"/>
      <c r="H15" s="209"/>
      <c r="I15" s="197"/>
      <c r="J15" s="209"/>
      <c r="K15" s="209"/>
    </row>
    <row r="16" s="172" customFormat="1" spans="1:11">
      <c r="A16" s="175" t="s">
        <v>297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39"/>
    </row>
    <row r="17" s="171" customFormat="1" spans="1:11">
      <c r="A17" s="187" t="s">
        <v>298</v>
      </c>
      <c r="B17" s="189"/>
      <c r="C17" s="189"/>
      <c r="D17" s="189"/>
      <c r="E17" s="189"/>
      <c r="F17" s="189"/>
      <c r="G17" s="189"/>
      <c r="H17" s="189"/>
      <c r="I17" s="189"/>
      <c r="J17" s="189"/>
      <c r="K17" s="240"/>
    </row>
    <row r="18" s="171" customFormat="1" spans="1:11">
      <c r="A18" s="187" t="s">
        <v>299</v>
      </c>
      <c r="B18" s="189"/>
      <c r="C18" s="189"/>
      <c r="D18" s="189"/>
      <c r="E18" s="189"/>
      <c r="F18" s="189"/>
      <c r="G18" s="189"/>
      <c r="H18" s="189"/>
      <c r="I18" s="189"/>
      <c r="J18" s="189"/>
      <c r="K18" s="240"/>
    </row>
    <row r="19" s="171" customFormat="1" spans="1:11">
      <c r="A19" s="211"/>
      <c r="B19" s="203"/>
      <c r="C19" s="203"/>
      <c r="D19" s="203"/>
      <c r="E19" s="203"/>
      <c r="F19" s="203"/>
      <c r="G19" s="203"/>
      <c r="H19" s="203"/>
      <c r="I19" s="203"/>
      <c r="J19" s="203"/>
      <c r="K19" s="234"/>
    </row>
    <row r="20" s="171" customFormat="1" spans="1:11">
      <c r="A20" s="212"/>
      <c r="B20" s="213"/>
      <c r="C20" s="213"/>
      <c r="D20" s="213"/>
      <c r="E20" s="213"/>
      <c r="F20" s="213"/>
      <c r="G20" s="213"/>
      <c r="H20" s="213"/>
      <c r="I20" s="213"/>
      <c r="J20" s="213"/>
      <c r="K20" s="241"/>
    </row>
    <row r="21" s="171" customFormat="1" spans="1:11">
      <c r="A21" s="212" t="s">
        <v>300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41"/>
    </row>
    <row r="22" s="171" customFormat="1" spans="1:11">
      <c r="A22" s="212" t="s">
        <v>301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41"/>
    </row>
    <row r="23" s="171" customFormat="1" spans="1:11">
      <c r="A23" s="212" t="s">
        <v>302</v>
      </c>
      <c r="B23" s="213"/>
      <c r="C23" s="213"/>
      <c r="D23" s="213"/>
      <c r="E23" s="213"/>
      <c r="F23" s="213"/>
      <c r="G23" s="213"/>
      <c r="H23" s="213"/>
      <c r="I23" s="213"/>
      <c r="J23" s="213"/>
      <c r="K23" s="241"/>
    </row>
    <row r="24" s="171" customFormat="1" spans="1:11">
      <c r="A24" s="212"/>
      <c r="B24" s="213"/>
      <c r="C24" s="213"/>
      <c r="D24" s="213"/>
      <c r="E24" s="213"/>
      <c r="F24" s="213"/>
      <c r="G24" s="213"/>
      <c r="H24" s="213"/>
      <c r="I24" s="213"/>
      <c r="J24" s="213"/>
      <c r="K24" s="241"/>
    </row>
    <row r="25" s="171" customFormat="1" spans="1:11">
      <c r="A25" s="214"/>
      <c r="B25" s="215"/>
      <c r="C25" s="215"/>
      <c r="D25" s="215"/>
      <c r="E25" s="215"/>
      <c r="F25" s="215"/>
      <c r="G25" s="215"/>
      <c r="H25" s="215"/>
      <c r="I25" s="215"/>
      <c r="J25" s="215"/>
      <c r="K25" s="242"/>
    </row>
    <row r="26" s="171" customFormat="1" spans="1:11">
      <c r="A26" s="187" t="s">
        <v>120</v>
      </c>
      <c r="B26" s="189"/>
      <c r="C26" s="203" t="s">
        <v>67</v>
      </c>
      <c r="D26" s="203" t="s">
        <v>68</v>
      </c>
      <c r="E26" s="186"/>
      <c r="F26" s="186"/>
      <c r="G26" s="186"/>
      <c r="H26" s="186"/>
      <c r="I26" s="186"/>
      <c r="J26" s="186"/>
      <c r="K26" s="233"/>
    </row>
    <row r="27" s="171" customFormat="1" ht="15" spans="1:11">
      <c r="A27" s="216" t="s">
        <v>303</v>
      </c>
      <c r="B27" s="217"/>
      <c r="C27" s="217"/>
      <c r="D27" s="217"/>
      <c r="E27" s="217"/>
      <c r="F27" s="217"/>
      <c r="G27" s="217"/>
      <c r="H27" s="217"/>
      <c r="I27" s="217"/>
      <c r="J27" s="217"/>
      <c r="K27" s="243"/>
    </row>
    <row r="28" s="171" customFormat="1" ht="15" spans="1:11">
      <c r="A28" s="218"/>
      <c r="B28" s="218"/>
      <c r="C28" s="218"/>
      <c r="D28" s="218"/>
      <c r="E28" s="218"/>
      <c r="F28" s="218"/>
      <c r="G28" s="218"/>
      <c r="H28" s="218"/>
      <c r="I28" s="218"/>
      <c r="J28" s="218"/>
      <c r="K28" s="218"/>
    </row>
    <row r="29" s="171" customFormat="1" spans="1:11">
      <c r="A29" s="219" t="s">
        <v>304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36"/>
    </row>
    <row r="30" s="171" customFormat="1" spans="1:11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287"/>
    </row>
    <row r="31" s="171" customFormat="1" ht="17.25" customHeight="1" spans="1:11">
      <c r="A31" s="220" t="s">
        <v>305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44"/>
    </row>
    <row r="32" s="171" customFormat="1" ht="17.25" customHeight="1" spans="1:11">
      <c r="A32" s="220" t="s">
        <v>306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44"/>
    </row>
    <row r="33" s="171" customFormat="1" ht="17.25" customHeight="1" spans="1:11">
      <c r="A33" s="220"/>
      <c r="B33" s="221"/>
      <c r="C33" s="221"/>
      <c r="D33" s="221"/>
      <c r="E33" s="221"/>
      <c r="F33" s="221"/>
      <c r="G33" s="221"/>
      <c r="H33" s="221"/>
      <c r="I33" s="221"/>
      <c r="J33" s="221"/>
      <c r="K33" s="244"/>
    </row>
    <row r="34" s="171" customFormat="1" ht="17.25" customHeight="1" spans="1:11">
      <c r="A34" s="220"/>
      <c r="B34" s="221"/>
      <c r="C34" s="221"/>
      <c r="D34" s="221"/>
      <c r="E34" s="221"/>
      <c r="F34" s="221"/>
      <c r="G34" s="221"/>
      <c r="H34" s="221"/>
      <c r="I34" s="221"/>
      <c r="J34" s="221"/>
      <c r="K34" s="244"/>
    </row>
    <row r="35" s="171" customFormat="1" ht="17.25" customHeight="1" spans="1:11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44"/>
    </row>
    <row r="36" s="171" customFormat="1" ht="17.25" customHeight="1" spans="1:1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44"/>
    </row>
    <row r="37" s="171" customFormat="1" ht="17.25" customHeight="1" spans="1:11">
      <c r="A37" s="212"/>
      <c r="B37" s="213"/>
      <c r="C37" s="213"/>
      <c r="D37" s="213"/>
      <c r="E37" s="213"/>
      <c r="F37" s="213"/>
      <c r="G37" s="213"/>
      <c r="H37" s="213"/>
      <c r="I37" s="213"/>
      <c r="J37" s="213"/>
      <c r="K37" s="241"/>
    </row>
    <row r="38" s="171" customFormat="1" ht="17.25" customHeight="1" spans="1:11">
      <c r="A38" s="222"/>
      <c r="B38" s="213"/>
      <c r="C38" s="213"/>
      <c r="D38" s="213"/>
      <c r="E38" s="213"/>
      <c r="F38" s="213"/>
      <c r="G38" s="213"/>
      <c r="H38" s="213"/>
      <c r="I38" s="213"/>
      <c r="J38" s="213"/>
      <c r="K38" s="241"/>
    </row>
    <row r="39" s="171" customFormat="1" ht="17.25" customHeight="1" spans="1:11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45"/>
    </row>
    <row r="40" s="171" customFormat="1" ht="18.75" customHeight="1" spans="1:11">
      <c r="A40" s="225" t="s">
        <v>307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46"/>
    </row>
    <row r="41" s="173" customFormat="1" ht="18.75" customHeight="1" spans="1:11">
      <c r="A41" s="187" t="s">
        <v>308</v>
      </c>
      <c r="B41" s="189"/>
      <c r="C41" s="189"/>
      <c r="D41" s="186" t="s">
        <v>309</v>
      </c>
      <c r="E41" s="186"/>
      <c r="F41" s="227" t="s">
        <v>310</v>
      </c>
      <c r="G41" s="228"/>
      <c r="H41" s="189" t="s">
        <v>311</v>
      </c>
      <c r="I41" s="189"/>
      <c r="J41" s="189" t="s">
        <v>312</v>
      </c>
      <c r="K41" s="240"/>
    </row>
    <row r="42" s="171" customFormat="1" ht="18.75" customHeight="1" spans="1:13">
      <c r="A42" s="187" t="s">
        <v>193</v>
      </c>
      <c r="B42" s="189"/>
      <c r="C42" s="189"/>
      <c r="D42" s="189"/>
      <c r="E42" s="189"/>
      <c r="F42" s="189"/>
      <c r="G42" s="189"/>
      <c r="H42" s="189"/>
      <c r="I42" s="189"/>
      <c r="J42" s="189"/>
      <c r="K42" s="240"/>
      <c r="M42" s="173"/>
    </row>
    <row r="43" s="171" customFormat="1" ht="30.95" customHeight="1" spans="1:11">
      <c r="A43" s="187"/>
      <c r="B43" s="189"/>
      <c r="C43" s="189"/>
      <c r="D43" s="189"/>
      <c r="E43" s="189"/>
      <c r="F43" s="189"/>
      <c r="G43" s="189"/>
      <c r="H43" s="189"/>
      <c r="I43" s="189"/>
      <c r="J43" s="189"/>
      <c r="K43" s="240"/>
    </row>
    <row r="44" s="171" customFormat="1" ht="18.75" customHeight="1" spans="1:11">
      <c r="A44" s="187"/>
      <c r="B44" s="189"/>
      <c r="C44" s="189"/>
      <c r="D44" s="189"/>
      <c r="E44" s="189"/>
      <c r="F44" s="189"/>
      <c r="G44" s="189"/>
      <c r="H44" s="189"/>
      <c r="I44" s="189"/>
      <c r="J44" s="189"/>
      <c r="K44" s="240"/>
    </row>
    <row r="45" s="171" customFormat="1" ht="32.1" customHeight="1" spans="1:11">
      <c r="A45" s="191" t="s">
        <v>132</v>
      </c>
      <c r="B45" s="229" t="s">
        <v>313</v>
      </c>
      <c r="C45" s="229"/>
      <c r="D45" s="193" t="s">
        <v>314</v>
      </c>
      <c r="E45" s="194"/>
      <c r="F45" s="193" t="s">
        <v>136</v>
      </c>
      <c r="G45" s="285" t="s">
        <v>315</v>
      </c>
      <c r="H45" s="231" t="s">
        <v>137</v>
      </c>
      <c r="I45" s="231"/>
      <c r="J45" s="229" t="s">
        <v>138</v>
      </c>
      <c r="K45" s="247"/>
    </row>
    <row r="46" s="171" customFormat="1" ht="16.5" customHeight="1"/>
    <row r="47" s="171" customFormat="1" ht="16.5" customHeight="1"/>
    <row r="48" s="171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C41"/>
    <mergeCell ref="D41:E41"/>
    <mergeCell ref="F41:G41"/>
    <mergeCell ref="H41:I41"/>
    <mergeCell ref="J41:K41"/>
    <mergeCell ref="B42:K42"/>
    <mergeCell ref="A43:K43"/>
    <mergeCell ref="A44:K44"/>
    <mergeCell ref="B45:C45"/>
    <mergeCell ref="H45:I45"/>
    <mergeCell ref="J45:K45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40</xdr:row>
                    <xdr:rowOff>0</xdr:rowOff>
                  </from>
                  <to>
                    <xdr:col>2</xdr:col>
                    <xdr:colOff>76200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40</xdr:row>
                    <xdr:rowOff>0</xdr:rowOff>
                  </from>
                  <to>
                    <xdr:col>6</xdr:col>
                    <xdr:colOff>447675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40</xdr:row>
                    <xdr:rowOff>0</xdr:rowOff>
                  </from>
                  <to>
                    <xdr:col>8</xdr:col>
                    <xdr:colOff>485775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40</xdr:row>
                    <xdr:rowOff>9525</xdr:rowOff>
                  </from>
                  <to>
                    <xdr:col>10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topLeftCell="A5" workbookViewId="0">
      <selection activeCell="K14" sqref="K14"/>
    </sheetView>
  </sheetViews>
  <sheetFormatPr defaultColWidth="9" defaultRowHeight="26.1" customHeight="1"/>
  <cols>
    <col min="1" max="1" width="17.125" style="111" customWidth="1"/>
    <col min="2" max="7" width="9.375" style="111" customWidth="1"/>
    <col min="8" max="8" width="9.68333333333333" style="111" customWidth="1"/>
    <col min="9" max="9" width="1.86666666666667" style="111" customWidth="1"/>
    <col min="10" max="10" width="20.3083333333333" style="111" customWidth="1"/>
    <col min="11" max="11" width="19.0583333333333" style="112" customWidth="1"/>
    <col min="12" max="12" width="20" style="112" customWidth="1"/>
    <col min="13" max="13" width="17.9666666666667" style="112" customWidth="1"/>
    <col min="14" max="14" width="15.775" style="112" customWidth="1"/>
    <col min="15" max="15" width="16.4" style="112" customWidth="1"/>
    <col min="16" max="16" width="16.0916666666667" style="112" customWidth="1"/>
    <col min="17" max="17" width="16.375" style="112" customWidth="1"/>
    <col min="18" max="16384" width="9" style="111"/>
  </cols>
  <sheetData>
    <row r="1" s="111" customFormat="1" ht="30" customHeight="1" spans="1:17">
      <c r="A1" s="113" t="s">
        <v>141</v>
      </c>
      <c r="B1" s="114"/>
      <c r="C1" s="114"/>
      <c r="D1" s="114"/>
      <c r="E1" s="114"/>
      <c r="F1" s="114"/>
      <c r="G1" s="114"/>
      <c r="H1" s="114"/>
      <c r="I1" s="114"/>
      <c r="J1" s="114"/>
      <c r="K1" s="151"/>
      <c r="L1" s="151"/>
      <c r="M1" s="151"/>
      <c r="N1" s="151"/>
      <c r="O1" s="151"/>
      <c r="P1" s="151"/>
      <c r="Q1" s="151"/>
    </row>
    <row r="2" s="111" customFormat="1" ht="29.1" customHeight="1" spans="1:17">
      <c r="A2" s="115" t="s">
        <v>62</v>
      </c>
      <c r="B2" s="248" t="s">
        <v>63</v>
      </c>
      <c r="C2" s="249"/>
      <c r="D2" s="117" t="s">
        <v>69</v>
      </c>
      <c r="E2" s="116" t="s">
        <v>142</v>
      </c>
      <c r="F2" s="116"/>
      <c r="G2" s="116"/>
      <c r="H2" s="116"/>
      <c r="I2" s="152"/>
      <c r="J2" s="153" t="s">
        <v>57</v>
      </c>
      <c r="K2" s="154" t="s">
        <v>241</v>
      </c>
      <c r="L2" s="154"/>
      <c r="M2" s="154"/>
      <c r="N2" s="154"/>
      <c r="O2" s="155"/>
      <c r="P2" s="155"/>
      <c r="Q2" s="169"/>
    </row>
    <row r="3" s="111" customFormat="1" ht="29.1" customHeight="1" spans="1:17">
      <c r="A3" s="118" t="s">
        <v>143</v>
      </c>
      <c r="B3" s="119" t="s">
        <v>144</v>
      </c>
      <c r="C3" s="119"/>
      <c r="D3" s="119"/>
      <c r="E3" s="119"/>
      <c r="F3" s="119"/>
      <c r="G3" s="119"/>
      <c r="H3" s="119"/>
      <c r="I3" s="141"/>
      <c r="J3" s="156" t="s">
        <v>145</v>
      </c>
      <c r="K3" s="157"/>
      <c r="L3" s="157"/>
      <c r="M3" s="157"/>
      <c r="N3" s="157"/>
      <c r="O3" s="158"/>
      <c r="P3" s="158"/>
      <c r="Q3" s="170"/>
    </row>
    <row r="4" s="111" customFormat="1" ht="29.1" customHeight="1" spans="1:17">
      <c r="A4" s="118"/>
      <c r="B4" s="250" t="s">
        <v>146</v>
      </c>
      <c r="C4" s="251" t="s">
        <v>147</v>
      </c>
      <c r="D4" s="250" t="s">
        <v>148</v>
      </c>
      <c r="E4" s="250" t="s">
        <v>149</v>
      </c>
      <c r="F4" s="250" t="s">
        <v>150</v>
      </c>
      <c r="G4" s="250" t="s">
        <v>151</v>
      </c>
      <c r="H4" s="252" t="s">
        <v>152</v>
      </c>
      <c r="I4" s="141"/>
      <c r="J4" s="159"/>
      <c r="K4" s="160" t="s">
        <v>146</v>
      </c>
      <c r="L4" s="160" t="s">
        <v>147</v>
      </c>
      <c r="M4" s="272" t="s">
        <v>148</v>
      </c>
      <c r="N4" s="160" t="s">
        <v>149</v>
      </c>
      <c r="O4" s="160" t="s">
        <v>150</v>
      </c>
      <c r="P4" s="160" t="s">
        <v>151</v>
      </c>
      <c r="Q4" s="146" t="s">
        <v>242</v>
      </c>
    </row>
    <row r="5" s="111" customFormat="1" ht="29.1" customHeight="1" spans="1:17">
      <c r="A5" s="118"/>
      <c r="B5" s="253" t="s">
        <v>153</v>
      </c>
      <c r="C5" s="253" t="s">
        <v>154</v>
      </c>
      <c r="D5" s="253" t="s">
        <v>155</v>
      </c>
      <c r="E5" s="253" t="s">
        <v>156</v>
      </c>
      <c r="F5" s="253" t="s">
        <v>157</v>
      </c>
      <c r="G5" s="253" t="s">
        <v>158</v>
      </c>
      <c r="H5" s="252"/>
      <c r="I5" s="141"/>
      <c r="J5" s="159"/>
      <c r="K5" s="253" t="s">
        <v>153</v>
      </c>
      <c r="L5" s="253" t="s">
        <v>154</v>
      </c>
      <c r="M5" s="253" t="s">
        <v>155</v>
      </c>
      <c r="N5" s="253" t="s">
        <v>156</v>
      </c>
      <c r="O5" s="253" t="s">
        <v>157</v>
      </c>
      <c r="P5" s="253" t="s">
        <v>158</v>
      </c>
      <c r="Q5" s="279"/>
    </row>
    <row r="6" s="111" customFormat="1" ht="29.1" customHeight="1" spans="1:17">
      <c r="A6" s="254" t="s">
        <v>160</v>
      </c>
      <c r="B6" s="255">
        <f t="shared" ref="B6:B9" si="0">C6-4</f>
        <v>47</v>
      </c>
      <c r="C6" s="255">
        <v>51</v>
      </c>
      <c r="D6" s="255">
        <f t="shared" ref="D6:D9" si="1">B6+4</f>
        <v>51</v>
      </c>
      <c r="E6" s="255">
        <f t="shared" ref="E6:G6" si="2">D6+4</f>
        <v>55</v>
      </c>
      <c r="F6" s="255">
        <f t="shared" si="2"/>
        <v>59</v>
      </c>
      <c r="G6" s="255">
        <f t="shared" si="2"/>
        <v>63</v>
      </c>
      <c r="H6" s="256"/>
      <c r="I6" s="141"/>
      <c r="J6" s="254" t="s">
        <v>160</v>
      </c>
      <c r="K6" s="164" t="s">
        <v>243</v>
      </c>
      <c r="L6" s="164" t="s">
        <v>243</v>
      </c>
      <c r="M6" s="164" t="s">
        <v>244</v>
      </c>
      <c r="N6" s="164" t="s">
        <v>243</v>
      </c>
      <c r="O6" s="164" t="s">
        <v>244</v>
      </c>
      <c r="P6" s="164" t="s">
        <v>243</v>
      </c>
      <c r="Q6" s="164"/>
    </row>
    <row r="7" s="111" customFormat="1" ht="29.1" customHeight="1" spans="1:17">
      <c r="A7" s="254" t="s">
        <v>163</v>
      </c>
      <c r="B7" s="255">
        <f t="shared" si="0"/>
        <v>82</v>
      </c>
      <c r="C7" s="255">
        <v>86</v>
      </c>
      <c r="D7" s="255">
        <f t="shared" si="1"/>
        <v>86</v>
      </c>
      <c r="E7" s="255">
        <f t="shared" ref="E7:G7" si="3">D7+6</f>
        <v>92</v>
      </c>
      <c r="F7" s="255">
        <f t="shared" si="3"/>
        <v>98</v>
      </c>
      <c r="G7" s="255">
        <f t="shared" si="3"/>
        <v>104</v>
      </c>
      <c r="H7" s="256"/>
      <c r="I7" s="141"/>
      <c r="J7" s="254" t="s">
        <v>163</v>
      </c>
      <c r="K7" s="164" t="s">
        <v>243</v>
      </c>
      <c r="L7" s="164" t="s">
        <v>243</v>
      </c>
      <c r="M7" s="164" t="s">
        <v>243</v>
      </c>
      <c r="N7" s="164" t="s">
        <v>243</v>
      </c>
      <c r="O7" s="164" t="s">
        <v>243</v>
      </c>
      <c r="P7" s="164" t="s">
        <v>243</v>
      </c>
      <c r="Q7" s="164"/>
    </row>
    <row r="8" s="111" customFormat="1" ht="29.1" customHeight="1" spans="1:17">
      <c r="A8" s="254" t="s">
        <v>166</v>
      </c>
      <c r="B8" s="255">
        <f t="shared" si="0"/>
        <v>82</v>
      </c>
      <c r="C8" s="255">
        <v>86</v>
      </c>
      <c r="D8" s="255">
        <f t="shared" si="1"/>
        <v>86</v>
      </c>
      <c r="E8" s="255">
        <f t="shared" ref="E8:G8" si="4">D8+6</f>
        <v>92</v>
      </c>
      <c r="F8" s="255">
        <f t="shared" si="4"/>
        <v>98</v>
      </c>
      <c r="G8" s="255">
        <f t="shared" si="4"/>
        <v>104</v>
      </c>
      <c r="H8" s="256"/>
      <c r="I8" s="141"/>
      <c r="J8" s="254" t="s">
        <v>166</v>
      </c>
      <c r="K8" s="164" t="s">
        <v>243</v>
      </c>
      <c r="L8" s="164" t="s">
        <v>243</v>
      </c>
      <c r="M8" s="164" t="s">
        <v>243</v>
      </c>
      <c r="N8" s="164" t="s">
        <v>244</v>
      </c>
      <c r="O8" s="164" t="s">
        <v>243</v>
      </c>
      <c r="P8" s="164" t="s">
        <v>243</v>
      </c>
      <c r="Q8" s="143"/>
    </row>
    <row r="9" s="111" customFormat="1" ht="29.1" customHeight="1" spans="1:17">
      <c r="A9" s="257" t="s">
        <v>168</v>
      </c>
      <c r="B9" s="255">
        <f t="shared" si="0"/>
        <v>72</v>
      </c>
      <c r="C9" s="255">
        <v>76</v>
      </c>
      <c r="D9" s="255">
        <f t="shared" si="1"/>
        <v>76</v>
      </c>
      <c r="E9" s="255">
        <f t="shared" ref="E9:G9" si="5">D9+6</f>
        <v>82</v>
      </c>
      <c r="F9" s="255">
        <f t="shared" si="5"/>
        <v>88</v>
      </c>
      <c r="G9" s="255">
        <f t="shared" si="5"/>
        <v>94</v>
      </c>
      <c r="H9" s="256"/>
      <c r="I9" s="141"/>
      <c r="J9" s="257" t="s">
        <v>168</v>
      </c>
      <c r="K9" s="143" t="s">
        <v>247</v>
      </c>
      <c r="L9" s="164" t="s">
        <v>243</v>
      </c>
      <c r="M9" s="143" t="s">
        <v>247</v>
      </c>
      <c r="N9" s="164" t="s">
        <v>243</v>
      </c>
      <c r="O9" s="143" t="s">
        <v>247</v>
      </c>
      <c r="P9" s="164" t="s">
        <v>243</v>
      </c>
      <c r="Q9" s="164"/>
    </row>
    <row r="10" s="111" customFormat="1" ht="29.1" customHeight="1" spans="1:17">
      <c r="A10" s="254" t="s">
        <v>171</v>
      </c>
      <c r="B10" s="255">
        <f>C10-1.5</f>
        <v>32</v>
      </c>
      <c r="C10" s="255">
        <v>33.5</v>
      </c>
      <c r="D10" s="255">
        <f>B10+2.2</f>
        <v>34.2</v>
      </c>
      <c r="E10" s="255">
        <f t="shared" ref="E10:G10" si="6">D10+2.2</f>
        <v>36.4</v>
      </c>
      <c r="F10" s="255">
        <f t="shared" si="6"/>
        <v>38.6</v>
      </c>
      <c r="G10" s="255">
        <f t="shared" si="6"/>
        <v>40.8</v>
      </c>
      <c r="H10" s="256"/>
      <c r="I10" s="141"/>
      <c r="J10" s="254" t="s">
        <v>171</v>
      </c>
      <c r="K10" s="164" t="s">
        <v>243</v>
      </c>
      <c r="L10" s="165" t="s">
        <v>246</v>
      </c>
      <c r="M10" s="164" t="s">
        <v>316</v>
      </c>
      <c r="N10" s="164" t="s">
        <v>243</v>
      </c>
      <c r="O10" s="164" t="s">
        <v>249</v>
      </c>
      <c r="P10" s="164" t="s">
        <v>243</v>
      </c>
      <c r="Q10" s="143"/>
    </row>
    <row r="11" s="111" customFormat="1" ht="29.1" customHeight="1" spans="1:17">
      <c r="A11" s="254" t="s">
        <v>174</v>
      </c>
      <c r="B11" s="255">
        <f>C11-1</f>
        <v>40</v>
      </c>
      <c r="C11" s="255">
        <v>41</v>
      </c>
      <c r="D11" s="255">
        <f>B11+1.5</f>
        <v>41.5</v>
      </c>
      <c r="E11" s="255">
        <f t="shared" ref="E11:G11" si="7">D11+1.5</f>
        <v>43</v>
      </c>
      <c r="F11" s="255">
        <f t="shared" si="7"/>
        <v>44.5</v>
      </c>
      <c r="G11" s="255">
        <f t="shared" si="7"/>
        <v>46</v>
      </c>
      <c r="H11" s="256"/>
      <c r="I11" s="141"/>
      <c r="J11" s="254" t="s">
        <v>174</v>
      </c>
      <c r="K11" s="164" t="s">
        <v>243</v>
      </c>
      <c r="L11" s="164" t="s">
        <v>243</v>
      </c>
      <c r="M11" s="164" t="s">
        <v>243</v>
      </c>
      <c r="N11" s="164" t="s">
        <v>243</v>
      </c>
      <c r="O11" s="164" t="s">
        <v>243</v>
      </c>
      <c r="P11" s="164" t="s">
        <v>243</v>
      </c>
      <c r="Q11" s="143"/>
    </row>
    <row r="12" s="111" customFormat="1" ht="29.1" customHeight="1" spans="1:17">
      <c r="A12" s="254" t="s">
        <v>178</v>
      </c>
      <c r="B12" s="255">
        <f>C12-3.4</f>
        <v>43.6</v>
      </c>
      <c r="C12" s="255">
        <v>47</v>
      </c>
      <c r="D12" s="255">
        <f>B12+3.4</f>
        <v>47</v>
      </c>
      <c r="E12" s="255">
        <f t="shared" ref="E12:G12" si="8">D12+3.4</f>
        <v>50.4</v>
      </c>
      <c r="F12" s="255">
        <f t="shared" si="8"/>
        <v>53.8</v>
      </c>
      <c r="G12" s="255">
        <f t="shared" si="8"/>
        <v>57.2</v>
      </c>
      <c r="H12" s="256"/>
      <c r="I12" s="141"/>
      <c r="J12" s="254" t="s">
        <v>178</v>
      </c>
      <c r="K12" s="143" t="s">
        <v>252</v>
      </c>
      <c r="L12" s="164" t="s">
        <v>243</v>
      </c>
      <c r="M12" s="143" t="s">
        <v>252</v>
      </c>
      <c r="N12" s="164" t="s">
        <v>243</v>
      </c>
      <c r="O12" s="143" t="s">
        <v>252</v>
      </c>
      <c r="P12" s="164" t="s">
        <v>243</v>
      </c>
      <c r="Q12" s="143"/>
    </row>
    <row r="13" s="111" customFormat="1" ht="29.1" customHeight="1" spans="1:17">
      <c r="A13" s="254" t="s">
        <v>182</v>
      </c>
      <c r="B13" s="255">
        <f>C13-1.2</f>
        <v>15.8</v>
      </c>
      <c r="C13" s="255">
        <v>17</v>
      </c>
      <c r="D13" s="255">
        <f>B13+1.2</f>
        <v>17</v>
      </c>
      <c r="E13" s="255">
        <f t="shared" ref="E13:G13" si="9">D13+1.2</f>
        <v>18.2</v>
      </c>
      <c r="F13" s="255">
        <f t="shared" si="9"/>
        <v>19.4</v>
      </c>
      <c r="G13" s="255">
        <f t="shared" si="9"/>
        <v>20.6</v>
      </c>
      <c r="H13" s="256"/>
      <c r="I13" s="141"/>
      <c r="J13" s="254" t="s">
        <v>182</v>
      </c>
      <c r="K13" s="164" t="s">
        <v>243</v>
      </c>
      <c r="L13" s="164" t="s">
        <v>243</v>
      </c>
      <c r="M13" s="164" t="s">
        <v>243</v>
      </c>
      <c r="N13" s="164" t="s">
        <v>243</v>
      </c>
      <c r="O13" s="164" t="s">
        <v>243</v>
      </c>
      <c r="P13" s="164" t="s">
        <v>243</v>
      </c>
      <c r="Q13" s="143"/>
    </row>
    <row r="14" s="111" customFormat="1" ht="29.1" customHeight="1" spans="1:17">
      <c r="A14" s="254" t="s">
        <v>184</v>
      </c>
      <c r="B14" s="255">
        <f>C14-0.8</f>
        <v>14.2</v>
      </c>
      <c r="C14" s="255">
        <v>15</v>
      </c>
      <c r="D14" s="255">
        <f>B14+0.8</f>
        <v>15</v>
      </c>
      <c r="E14" s="255">
        <f>D14+1</f>
        <v>16</v>
      </c>
      <c r="F14" s="255">
        <f>E14+1</f>
        <v>17</v>
      </c>
      <c r="G14" s="255">
        <f>F14+0.8</f>
        <v>17.8</v>
      </c>
      <c r="H14" s="256"/>
      <c r="I14" s="141"/>
      <c r="J14" s="254" t="s">
        <v>184</v>
      </c>
      <c r="K14" s="164" t="s">
        <v>243</v>
      </c>
      <c r="L14" s="164" t="s">
        <v>243</v>
      </c>
      <c r="M14" s="143" t="s">
        <v>256</v>
      </c>
      <c r="N14" s="164" t="s">
        <v>243</v>
      </c>
      <c r="O14" s="143" t="s">
        <v>256</v>
      </c>
      <c r="P14" s="164" t="s">
        <v>243</v>
      </c>
      <c r="Q14" s="143"/>
    </row>
    <row r="15" s="111" customFormat="1" ht="29.1" customHeight="1" spans="1:17">
      <c r="A15" s="254" t="s">
        <v>186</v>
      </c>
      <c r="B15" s="254">
        <f>C15-0.2</f>
        <v>11.8</v>
      </c>
      <c r="C15" s="254">
        <v>12</v>
      </c>
      <c r="D15" s="254">
        <f>B15+0.2</f>
        <v>12</v>
      </c>
      <c r="E15" s="254">
        <f t="shared" ref="E15:G15" si="10">D15+0.4</f>
        <v>12.4</v>
      </c>
      <c r="F15" s="254">
        <f t="shared" si="10"/>
        <v>12.8</v>
      </c>
      <c r="G15" s="254">
        <f t="shared" si="10"/>
        <v>13.2</v>
      </c>
      <c r="H15" s="256"/>
      <c r="I15" s="141"/>
      <c r="J15" s="254" t="s">
        <v>186</v>
      </c>
      <c r="K15" s="164" t="s">
        <v>243</v>
      </c>
      <c r="L15" s="164" t="s">
        <v>243</v>
      </c>
      <c r="M15" s="164" t="s">
        <v>243</v>
      </c>
      <c r="N15" s="164" t="s">
        <v>243</v>
      </c>
      <c r="O15" s="164" t="s">
        <v>243</v>
      </c>
      <c r="P15" s="164" t="s">
        <v>243</v>
      </c>
      <c r="Q15" s="143"/>
    </row>
    <row r="16" s="111" customFormat="1" ht="29.1" customHeight="1" spans="1:17">
      <c r="A16" s="254" t="s">
        <v>187</v>
      </c>
      <c r="B16" s="254">
        <f>C16-0.2</f>
        <v>8.8</v>
      </c>
      <c r="C16" s="254">
        <v>9</v>
      </c>
      <c r="D16" s="254">
        <f>B16+0.2</f>
        <v>9</v>
      </c>
      <c r="E16" s="254">
        <f t="shared" ref="E16:G16" si="11">D16+0.4</f>
        <v>9.4</v>
      </c>
      <c r="F16" s="254">
        <f t="shared" si="11"/>
        <v>9.8</v>
      </c>
      <c r="G16" s="254">
        <f t="shared" si="11"/>
        <v>10.2</v>
      </c>
      <c r="H16" s="256"/>
      <c r="I16" s="141"/>
      <c r="J16" s="254" t="s">
        <v>187</v>
      </c>
      <c r="K16" s="143" t="s">
        <v>257</v>
      </c>
      <c r="L16" s="164" t="s">
        <v>243</v>
      </c>
      <c r="M16" s="143" t="s">
        <v>257</v>
      </c>
      <c r="N16" s="164" t="s">
        <v>243</v>
      </c>
      <c r="O16" s="143" t="s">
        <v>257</v>
      </c>
      <c r="P16" s="164" t="s">
        <v>243</v>
      </c>
      <c r="Q16" s="143"/>
    </row>
    <row r="17" s="111" customFormat="1" ht="29.1" customHeight="1" spans="1:17">
      <c r="A17" s="254" t="s">
        <v>188</v>
      </c>
      <c r="B17" s="254">
        <v>13</v>
      </c>
      <c r="C17" s="254">
        <v>13</v>
      </c>
      <c r="D17" s="255">
        <v>14</v>
      </c>
      <c r="E17" s="258">
        <v>14</v>
      </c>
      <c r="F17" s="255">
        <f>D17+1</f>
        <v>15</v>
      </c>
      <c r="G17" s="255">
        <v>15</v>
      </c>
      <c r="H17" s="256"/>
      <c r="I17" s="141"/>
      <c r="J17" s="254" t="s">
        <v>188</v>
      </c>
      <c r="K17" s="164" t="s">
        <v>243</v>
      </c>
      <c r="L17" s="273" t="s">
        <v>246</v>
      </c>
      <c r="M17" s="164" t="s">
        <v>243</v>
      </c>
      <c r="N17" s="273" t="s">
        <v>246</v>
      </c>
      <c r="O17" s="164" t="s">
        <v>243</v>
      </c>
      <c r="P17" s="273" t="s">
        <v>246</v>
      </c>
      <c r="Q17" s="143"/>
    </row>
    <row r="18" s="111" customFormat="1" ht="29.1" customHeight="1" spans="1:17">
      <c r="A18" s="259"/>
      <c r="B18" s="256"/>
      <c r="C18" s="256"/>
      <c r="D18" s="260"/>
      <c r="E18" s="256"/>
      <c r="F18" s="256"/>
      <c r="G18" s="256"/>
      <c r="H18" s="256"/>
      <c r="I18" s="141"/>
      <c r="J18" s="274"/>
      <c r="K18" s="164"/>
      <c r="L18" s="164"/>
      <c r="M18" s="164"/>
      <c r="N18" s="164"/>
      <c r="O18" s="164"/>
      <c r="P18" s="164"/>
      <c r="Q18" s="143"/>
    </row>
    <row r="19" s="111" customFormat="1" ht="29.1" customHeight="1" spans="1:17">
      <c r="A19" s="250"/>
      <c r="B19" s="261"/>
      <c r="C19" s="261"/>
      <c r="D19" s="262"/>
      <c r="E19" s="261"/>
      <c r="F19" s="261"/>
      <c r="G19" s="261"/>
      <c r="H19" s="261"/>
      <c r="I19" s="141"/>
      <c r="J19" s="121"/>
      <c r="K19" s="164"/>
      <c r="L19" s="164"/>
      <c r="M19" s="143"/>
      <c r="N19" s="165"/>
      <c r="O19" s="143"/>
      <c r="P19" s="143"/>
      <c r="Q19" s="143"/>
    </row>
    <row r="20" s="111" customFormat="1" ht="29.1" customHeight="1" spans="1:17">
      <c r="A20" s="263"/>
      <c r="B20" s="264"/>
      <c r="C20" s="264"/>
      <c r="D20" s="265"/>
      <c r="E20" s="264"/>
      <c r="F20" s="264"/>
      <c r="G20" s="264"/>
      <c r="H20" s="266"/>
      <c r="I20" s="141"/>
      <c r="J20" s="263"/>
      <c r="K20" s="164"/>
      <c r="L20" s="164"/>
      <c r="M20" s="143"/>
      <c r="N20" s="164"/>
      <c r="O20" s="143"/>
      <c r="P20" s="164"/>
      <c r="Q20" s="146"/>
    </row>
    <row r="21" s="111" customFormat="1" ht="29.1" customHeight="1" spans="1:17">
      <c r="A21" s="115" t="s">
        <v>62</v>
      </c>
      <c r="B21" s="248" t="s">
        <v>63</v>
      </c>
      <c r="C21" s="249"/>
      <c r="D21" s="117" t="s">
        <v>69</v>
      </c>
      <c r="E21" s="116" t="s">
        <v>192</v>
      </c>
      <c r="F21" s="116"/>
      <c r="G21" s="116"/>
      <c r="H21" s="116"/>
      <c r="I21" s="275"/>
      <c r="J21" s="153" t="s">
        <v>57</v>
      </c>
      <c r="K21" s="154" t="s">
        <v>241</v>
      </c>
      <c r="L21" s="154"/>
      <c r="M21" s="154"/>
      <c r="N21" s="154"/>
      <c r="O21" s="155"/>
      <c r="P21" s="155"/>
      <c r="Q21" s="169"/>
    </row>
    <row r="22" s="111" customFormat="1" ht="29.1" customHeight="1" spans="1:17">
      <c r="A22" s="118" t="s">
        <v>143</v>
      </c>
      <c r="B22" s="119" t="s">
        <v>144</v>
      </c>
      <c r="C22" s="119"/>
      <c r="D22" s="119"/>
      <c r="E22" s="119"/>
      <c r="F22" s="119"/>
      <c r="G22" s="119"/>
      <c r="H22" s="119"/>
      <c r="I22" s="275"/>
      <c r="J22" s="156" t="s">
        <v>145</v>
      </c>
      <c r="K22" s="157"/>
      <c r="L22" s="157"/>
      <c r="M22" s="157"/>
      <c r="N22" s="157"/>
      <c r="O22" s="158"/>
      <c r="P22" s="158"/>
      <c r="Q22" s="170"/>
    </row>
    <row r="23" s="111" customFormat="1" ht="29.1" customHeight="1" spans="1:17">
      <c r="A23" s="118"/>
      <c r="B23" s="250" t="s">
        <v>146</v>
      </c>
      <c r="C23" s="251" t="s">
        <v>147</v>
      </c>
      <c r="D23" s="250" t="s">
        <v>148</v>
      </c>
      <c r="E23" s="250" t="s">
        <v>149</v>
      </c>
      <c r="F23" s="250" t="s">
        <v>150</v>
      </c>
      <c r="G23" s="250" t="s">
        <v>151</v>
      </c>
      <c r="H23" s="267"/>
      <c r="I23" s="275"/>
      <c r="J23" s="159"/>
      <c r="K23" s="160" t="s">
        <v>146</v>
      </c>
      <c r="L23" s="160" t="s">
        <v>147</v>
      </c>
      <c r="M23" s="272" t="s">
        <v>148</v>
      </c>
      <c r="N23" s="160" t="s">
        <v>149</v>
      </c>
      <c r="O23" s="160" t="s">
        <v>150</v>
      </c>
      <c r="P23" s="160" t="s">
        <v>151</v>
      </c>
      <c r="Q23" s="146"/>
    </row>
    <row r="24" s="111" customFormat="1" ht="29.1" customHeight="1" spans="1:17">
      <c r="A24" s="118"/>
      <c r="B24" s="253" t="s">
        <v>153</v>
      </c>
      <c r="C24" s="253" t="s">
        <v>154</v>
      </c>
      <c r="D24" s="253" t="s">
        <v>155</v>
      </c>
      <c r="E24" s="253" t="s">
        <v>156</v>
      </c>
      <c r="F24" s="253" t="s">
        <v>157</v>
      </c>
      <c r="G24" s="253" t="s">
        <v>158</v>
      </c>
      <c r="H24" s="267"/>
      <c r="I24" s="275"/>
      <c r="J24" s="159"/>
      <c r="K24" s="253" t="s">
        <v>153</v>
      </c>
      <c r="L24" s="253" t="s">
        <v>154</v>
      </c>
      <c r="M24" s="253" t="s">
        <v>155</v>
      </c>
      <c r="N24" s="253" t="s">
        <v>156</v>
      </c>
      <c r="O24" s="253" t="s">
        <v>157</v>
      </c>
      <c r="P24" s="253" t="s">
        <v>158</v>
      </c>
      <c r="Q24" s="279"/>
    </row>
    <row r="25" s="111" customFormat="1" ht="29.1" customHeight="1" spans="1:17">
      <c r="A25" s="254" t="s">
        <v>160</v>
      </c>
      <c r="B25" s="255">
        <f t="shared" ref="B25:B28" si="12">C25-4</f>
        <v>47</v>
      </c>
      <c r="C25" s="255">
        <v>51</v>
      </c>
      <c r="D25" s="255">
        <f t="shared" ref="D25:D28" si="13">B25+4</f>
        <v>51</v>
      </c>
      <c r="E25" s="255">
        <f t="shared" ref="E25:G25" si="14">D25+4</f>
        <v>55</v>
      </c>
      <c r="F25" s="255">
        <f t="shared" si="14"/>
        <v>59</v>
      </c>
      <c r="G25" s="255">
        <f t="shared" si="14"/>
        <v>63</v>
      </c>
      <c r="H25" s="256"/>
      <c r="I25" s="275"/>
      <c r="J25" s="254" t="s">
        <v>160</v>
      </c>
      <c r="K25" s="164" t="s">
        <v>243</v>
      </c>
      <c r="L25" s="164" t="s">
        <v>243</v>
      </c>
      <c r="M25" s="143" t="s">
        <v>252</v>
      </c>
      <c r="N25" s="164" t="s">
        <v>243</v>
      </c>
      <c r="O25" s="164" t="s">
        <v>243</v>
      </c>
      <c r="P25" s="164" t="s">
        <v>243</v>
      </c>
      <c r="Q25" s="146"/>
    </row>
    <row r="26" s="111" customFormat="1" ht="29.1" customHeight="1" spans="1:17">
      <c r="A26" s="254" t="s">
        <v>163</v>
      </c>
      <c r="B26" s="255">
        <f t="shared" si="12"/>
        <v>82</v>
      </c>
      <c r="C26" s="255">
        <v>86</v>
      </c>
      <c r="D26" s="255">
        <f t="shared" si="13"/>
        <v>86</v>
      </c>
      <c r="E26" s="255">
        <f t="shared" ref="E26:G26" si="15">D26+6</f>
        <v>92</v>
      </c>
      <c r="F26" s="255">
        <f t="shared" si="15"/>
        <v>98</v>
      </c>
      <c r="G26" s="255">
        <f t="shared" si="15"/>
        <v>104</v>
      </c>
      <c r="H26" s="256"/>
      <c r="I26" s="275"/>
      <c r="J26" s="254" t="s">
        <v>163</v>
      </c>
      <c r="K26" s="164" t="s">
        <v>243</v>
      </c>
      <c r="L26" s="164" t="s">
        <v>243</v>
      </c>
      <c r="M26" s="164" t="s">
        <v>243</v>
      </c>
      <c r="N26" s="164" t="s">
        <v>243</v>
      </c>
      <c r="O26" s="143" t="s">
        <v>252</v>
      </c>
      <c r="P26" s="164" t="s">
        <v>243</v>
      </c>
      <c r="Q26" s="146"/>
    </row>
    <row r="27" s="111" customFormat="1" ht="29.1" customHeight="1" spans="1:17">
      <c r="A27" s="254" t="s">
        <v>166</v>
      </c>
      <c r="B27" s="255">
        <f t="shared" si="12"/>
        <v>82</v>
      </c>
      <c r="C27" s="255">
        <v>86</v>
      </c>
      <c r="D27" s="255">
        <f t="shared" si="13"/>
        <v>86</v>
      </c>
      <c r="E27" s="255">
        <f t="shared" ref="E27:G27" si="16">D27+6</f>
        <v>92</v>
      </c>
      <c r="F27" s="255">
        <f t="shared" si="16"/>
        <v>98</v>
      </c>
      <c r="G27" s="255">
        <f t="shared" si="16"/>
        <v>104</v>
      </c>
      <c r="H27" s="256"/>
      <c r="I27" s="275"/>
      <c r="J27" s="254" t="s">
        <v>166</v>
      </c>
      <c r="K27" s="164" t="s">
        <v>243</v>
      </c>
      <c r="L27" s="164" t="s">
        <v>243</v>
      </c>
      <c r="M27" s="164" t="s">
        <v>243</v>
      </c>
      <c r="N27" s="165" t="s">
        <v>259</v>
      </c>
      <c r="O27" s="164" t="s">
        <v>243</v>
      </c>
      <c r="P27" s="164" t="s">
        <v>243</v>
      </c>
      <c r="Q27" s="146"/>
    </row>
    <row r="28" s="111" customFormat="1" ht="29.1" customHeight="1" spans="1:17">
      <c r="A28" s="257" t="s">
        <v>168</v>
      </c>
      <c r="B28" s="255">
        <f t="shared" si="12"/>
        <v>72</v>
      </c>
      <c r="C28" s="255">
        <v>76</v>
      </c>
      <c r="D28" s="255">
        <f t="shared" si="13"/>
        <v>76</v>
      </c>
      <c r="E28" s="255">
        <f t="shared" ref="E28:G28" si="17">D28+6</f>
        <v>82</v>
      </c>
      <c r="F28" s="255">
        <f t="shared" si="17"/>
        <v>88</v>
      </c>
      <c r="G28" s="255">
        <f t="shared" si="17"/>
        <v>94</v>
      </c>
      <c r="H28" s="256"/>
      <c r="I28" s="275"/>
      <c r="J28" s="257" t="s">
        <v>168</v>
      </c>
      <c r="K28" s="143" t="s">
        <v>252</v>
      </c>
      <c r="L28" s="143" t="s">
        <v>252</v>
      </c>
      <c r="M28" s="164" t="s">
        <v>243</v>
      </c>
      <c r="N28" s="164" t="s">
        <v>243</v>
      </c>
      <c r="O28" s="164" t="s">
        <v>243</v>
      </c>
      <c r="P28" s="164" t="s">
        <v>243</v>
      </c>
      <c r="Q28" s="146"/>
    </row>
    <row r="29" s="111" customFormat="1" ht="29.1" customHeight="1" spans="1:17">
      <c r="A29" s="254" t="s">
        <v>171</v>
      </c>
      <c r="B29" s="255">
        <f>C29-1.5</f>
        <v>32</v>
      </c>
      <c r="C29" s="255">
        <v>33.5</v>
      </c>
      <c r="D29" s="255">
        <f>B29+2.2</f>
        <v>34.2</v>
      </c>
      <c r="E29" s="255">
        <f t="shared" ref="E29:G29" si="18">D29+2.2</f>
        <v>36.4</v>
      </c>
      <c r="F29" s="255">
        <f t="shared" si="18"/>
        <v>38.6</v>
      </c>
      <c r="G29" s="255">
        <f t="shared" si="18"/>
        <v>40.8</v>
      </c>
      <c r="H29" s="256"/>
      <c r="I29" s="275"/>
      <c r="J29" s="254" t="s">
        <v>171</v>
      </c>
      <c r="K29" s="143" t="s">
        <v>258</v>
      </c>
      <c r="L29" s="143" t="s">
        <v>258</v>
      </c>
      <c r="M29" s="164" t="s">
        <v>243</v>
      </c>
      <c r="N29" s="164" t="s">
        <v>243</v>
      </c>
      <c r="O29" s="164" t="s">
        <v>243</v>
      </c>
      <c r="P29" s="164" t="s">
        <v>243</v>
      </c>
      <c r="Q29" s="146"/>
    </row>
    <row r="30" s="111" customFormat="1" ht="29.1" customHeight="1" spans="1:17">
      <c r="A30" s="254" t="s">
        <v>174</v>
      </c>
      <c r="B30" s="255">
        <f>C30-1</f>
        <v>40</v>
      </c>
      <c r="C30" s="255">
        <v>41</v>
      </c>
      <c r="D30" s="255">
        <f>B30+1.5</f>
        <v>41.5</v>
      </c>
      <c r="E30" s="255">
        <f t="shared" ref="E30:G30" si="19">D30+1.5</f>
        <v>43</v>
      </c>
      <c r="F30" s="255">
        <f t="shared" si="19"/>
        <v>44.5</v>
      </c>
      <c r="G30" s="255">
        <f t="shared" si="19"/>
        <v>46</v>
      </c>
      <c r="H30" s="256"/>
      <c r="I30" s="275"/>
      <c r="J30" s="254" t="s">
        <v>174</v>
      </c>
      <c r="K30" s="164" t="s">
        <v>243</v>
      </c>
      <c r="L30" s="164" t="s">
        <v>243</v>
      </c>
      <c r="M30" s="143" t="s">
        <v>252</v>
      </c>
      <c r="N30" s="164" t="s">
        <v>243</v>
      </c>
      <c r="O30" s="143" t="s">
        <v>260</v>
      </c>
      <c r="P30" s="164" t="s">
        <v>243</v>
      </c>
      <c r="Q30" s="146"/>
    </row>
    <row r="31" s="111" customFormat="1" ht="29.1" customHeight="1" spans="1:17">
      <c r="A31" s="254" t="s">
        <v>178</v>
      </c>
      <c r="B31" s="255">
        <f>C31-3.4</f>
        <v>43.6</v>
      </c>
      <c r="C31" s="255">
        <v>47</v>
      </c>
      <c r="D31" s="255">
        <f>B31+3.4</f>
        <v>47</v>
      </c>
      <c r="E31" s="255">
        <f t="shared" ref="E31:G31" si="20">D31+3.4</f>
        <v>50.4</v>
      </c>
      <c r="F31" s="255">
        <f t="shared" si="20"/>
        <v>53.8</v>
      </c>
      <c r="G31" s="255">
        <f t="shared" si="20"/>
        <v>57.2</v>
      </c>
      <c r="H31" s="256"/>
      <c r="I31" s="275"/>
      <c r="J31" s="254" t="s">
        <v>178</v>
      </c>
      <c r="K31" s="164" t="s">
        <v>243</v>
      </c>
      <c r="L31" s="143" t="s">
        <v>252</v>
      </c>
      <c r="M31" s="164" t="s">
        <v>243</v>
      </c>
      <c r="N31" s="164" t="s">
        <v>243</v>
      </c>
      <c r="O31" s="143" t="s">
        <v>248</v>
      </c>
      <c r="P31" s="164" t="s">
        <v>243</v>
      </c>
      <c r="Q31" s="146"/>
    </row>
    <row r="32" s="111" customFormat="1" ht="29.1" customHeight="1" spans="1:17">
      <c r="A32" s="254" t="s">
        <v>182</v>
      </c>
      <c r="B32" s="255">
        <f>C32-1.2</f>
        <v>15.8</v>
      </c>
      <c r="C32" s="255">
        <v>17</v>
      </c>
      <c r="D32" s="255">
        <f>B32+1.2</f>
        <v>17</v>
      </c>
      <c r="E32" s="255">
        <f t="shared" ref="E32:G32" si="21">D32+1.2</f>
        <v>18.2</v>
      </c>
      <c r="F32" s="255">
        <f t="shared" si="21"/>
        <v>19.4</v>
      </c>
      <c r="G32" s="255">
        <f t="shared" si="21"/>
        <v>20.6</v>
      </c>
      <c r="H32" s="256"/>
      <c r="I32" s="275"/>
      <c r="J32" s="254" t="s">
        <v>182</v>
      </c>
      <c r="K32" s="164" t="s">
        <v>243</v>
      </c>
      <c r="L32" s="143" t="s">
        <v>258</v>
      </c>
      <c r="M32" s="164" t="s">
        <v>243</v>
      </c>
      <c r="N32" s="164" t="s">
        <v>243</v>
      </c>
      <c r="O32" s="164" t="s">
        <v>243</v>
      </c>
      <c r="P32" s="143" t="s">
        <v>260</v>
      </c>
      <c r="Q32" s="146"/>
    </row>
    <row r="33" s="111" customFormat="1" ht="29.1" customHeight="1" spans="1:17">
      <c r="A33" s="254" t="s">
        <v>184</v>
      </c>
      <c r="B33" s="255">
        <f>C33-0.8</f>
        <v>14.2</v>
      </c>
      <c r="C33" s="255">
        <v>15</v>
      </c>
      <c r="D33" s="255">
        <f>B33+0.8</f>
        <v>15</v>
      </c>
      <c r="E33" s="255">
        <f>D33+1</f>
        <v>16</v>
      </c>
      <c r="F33" s="255">
        <f>E33+1</f>
        <v>17</v>
      </c>
      <c r="G33" s="255">
        <f>F33+0.8</f>
        <v>17.8</v>
      </c>
      <c r="H33" s="256"/>
      <c r="I33" s="275"/>
      <c r="J33" s="254" t="s">
        <v>184</v>
      </c>
      <c r="K33" s="143" t="s">
        <v>252</v>
      </c>
      <c r="L33" s="164" t="s">
        <v>243</v>
      </c>
      <c r="M33" s="164" t="s">
        <v>243</v>
      </c>
      <c r="N33" s="143" t="s">
        <v>252</v>
      </c>
      <c r="O33" s="164" t="s">
        <v>243</v>
      </c>
      <c r="P33" s="164" t="s">
        <v>243</v>
      </c>
      <c r="Q33" s="146"/>
    </row>
    <row r="34" s="111" customFormat="1" ht="29.1" customHeight="1" spans="1:17">
      <c r="A34" s="254" t="s">
        <v>186</v>
      </c>
      <c r="B34" s="254">
        <f>C34-0.2</f>
        <v>11.8</v>
      </c>
      <c r="C34" s="254">
        <v>12</v>
      </c>
      <c r="D34" s="254">
        <f>B34+0.2</f>
        <v>12</v>
      </c>
      <c r="E34" s="254">
        <f t="shared" ref="E34:G34" si="22">D34+0.4</f>
        <v>12.4</v>
      </c>
      <c r="F34" s="254">
        <f t="shared" si="22"/>
        <v>12.8</v>
      </c>
      <c r="G34" s="254">
        <f t="shared" si="22"/>
        <v>13.2</v>
      </c>
      <c r="H34" s="256"/>
      <c r="I34" s="275"/>
      <c r="J34" s="254" t="s">
        <v>186</v>
      </c>
      <c r="K34" s="164" t="s">
        <v>243</v>
      </c>
      <c r="L34" s="143" t="s">
        <v>252</v>
      </c>
      <c r="M34" s="164" t="s">
        <v>243</v>
      </c>
      <c r="N34" s="143" t="s">
        <v>258</v>
      </c>
      <c r="O34" s="143" t="s">
        <v>252</v>
      </c>
      <c r="P34" s="164" t="s">
        <v>243</v>
      </c>
      <c r="Q34" s="146"/>
    </row>
    <row r="35" s="111" customFormat="1" ht="29.1" customHeight="1" spans="1:17">
      <c r="A35" s="254" t="s">
        <v>187</v>
      </c>
      <c r="B35" s="254">
        <f>C35-0.2</f>
        <v>8.8</v>
      </c>
      <c r="C35" s="254">
        <v>9</v>
      </c>
      <c r="D35" s="254">
        <f>B35+0.2</f>
        <v>9</v>
      </c>
      <c r="E35" s="254">
        <f t="shared" ref="E35:G35" si="23">D35+0.4</f>
        <v>9.4</v>
      </c>
      <c r="F35" s="254">
        <f t="shared" si="23"/>
        <v>9.8</v>
      </c>
      <c r="G35" s="254">
        <f t="shared" si="23"/>
        <v>10.2</v>
      </c>
      <c r="H35" s="256"/>
      <c r="I35" s="275"/>
      <c r="J35" s="254" t="s">
        <v>187</v>
      </c>
      <c r="K35" s="164" t="s">
        <v>243</v>
      </c>
      <c r="L35" s="164" t="s">
        <v>243</v>
      </c>
      <c r="M35" s="164" t="s">
        <v>243</v>
      </c>
      <c r="N35" s="164" t="s">
        <v>243</v>
      </c>
      <c r="O35" s="164" t="s">
        <v>243</v>
      </c>
      <c r="P35" s="164" t="s">
        <v>243</v>
      </c>
      <c r="Q35" s="146"/>
    </row>
    <row r="36" s="111" customFormat="1" ht="29.1" customHeight="1" spans="1:17">
      <c r="A36" s="254" t="s">
        <v>188</v>
      </c>
      <c r="B36" s="254">
        <v>13</v>
      </c>
      <c r="C36" s="254">
        <v>13</v>
      </c>
      <c r="D36" s="255">
        <v>14</v>
      </c>
      <c r="E36" s="258">
        <v>14</v>
      </c>
      <c r="F36" s="255">
        <f>D36+1</f>
        <v>15</v>
      </c>
      <c r="G36" s="255">
        <v>15</v>
      </c>
      <c r="H36" s="256"/>
      <c r="I36" s="275"/>
      <c r="J36" s="254" t="s">
        <v>188</v>
      </c>
      <c r="K36" s="143" t="s">
        <v>257</v>
      </c>
      <c r="L36" s="164" t="s">
        <v>243</v>
      </c>
      <c r="M36" s="164" t="s">
        <v>243</v>
      </c>
      <c r="N36" s="164" t="s">
        <v>243</v>
      </c>
      <c r="O36" s="143" t="s">
        <v>252</v>
      </c>
      <c r="P36" s="164" t="s">
        <v>243</v>
      </c>
      <c r="Q36" s="146"/>
    </row>
    <row r="37" s="111" customFormat="1" ht="29.1" customHeight="1" spans="1:17">
      <c r="A37" s="268"/>
      <c r="B37" s="261"/>
      <c r="C37" s="261"/>
      <c r="D37" s="269"/>
      <c r="E37" s="261"/>
      <c r="F37" s="261"/>
      <c r="G37" s="261"/>
      <c r="H37" s="270"/>
      <c r="I37" s="275"/>
      <c r="J37" s="263"/>
      <c r="K37" s="164"/>
      <c r="L37" s="164"/>
      <c r="M37" s="143"/>
      <c r="N37" s="164"/>
      <c r="O37" s="143"/>
      <c r="P37" s="164"/>
      <c r="Q37" s="146"/>
    </row>
    <row r="38" s="111" customFormat="1" ht="16.5" spans="1:17">
      <c r="A38" s="263"/>
      <c r="B38" s="264"/>
      <c r="C38" s="264"/>
      <c r="D38" s="271"/>
      <c r="E38" s="264"/>
      <c r="F38" s="264"/>
      <c r="G38" s="264"/>
      <c r="H38" s="266"/>
      <c r="I38" s="276"/>
      <c r="J38" s="277"/>
      <c r="K38" s="278"/>
      <c r="L38" s="278"/>
      <c r="M38" s="278"/>
      <c r="N38" s="278"/>
      <c r="O38" s="278"/>
      <c r="P38" s="278"/>
      <c r="Q38" s="278"/>
    </row>
    <row r="39" s="111" customFormat="1" ht="14.25" spans="1:17">
      <c r="A39" s="111" t="s">
        <v>194</v>
      </c>
      <c r="B39" s="150"/>
      <c r="C39" s="150"/>
      <c r="D39" s="150"/>
      <c r="E39" s="150"/>
      <c r="F39" s="150"/>
      <c r="G39" s="150"/>
      <c r="H39" s="150"/>
      <c r="I39" s="150"/>
      <c r="J39" s="149" t="s">
        <v>317</v>
      </c>
      <c r="K39" s="168"/>
      <c r="L39" s="168" t="s">
        <v>196</v>
      </c>
      <c r="M39" s="168"/>
      <c r="N39" s="168" t="s">
        <v>197</v>
      </c>
      <c r="O39" s="168"/>
      <c r="P39" s="168"/>
      <c r="Q39" s="112"/>
    </row>
    <row r="40" s="111" customFormat="1" customHeight="1" spans="1:17">
      <c r="A40" s="150"/>
      <c r="K40" s="112"/>
      <c r="L40" s="112"/>
      <c r="M40" s="112"/>
      <c r="N40" s="112"/>
      <c r="O40" s="112"/>
      <c r="P40" s="112"/>
      <c r="Q40" s="112"/>
    </row>
  </sheetData>
  <mergeCells count="13">
    <mergeCell ref="A1:Q1"/>
    <mergeCell ref="B2:C2"/>
    <mergeCell ref="E2:H2"/>
    <mergeCell ref="K2:Q2"/>
    <mergeCell ref="B3:H3"/>
    <mergeCell ref="J3:Q3"/>
    <mergeCell ref="B21:C21"/>
    <mergeCell ref="E21:H21"/>
    <mergeCell ref="K21:Q21"/>
    <mergeCell ref="B22:H22"/>
    <mergeCell ref="J22:Q22"/>
    <mergeCell ref="A3:A5"/>
    <mergeCell ref="A22:A2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2023-10-27T08:04:18Z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4712F23CF68645DD989C735E613B458B</vt:lpwstr>
  </property>
</Properties>
</file>