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<sst xmlns="http://schemas.openxmlformats.org/spreadsheetml/2006/main" count="2654" uniqueCount="493">
  <si>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</si>
  <si>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</si>
  <si>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</si>
  <si>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</si>
  <si>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</si>
  <si>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</si>
  <si>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</si>
  <si>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</si>
  <si>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</si>
  <si>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</si>
  <si>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</si>
  <si>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</si>
  <si>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</si>
  <si>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</si>
  <si>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</si>
  <si>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</si>
  <si>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</si>
  <si>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</si>
  <si>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</si>
  <si>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</si>
  <si>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</si>
  <si>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</si>
  <si>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</si>
  <si>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</si>
  <si>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</si>
  <si>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</si>
  <si>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</si>
  <si>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</si>
  <si>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</si>
  <si>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</si>
  <si>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</si>
  <si>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</si>
  <si>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</si>
  <si>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</si>
  <si>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</si>
  <si>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</si>
  <si>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</si>
  <si>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</si>
  <si>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</si>
  <si>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</si>
  <si>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</si>
  <si>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</si>
  <si>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</si>
  <si>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</si>
  <si>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</si>
  <si>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</si>
  <si>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</si>
  <si>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</si>
  <si>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</si>
  <si>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</si>
  <si>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</si>
  <si>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</si>
  <si>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</si>
  <si>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</si>
  <si>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</si>
  <si>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</si>
  <si>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</si>
  <si>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</si>
  <si>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</si>
  <si>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</si>
  <si>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</si>
  <si>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</si>
  <si>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</si>
  <si>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TAWWBL91665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</si>
  <si>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</si>
  <si>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</si>
  <si>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</si>
  <si>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</si>
  <si>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</si>
  <si>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</si>
  <si>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</si>
  <si>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</si>
  <si>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2023.7.30</t>
  </si>
  <si>
    <t>原辅材料卡</t>
  </si>
  <si>
    <t>色/号型数</t>
  </si>
  <si>
    <t>缝制预计完成日</t>
  </si>
  <si>
    <t>2023.8.28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</si>
  <si>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</si>
  <si>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</si>
  <si>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</si>
  <si>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</si>
  <si>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</si>
  <si>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</si>
  <si>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</si>
  <si>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</si>
  <si>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</si>
  <si>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</si>
  <si>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</si>
  <si>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</si>
  <si>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</si>
  <si>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</si>
  <si>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</si>
  <si>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</si>
  <si>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</si>
  <si>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</si>
  <si>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</si>
  <si>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</si>
  <si>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</si>
  <si>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</si>
  <si>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</si>
  <si>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</si>
  <si>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</si>
  <si>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</si>
  <si>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</si>
  <si>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</si>
  <si>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</si>
  <si>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</si>
  <si>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</si>
  <si>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</si>
  <si>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</si>
  <si>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</si>
  <si>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</si>
  <si>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</si>
  <si>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</si>
  <si>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</si>
  <si>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</si>
  <si>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</si>
  <si>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</si>
  <si>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</si>
  <si>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</si>
  <si>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</si>
  <si>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</si>
  <si>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电光绿</t>
  </si>
  <si>
    <t>银河紫</t>
  </si>
  <si>
    <t>黑色</t>
  </si>
  <si>
    <t>极地白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</si>
  <si>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</si>
  <si>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</si>
  <si>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电光绿：L--2,XL--2,XXL--2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</si>
  <si>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</si>
  <si>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</si>
  <si>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</si>
  <si>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</si>
  <si>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</si>
  <si>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1.门襟压胶不良</t>
  </si>
  <si>
    <t>2.下摆打扭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</si>
  <si>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</si>
  <si>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</si>
  <si>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</si>
  <si>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</si>
  <si>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</si>
  <si>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</si>
  <si>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</si>
  <si>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</si>
  <si>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</si>
  <si>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</si>
  <si>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</si>
  <si>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</si>
  <si>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</si>
  <si>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</si>
  <si>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</si>
  <si>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</si>
  <si>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</si>
  <si>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</si>
  <si>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</si>
  <si>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</si>
  <si>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</si>
  <si>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150/80B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</si>
  <si>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</si>
  <si>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</si>
  <si>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</si>
  <si>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</si>
  <si>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</si>
  <si>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</si>
  <si>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</si>
  <si>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</si>
  <si>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</si>
  <si>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</si>
  <si>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</si>
  <si>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</si>
  <si>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</si>
  <si>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</si>
  <si>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</si>
  <si>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腰围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</si>
  <si>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</si>
  <si>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</si>
  <si>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</si>
  <si>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</si>
  <si>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</si>
  <si>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</si>
  <si>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</si>
  <si>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</si>
  <si>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</si>
  <si>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</si>
  <si>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</si>
  <si>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</si>
  <si>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</si>
  <si>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</si>
  <si>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</si>
  <si>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</si>
  <si>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</si>
  <si>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</si>
  <si>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</si>
  <si>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上领围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</si>
  <si>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</si>
  <si>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</si>
  <si>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</si>
  <si>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</si>
  <si>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</si>
  <si>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</si>
  <si>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</si>
  <si>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</si>
  <si>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男式套羽绒冲锋衣-内胆</t>
  </si>
  <si>
    <t>116</t>
  </si>
  <si>
    <t>114</t>
  </si>
  <si>
    <t>112</t>
  </si>
  <si>
    <t>袖口围/2（平量）</t>
  </si>
  <si>
    <t>袖口围/2（拉量）</t>
  </si>
  <si>
    <t>袖口高</t>
  </si>
  <si>
    <t>后领高</t>
  </si>
  <si>
    <t>-0.5/-0.3</t>
  </si>
  <si>
    <t>备注：</t>
  </si>
  <si>
    <t xml:space="preserve">     初期请洗测2-3件，有问题的另加测量数量。</t>
  </si>
  <si>
    <t>验货时间：2023.8.3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</si>
  <si>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</si>
  <si>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</si>
  <si>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</si>
  <si>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</si>
  <si>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</si>
  <si>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</si>
  <si>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</si>
  <si>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</si>
  <si>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</si>
  <si>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</si>
  <si>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</si>
  <si>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</si>
  <si>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</si>
  <si>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</si>
  <si>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</si>
  <si>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</si>
  <si>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</si>
  <si>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</si>
  <si>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</si>
  <si>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</si>
  <si>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</si>
  <si>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</si>
  <si>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</si>
  <si>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</si>
  <si>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</si>
  <si>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</si>
  <si>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</si>
  <si>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</si>
  <si>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</si>
  <si>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</si>
  <si>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</si>
  <si>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</si>
  <si>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</si>
  <si>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</si>
  <si>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</si>
  <si>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</si>
  <si>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</si>
  <si>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</si>
  <si>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</si>
  <si>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</si>
  <si>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</si>
  <si>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</si>
  <si>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</si>
  <si>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</si>
  <si>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</si>
  <si>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</si>
  <si>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</si>
  <si>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</si>
  <si>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-0.5/-0.4</t>
  </si>
  <si>
    <t>-0.7/-0.2</t>
  </si>
  <si>
    <t>1/-1</t>
  </si>
  <si>
    <t>验货时间：</t>
  </si>
  <si>
    <t>青岛金缕衣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</si>
  <si>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</si>
  <si>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</si>
  <si>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</si>
  <si>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</si>
  <si>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</si>
  <si>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</si>
  <si>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</si>
  <si>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</si>
  <si>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</si>
  <si>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</si>
  <si>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</si>
  <si>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</si>
  <si>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</si>
  <si>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</si>
  <si>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</si>
  <si>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4XL</t>
  </si>
  <si>
    <t>195/112B</t>
  </si>
  <si>
    <t>√-0.5</t>
  </si>
  <si>
    <t>-0.5-2</t>
  </si>
  <si>
    <t>√-0.4</t>
  </si>
  <si>
    <t>-0.7-0.5</t>
  </si>
  <si>
    <t>验货时间：2023/8/10</t>
  </si>
  <si>
    <t>QC出货报告书</t>
  </si>
  <si>
    <t>博杨</t>
  </si>
  <si>
    <t>合同日期</t>
  </si>
  <si>
    <t>2023.8.15交3000件,8.30交4420件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</si>
  <si>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</si>
  <si>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</si>
  <si>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</si>
  <si>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</si>
  <si>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</si>
  <si>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</si>
  <si>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</si>
  <si>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</si>
  <si>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</si>
  <si>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</si>
  <si>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</si>
  <si>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</si>
  <si>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</si>
  <si>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</si>
  <si>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</si>
  <si>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</si>
  <si>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</si>
  <si>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</si>
  <si>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</si>
  <si>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</si>
  <si>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</si>
  <si>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</si>
  <si>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</si>
  <si>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</si>
  <si>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</si>
  <si>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</si>
  <si>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</si>
  <si>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</si>
  <si>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</si>
  <si>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</si>
  <si>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</si>
  <si>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</si>
  <si>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</si>
  <si>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</si>
  <si>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极地白：101/114/126/132</t>
  </si>
  <si>
    <t>军绿：136/143</t>
  </si>
  <si>
    <t>银河紫：145/146</t>
  </si>
  <si>
    <t>电光绿：148/150</t>
  </si>
  <si>
    <t>共抽验10箱，每箱8件，合计80件</t>
  </si>
  <si>
    <t>情况说明：</t>
  </si>
  <si>
    <t xml:space="preserve">【问题点描述】  </t>
  </si>
  <si>
    <t>脏污一件</t>
  </si>
  <si>
    <t>门襟不平一件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</si>
  <si>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</si>
  <si>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</si>
  <si>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</si>
  <si>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</si>
  <si>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</si>
  <si>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</si>
  <si>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</si>
  <si>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</si>
  <si>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</si>
  <si>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2023.8.25</t>
  </si>
  <si>
    <t>-2√</t>
  </si>
  <si>
    <t>验货时间：2023/8/25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</si>
  <si>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</si>
  <si>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</si>
  <si>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</si>
  <si>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</si>
  <si>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</si>
  <si>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</si>
  <si>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</si>
  <si>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</si>
  <si>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</si>
  <si>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</si>
  <si>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</si>
  <si>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</si>
  <si>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</si>
  <si>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</si>
  <si>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</si>
  <si>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</si>
  <si>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</si>
  <si>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</si>
  <si>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</si>
  <si>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</si>
  <si>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</si>
  <si>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</si>
  <si>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</si>
  <si>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</si>
  <si>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</si>
  <si>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</si>
  <si>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</si>
  <si>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</si>
  <si>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</si>
  <si>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</si>
  <si>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</si>
  <si>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</si>
  <si>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</si>
  <si>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</si>
  <si>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</si>
  <si>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</si>
  <si>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</si>
  <si>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</si>
  <si>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</si>
  <si>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</si>
  <si>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</si>
  <si>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70D尼龙四面弹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</si>
  <si>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</si>
  <si>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</si>
  <si>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</si>
  <si>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</si>
  <si>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</si>
  <si>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</si>
  <si>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</si>
  <si>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</si>
  <si>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</si>
  <si>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3712</t>
  </si>
  <si>
    <t>制表时间：7/25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</si>
  <si>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</si>
  <si>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</si>
  <si>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</si>
  <si>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</si>
  <si>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</si>
  <si>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</si>
  <si>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</si>
  <si>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</si>
  <si>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</si>
  <si>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</si>
  <si>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</si>
  <si>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</si>
  <si>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</si>
  <si>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</si>
  <si>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</si>
  <si>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</si>
  <si>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</si>
  <si>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</si>
  <si>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</si>
  <si>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</si>
  <si>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</si>
  <si>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</si>
  <si>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</si>
  <si>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</si>
  <si>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</si>
  <si>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</si>
  <si>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</si>
  <si>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</si>
  <si>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 xml:space="preserve">5#尼龙开尾反装，TR025拉头，含注塑上止金属下止 </t>
  </si>
  <si>
    <t>YKK</t>
  </si>
  <si>
    <t>3号尼龙反装，不含上下止 TR025头顺色喷漆</t>
  </si>
  <si>
    <t>伟星</t>
  </si>
  <si>
    <t>合格</t>
  </si>
  <si>
    <t>物料6</t>
  </si>
  <si>
    <t>物料7</t>
  </si>
  <si>
    <t>物料8</t>
  </si>
  <si>
    <t>物料9</t>
  </si>
  <si>
    <t>物料10</t>
  </si>
  <si>
    <t>G20FWSD012</t>
  </si>
  <si>
    <t>卡扣</t>
  </si>
  <si>
    <t>G19FWKK005</t>
  </si>
  <si>
    <t xml:space="preserve">下摆卡扣 </t>
  </si>
  <si>
    <t>包胶磁扣</t>
  </si>
  <si>
    <t>弹力绳</t>
  </si>
  <si>
    <t>喷漆气眼气眼</t>
  </si>
  <si>
    <t>物料11</t>
  </si>
  <si>
    <t>物料12</t>
  </si>
  <si>
    <t>物料13</t>
  </si>
  <si>
    <t>物料14</t>
  </si>
  <si>
    <t>物料15</t>
  </si>
  <si>
    <t>定卡织带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</si>
  <si>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</si>
  <si>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</si>
  <si>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</si>
  <si>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</si>
  <si>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</si>
  <si>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</si>
  <si>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</si>
  <si>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</si>
  <si>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制表时间：8/5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</si>
  <si>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</si>
  <si>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</si>
  <si>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</si>
  <si>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</si>
  <si>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</si>
  <si>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</si>
  <si>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</si>
  <si>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</si>
  <si>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</si>
  <si>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</si>
  <si>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</si>
  <si>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</si>
  <si>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</si>
  <si>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</si>
  <si>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</si>
  <si>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</si>
  <si>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制表时间：8/15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</si>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</sst>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6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70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8" borderId="73" applyNumberFormat="0" applyAlignment="0" applyProtection="0">
      <alignment vertical="center"/>
    </xf>
    <xf numFmtId="0" fontId="55" fillId="18" borderId="69" applyNumberFormat="0" applyAlignment="0" applyProtection="0">
      <alignment vertical="center"/>
    </xf>
    <xf numFmtId="0" fontId="56" fillId="19" borderId="74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8" fillId="0" borderId="76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</cellStyleXfs>
  <cellXfs count="5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0" borderId="2" xfId="38" applyFont="1" applyFill="1" applyBorder="1" applyAlignment="1">
      <alignment horizontal="center" vertical="center"/>
    </xf>
    <xf numFmtId="0" fontId="17" fillId="3" borderId="2" xfId="38" applyFont="1" applyFill="1" applyBorder="1" applyAlignment="1">
      <alignment horizontal="center" vertical="center"/>
    </xf>
    <xf numFmtId="0" fontId="17" fillId="0" borderId="4" xfId="57" applyFont="1" applyFill="1" applyBorder="1" applyAlignment="1">
      <alignment horizontal="center"/>
    </xf>
    <xf numFmtId="0" fontId="19" fillId="0" borderId="2" xfId="38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9" fillId="0" borderId="2" xfId="38" applyFont="1" applyBorder="1" applyAlignment="1">
      <alignment horizontal="center" vertical="center"/>
    </xf>
    <xf numFmtId="0" fontId="17" fillId="0" borderId="2" xfId="57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13" fillId="3" borderId="2" xfId="53" applyFont="1" applyFill="1" applyBorder="1"/>
    <xf numFmtId="0" fontId="3" fillId="0" borderId="2" xfId="57" applyFont="1" applyFill="1" applyBorder="1" applyAlignment="1">
      <alignment horizontal="center"/>
    </xf>
    <xf numFmtId="0" fontId="7" fillId="0" borderId="2" xfId="38" applyFont="1" applyFill="1" applyBorder="1" applyAlignment="1">
      <alignment horizontal="center" vertical="center"/>
    </xf>
    <xf numFmtId="0" fontId="28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8" fillId="3" borderId="39" xfId="57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176" fontId="27" fillId="3" borderId="2" xfId="54" applyNumberFormat="1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0" fontId="16" fillId="3" borderId="4" xfId="52" applyFont="1" applyFill="1" applyBorder="1" applyAlignment="1">
      <alignment horizontal="left" vertical="center"/>
    </xf>
    <xf numFmtId="49" fontId="13" fillId="3" borderId="4" xfId="52" applyNumberFormat="1" applyFont="1" applyFill="1" applyBorder="1" applyAlignment="1">
      <alignment horizontal="center" vertical="center"/>
    </xf>
    <xf numFmtId="49" fontId="13" fillId="3" borderId="40" xfId="52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3" fillId="3" borderId="2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49" fontId="13" fillId="3" borderId="41" xfId="52" applyNumberFormat="1" applyFont="1" applyFill="1" applyBorder="1" applyAlignment="1">
      <alignment horizontal="center"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4" xfId="52" applyFont="1" applyFill="1" applyBorder="1" applyAlignment="1">
      <alignment horizontal="left" vertic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5" xfId="52" applyFont="1" applyFill="1" applyBorder="1" applyAlignment="1">
      <alignment horizontal="center" vertical="center"/>
    </xf>
    <xf numFmtId="0" fontId="16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3" fillId="3" borderId="46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47" xfId="52" applyFont="1" applyBorder="1" applyAlignment="1">
      <alignment horizontal="left"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horizontal="center" vertical="center"/>
    </xf>
    <xf numFmtId="0" fontId="22" fillId="0" borderId="48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26" fillId="0" borderId="50" xfId="52" applyFont="1" applyBorder="1" applyAlignment="1">
      <alignment vertical="center"/>
    </xf>
    <xf numFmtId="0" fontId="20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6" fillId="0" borderId="50" xfId="52" applyFont="1" applyBorder="1" applyAlignment="1">
      <alignment horizontal="center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center" vertical="center"/>
    </xf>
    <xf numFmtId="0" fontId="26" fillId="0" borderId="53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6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3" fillId="3" borderId="46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6" xfId="54" applyFont="1" applyFill="1" applyBorder="1" applyAlignment="1">
      <alignment horizontal="center" vertical="center"/>
    </xf>
    <xf numFmtId="49" fontId="16" fillId="3" borderId="46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9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2" fillId="0" borderId="61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26" fillId="0" borderId="50" xfId="52" applyFont="1" applyBorder="1" applyAlignment="1">
      <alignment horizontal="left" vertical="center"/>
    </xf>
    <xf numFmtId="0" fontId="22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0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2" fillId="0" borderId="53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2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35" fillId="0" borderId="62" xfId="52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9" fontId="20" fillId="0" borderId="20" xfId="52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64" xfId="52" applyFont="1" applyBorder="1" applyAlignment="1">
      <alignment vertical="center"/>
    </xf>
    <xf numFmtId="0" fontId="26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61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2" fillId="0" borderId="65" xfId="52" applyFont="1" applyBorder="1" applyAlignment="1">
      <alignment horizontal="left" vertical="center"/>
    </xf>
    <xf numFmtId="0" fontId="26" fillId="0" borderId="57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8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6" fillId="0" borderId="66" xfId="52" applyFont="1" applyBorder="1" applyAlignment="1">
      <alignment horizontal="center" vertical="center"/>
    </xf>
    <xf numFmtId="0" fontId="20" fillId="0" borderId="64" xfId="52" applyFont="1" applyBorder="1" applyAlignment="1">
      <alignment horizontal="center" vertical="center"/>
    </xf>
    <xf numFmtId="0" fontId="20" fillId="0" borderId="65" xfId="52" applyFont="1" applyBorder="1" applyAlignment="1">
      <alignment horizontal="center" vertical="center"/>
    </xf>
    <xf numFmtId="0" fontId="20" fillId="0" borderId="65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7" fillId="0" borderId="45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/>
    </xf>
    <xf numFmtId="0" fontId="38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999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999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24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24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515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515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515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334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334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5" customWidth="1"/>
    <col min="3" max="3" width="10.125" customWidth="1"/>
  </cols>
  <sheetData>
    <row r="1" ht="21" customHeight="1" spans="1:2">
      <c r="A1" s="526"/>
      <c r="B1" s="527" t="s">
        <v>0</v>
      </c>
    </row>
    <row r="2" spans="1:2">
      <c r="A2" s="9">
        <v>1</v>
      </c>
      <c r="B2" s="528" t="s">
        <v>1</v>
      </c>
    </row>
    <row r="3" spans="1:2">
      <c r="A3" s="9">
        <v>2</v>
      </c>
      <c r="B3" s="528" t="s">
        <v>2</v>
      </c>
    </row>
    <row r="4" spans="1:2">
      <c r="A4" s="9">
        <v>3</v>
      </c>
      <c r="B4" s="528" t="s">
        <v>3</v>
      </c>
    </row>
    <row r="5" spans="1:2">
      <c r="A5" s="9">
        <v>4</v>
      </c>
      <c r="B5" s="528" t="s">
        <v>4</v>
      </c>
    </row>
    <row r="6" spans="1:2">
      <c r="A6" s="9">
        <v>5</v>
      </c>
      <c r="B6" s="528" t="s">
        <v>5</v>
      </c>
    </row>
    <row r="7" spans="1:2">
      <c r="A7" s="9">
        <v>6</v>
      </c>
      <c r="B7" s="528" t="s">
        <v>6</v>
      </c>
    </row>
    <row r="8" s="524" customFormat="1" ht="15" customHeight="1" spans="1:2">
      <c r="A8" s="529">
        <v>7</v>
      </c>
      <c r="B8" s="530" t="s">
        <v>7</v>
      </c>
    </row>
    <row r="9" ht="18.95" customHeight="1" spans="1:2">
      <c r="A9" s="526"/>
      <c r="B9" s="531" t="s">
        <v>8</v>
      </c>
    </row>
    <row r="10" ht="15.95" customHeight="1" spans="1:2">
      <c r="A10" s="9">
        <v>1</v>
      </c>
      <c r="B10" s="532" t="s">
        <v>9</v>
      </c>
    </row>
    <row r="11" spans="1:2">
      <c r="A11" s="9">
        <v>2</v>
      </c>
      <c r="B11" s="528" t="s">
        <v>10</v>
      </c>
    </row>
    <row r="12" spans="1:2">
      <c r="A12" s="9">
        <v>3</v>
      </c>
      <c r="B12" s="530" t="s">
        <v>11</v>
      </c>
    </row>
    <row r="13" spans="1:2">
      <c r="A13" s="9">
        <v>4</v>
      </c>
      <c r="B13" s="528" t="s">
        <v>12</v>
      </c>
    </row>
    <row r="14" spans="1:2">
      <c r="A14" s="9">
        <v>5</v>
      </c>
      <c r="B14" s="528" t="s">
        <v>13</v>
      </c>
    </row>
    <row r="15" spans="1:2">
      <c r="A15" s="9">
        <v>6</v>
      </c>
      <c r="B15" s="528" t="s">
        <v>14</v>
      </c>
    </row>
    <row r="16" spans="1:2">
      <c r="A16" s="9">
        <v>7</v>
      </c>
      <c r="B16" s="528" t="s">
        <v>15</v>
      </c>
    </row>
    <row r="17" spans="1:2">
      <c r="A17" s="9">
        <v>8</v>
      </c>
      <c r="B17" s="528" t="s">
        <v>16</v>
      </c>
    </row>
    <row r="18" spans="1:2">
      <c r="A18" s="9">
        <v>9</v>
      </c>
      <c r="B18" s="528" t="s">
        <v>17</v>
      </c>
    </row>
    <row r="19" spans="1:2">
      <c r="A19" s="9"/>
      <c r="B19" s="528"/>
    </row>
    <row r="20" ht="20.25" spans="1:2">
      <c r="A20" s="526"/>
      <c r="B20" s="527" t="s">
        <v>18</v>
      </c>
    </row>
    <row r="21" spans="1:2">
      <c r="A21" s="9">
        <v>1</v>
      </c>
      <c r="B21" s="533" t="s">
        <v>19</v>
      </c>
    </row>
    <row r="22" spans="1:2">
      <c r="A22" s="9">
        <v>2</v>
      </c>
      <c r="B22" s="528" t="s">
        <v>20</v>
      </c>
    </row>
    <row r="23" spans="1:2">
      <c r="A23" s="9">
        <v>3</v>
      </c>
      <c r="B23" s="528" t="s">
        <v>21</v>
      </c>
    </row>
    <row r="24" spans="1:2">
      <c r="A24" s="9">
        <v>4</v>
      </c>
      <c r="B24" s="528" t="s">
        <v>22</v>
      </c>
    </row>
    <row r="25" spans="1:2">
      <c r="A25" s="9">
        <v>5</v>
      </c>
      <c r="B25" s="528" t="s">
        <v>23</v>
      </c>
    </row>
    <row r="26" spans="1:2">
      <c r="A26" s="9">
        <v>6</v>
      </c>
      <c r="B26" s="528" t="s">
        <v>24</v>
      </c>
    </row>
    <row r="27" spans="1:2">
      <c r="A27" s="9">
        <v>7</v>
      </c>
      <c r="B27" s="528" t="s">
        <v>25</v>
      </c>
    </row>
    <row r="28" spans="1:2">
      <c r="A28" s="9"/>
      <c r="B28" s="528"/>
    </row>
    <row r="29" ht="20.25" spans="1:2">
      <c r="A29" s="526"/>
      <c r="B29" s="527" t="s">
        <v>26</v>
      </c>
    </row>
    <row r="30" spans="1:2">
      <c r="A30" s="9">
        <v>1</v>
      </c>
      <c r="B30" s="533" t="s">
        <v>27</v>
      </c>
    </row>
    <row r="31" spans="1:2">
      <c r="A31" s="9">
        <v>2</v>
      </c>
      <c r="B31" s="528" t="s">
        <v>28</v>
      </c>
    </row>
    <row r="32" spans="1:2">
      <c r="A32" s="9">
        <v>3</v>
      </c>
      <c r="B32" s="528" t="s">
        <v>29</v>
      </c>
    </row>
    <row r="33" ht="28.5" spans="1:2">
      <c r="A33" s="9">
        <v>4</v>
      </c>
      <c r="B33" s="528" t="s">
        <v>30</v>
      </c>
    </row>
    <row r="34" spans="1:2">
      <c r="A34" s="9">
        <v>5</v>
      </c>
      <c r="B34" s="528" t="s">
        <v>31</v>
      </c>
    </row>
    <row r="35" spans="1:2">
      <c r="A35" s="9">
        <v>6</v>
      </c>
      <c r="B35" s="528" t="s">
        <v>32</v>
      </c>
    </row>
    <row r="36" spans="1:2">
      <c r="A36" s="9">
        <v>7</v>
      </c>
      <c r="B36" s="528" t="s">
        <v>33</v>
      </c>
    </row>
    <row r="37" spans="1:2">
      <c r="A37" s="9"/>
      <c r="B37" s="528"/>
    </row>
    <row r="39" spans="1:2">
      <c r="A39" s="534" t="s">
        <v>34</v>
      </c>
      <c r="B39" s="5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4" t="s">
        <v>35</v>
      </c>
      <c r="C2" s="505"/>
      <c r="D2" s="505"/>
      <c r="E2" s="505"/>
      <c r="F2" s="505"/>
      <c r="G2" s="505"/>
      <c r="H2" s="505"/>
      <c r="I2" s="519"/>
    </row>
    <row r="3" ht="27.95" customHeight="1" spans="2:9">
      <c r="B3" s="506"/>
      <c r="C3" s="507"/>
      <c r="D3" s="508" t="s">
        <v>36</v>
      </c>
      <c r="E3" s="509"/>
      <c r="F3" s="510" t="s">
        <v>37</v>
      </c>
      <c r="G3" s="511"/>
      <c r="H3" s="508" t="s">
        <v>38</v>
      </c>
      <c r="I3" s="520"/>
    </row>
    <row r="4" ht="27.95" customHeight="1" spans="2:9">
      <c r="B4" s="506" t="s">
        <v>39</v>
      </c>
      <c r="C4" s="507" t="s">
        <v>40</v>
      </c>
      <c r="D4" s="507" t="s">
        <v>41</v>
      </c>
      <c r="E4" s="507" t="s">
        <v>42</v>
      </c>
      <c r="F4" s="512" t="s">
        <v>41</v>
      </c>
      <c r="G4" s="512" t="s">
        <v>42</v>
      </c>
      <c r="H4" s="507" t="s">
        <v>41</v>
      </c>
      <c r="I4" s="521" t="s">
        <v>42</v>
      </c>
    </row>
    <row r="5" ht="27.95" customHeight="1" spans="2:9">
      <c r="B5" s="513" t="s">
        <v>43</v>
      </c>
      <c r="C5" s="9">
        <v>13</v>
      </c>
      <c r="D5" s="9">
        <v>0</v>
      </c>
      <c r="E5" s="9">
        <v>1</v>
      </c>
      <c r="F5" s="514">
        <v>0</v>
      </c>
      <c r="G5" s="514">
        <v>1</v>
      </c>
      <c r="H5" s="9">
        <v>1</v>
      </c>
      <c r="I5" s="522">
        <v>2</v>
      </c>
    </row>
    <row r="6" ht="27.95" customHeight="1" spans="2:9">
      <c r="B6" s="513" t="s">
        <v>44</v>
      </c>
      <c r="C6" s="9">
        <v>20</v>
      </c>
      <c r="D6" s="9">
        <v>0</v>
      </c>
      <c r="E6" s="9">
        <v>1</v>
      </c>
      <c r="F6" s="514">
        <v>1</v>
      </c>
      <c r="G6" s="514">
        <v>2</v>
      </c>
      <c r="H6" s="9">
        <v>2</v>
      </c>
      <c r="I6" s="522">
        <v>3</v>
      </c>
    </row>
    <row r="7" ht="27.95" customHeight="1" spans="2:9">
      <c r="B7" s="513" t="s">
        <v>45</v>
      </c>
      <c r="C7" s="9">
        <v>32</v>
      </c>
      <c r="D7" s="9">
        <v>0</v>
      </c>
      <c r="E7" s="9">
        <v>1</v>
      </c>
      <c r="F7" s="514">
        <v>2</v>
      </c>
      <c r="G7" s="514">
        <v>3</v>
      </c>
      <c r="H7" s="9">
        <v>3</v>
      </c>
      <c r="I7" s="522">
        <v>4</v>
      </c>
    </row>
    <row r="8" ht="27.95" customHeight="1" spans="2:9">
      <c r="B8" s="513" t="s">
        <v>46</v>
      </c>
      <c r="C8" s="9">
        <v>50</v>
      </c>
      <c r="D8" s="9">
        <v>1</v>
      </c>
      <c r="E8" s="9">
        <v>2</v>
      </c>
      <c r="F8" s="514">
        <v>3</v>
      </c>
      <c r="G8" s="514">
        <v>4</v>
      </c>
      <c r="H8" s="9">
        <v>5</v>
      </c>
      <c r="I8" s="522">
        <v>6</v>
      </c>
    </row>
    <row r="9" ht="27.95" customHeight="1" spans="2:9">
      <c r="B9" s="513" t="s">
        <v>47</v>
      </c>
      <c r="C9" s="9">
        <v>80</v>
      </c>
      <c r="D9" s="9">
        <v>2</v>
      </c>
      <c r="E9" s="9">
        <v>3</v>
      </c>
      <c r="F9" s="514">
        <v>5</v>
      </c>
      <c r="G9" s="514">
        <v>6</v>
      </c>
      <c r="H9" s="9">
        <v>7</v>
      </c>
      <c r="I9" s="522">
        <v>8</v>
      </c>
    </row>
    <row r="10" ht="27.95" customHeight="1" spans="2:9">
      <c r="B10" s="513" t="s">
        <v>48</v>
      </c>
      <c r="C10" s="9">
        <v>125</v>
      </c>
      <c r="D10" s="9">
        <v>3</v>
      </c>
      <c r="E10" s="9">
        <v>4</v>
      </c>
      <c r="F10" s="514">
        <v>7</v>
      </c>
      <c r="G10" s="514">
        <v>8</v>
      </c>
      <c r="H10" s="9">
        <v>10</v>
      </c>
      <c r="I10" s="522">
        <v>11</v>
      </c>
    </row>
    <row r="11" ht="27.95" customHeight="1" spans="2:9">
      <c r="B11" s="513" t="s">
        <v>49</v>
      </c>
      <c r="C11" s="9">
        <v>200</v>
      </c>
      <c r="D11" s="9">
        <v>5</v>
      </c>
      <c r="E11" s="9">
        <v>6</v>
      </c>
      <c r="F11" s="514">
        <v>10</v>
      </c>
      <c r="G11" s="514">
        <v>11</v>
      </c>
      <c r="H11" s="9">
        <v>14</v>
      </c>
      <c r="I11" s="522">
        <v>15</v>
      </c>
    </row>
    <row r="12" ht="27.95" customHeight="1" spans="2:9">
      <c r="B12" s="515" t="s">
        <v>50</v>
      </c>
      <c r="C12" s="516">
        <v>315</v>
      </c>
      <c r="D12" s="516">
        <v>7</v>
      </c>
      <c r="E12" s="516">
        <v>8</v>
      </c>
      <c r="F12" s="517">
        <v>14</v>
      </c>
      <c r="G12" s="517">
        <v>15</v>
      </c>
      <c r="H12" s="516">
        <v>21</v>
      </c>
      <c r="I12" s="523">
        <v>22</v>
      </c>
    </row>
    <row r="14" spans="2:4">
      <c r="B14" s="518" t="s">
        <v>51</v>
      </c>
      <c r="C14" s="518"/>
      <c r="D14" s="5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6" style="307" customWidth="1"/>
    <col min="2" max="6" width="10.375" style="307"/>
    <col min="7" max="7" width="11.75" style="307" customWidth="1"/>
    <col min="8" max="9" width="10.375" style="307"/>
    <col min="10" max="10" width="8.875" style="307" customWidth="1"/>
    <col min="11" max="11" width="12" style="307" customWidth="1"/>
    <col min="12" max="16384" width="10.375" style="307"/>
  </cols>
  <sheetData>
    <row r="1" ht="21" spans="1:11">
      <c r="A1" s="436" t="s">
        <v>52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ht="15" spans="1:11">
      <c r="A2" s="309" t="s">
        <v>53</v>
      </c>
      <c r="B2" s="310" t="s">
        <v>54</v>
      </c>
      <c r="C2" s="310"/>
      <c r="D2" s="311" t="s">
        <v>55</v>
      </c>
      <c r="E2" s="311"/>
      <c r="F2" s="310" t="s">
        <v>56</v>
      </c>
      <c r="G2" s="310"/>
      <c r="H2" s="312" t="s">
        <v>57</v>
      </c>
      <c r="I2" s="390" t="s">
        <v>58</v>
      </c>
      <c r="J2" s="390"/>
      <c r="K2" s="391"/>
    </row>
    <row r="3" ht="14.25" spans="1:11">
      <c r="A3" s="313" t="s">
        <v>59</v>
      </c>
      <c r="B3" s="314"/>
      <c r="C3" s="315"/>
      <c r="D3" s="316" t="s">
        <v>60</v>
      </c>
      <c r="E3" s="317"/>
      <c r="F3" s="317"/>
      <c r="G3" s="318"/>
      <c r="H3" s="319" t="s">
        <v>61</v>
      </c>
      <c r="I3" s="392"/>
      <c r="J3" s="392"/>
      <c r="K3" s="393"/>
    </row>
    <row r="4" ht="14.25" spans="1:11">
      <c r="A4" s="320" t="s">
        <v>62</v>
      </c>
      <c r="B4" s="321" t="s">
        <v>63</v>
      </c>
      <c r="C4" s="322"/>
      <c r="D4" s="320" t="s">
        <v>64</v>
      </c>
      <c r="E4" s="323"/>
      <c r="F4" s="324" t="s">
        <v>65</v>
      </c>
      <c r="G4" s="325"/>
      <c r="H4" s="326" t="s">
        <v>66</v>
      </c>
      <c r="I4" s="394"/>
      <c r="J4" s="363" t="s">
        <v>67</v>
      </c>
      <c r="K4" s="395" t="s">
        <v>68</v>
      </c>
    </row>
    <row r="5" ht="14.25" spans="1:11">
      <c r="A5" s="327" t="s">
        <v>69</v>
      </c>
      <c r="B5" s="328" t="s">
        <v>70</v>
      </c>
      <c r="C5" s="329"/>
      <c r="D5" s="320" t="s">
        <v>71</v>
      </c>
      <c r="E5" s="323"/>
      <c r="F5" s="324" t="s">
        <v>72</v>
      </c>
      <c r="G5" s="325"/>
      <c r="H5" s="326" t="s">
        <v>73</v>
      </c>
      <c r="I5" s="394"/>
      <c r="J5" s="363" t="s">
        <v>67</v>
      </c>
      <c r="K5" s="395" t="s">
        <v>68</v>
      </c>
    </row>
    <row r="6" ht="14.25" spans="1:11">
      <c r="A6" s="320" t="s">
        <v>74</v>
      </c>
      <c r="B6" s="330">
        <v>3</v>
      </c>
      <c r="C6" s="331">
        <v>7</v>
      </c>
      <c r="D6" s="327" t="s">
        <v>75</v>
      </c>
      <c r="E6" s="332"/>
      <c r="F6" s="333" t="s">
        <v>76</v>
      </c>
      <c r="G6" s="334"/>
      <c r="H6" s="326" t="s">
        <v>77</v>
      </c>
      <c r="I6" s="394"/>
      <c r="J6" s="363" t="s">
        <v>67</v>
      </c>
      <c r="K6" s="395" t="s">
        <v>68</v>
      </c>
    </row>
    <row r="7" ht="14.25" spans="1:11">
      <c r="A7" s="320" t="s">
        <v>78</v>
      </c>
      <c r="B7" s="335">
        <v>7420</v>
      </c>
      <c r="C7" s="336"/>
      <c r="D7" s="327" t="s">
        <v>79</v>
      </c>
      <c r="E7" s="337"/>
      <c r="F7" s="333" t="s">
        <v>76</v>
      </c>
      <c r="G7" s="334"/>
      <c r="H7" s="326" t="s">
        <v>80</v>
      </c>
      <c r="I7" s="394"/>
      <c r="J7" s="363" t="s">
        <v>67</v>
      </c>
      <c r="K7" s="395" t="s">
        <v>68</v>
      </c>
    </row>
    <row r="8" ht="15" spans="1:11">
      <c r="A8" s="338" t="s">
        <v>81</v>
      </c>
      <c r="B8" s="339"/>
      <c r="C8" s="340"/>
      <c r="D8" s="341" t="s">
        <v>82</v>
      </c>
      <c r="E8" s="342"/>
      <c r="F8" s="343" t="s">
        <v>76</v>
      </c>
      <c r="G8" s="344"/>
      <c r="H8" s="345" t="s">
        <v>83</v>
      </c>
      <c r="I8" s="396"/>
      <c r="J8" s="397" t="s">
        <v>67</v>
      </c>
      <c r="K8" s="398" t="s">
        <v>68</v>
      </c>
    </row>
    <row r="9" ht="15" spans="1:11">
      <c r="A9" s="437" t="s">
        <v>84</v>
      </c>
      <c r="B9" s="438"/>
      <c r="C9" s="438"/>
      <c r="D9" s="438"/>
      <c r="E9" s="438"/>
      <c r="F9" s="438"/>
      <c r="G9" s="438"/>
      <c r="H9" s="438"/>
      <c r="I9" s="438"/>
      <c r="J9" s="438"/>
      <c r="K9" s="485"/>
    </row>
    <row r="10" ht="15" spans="1:11">
      <c r="A10" s="439" t="s">
        <v>85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86"/>
    </row>
    <row r="11" ht="14.25" spans="1:11">
      <c r="A11" s="441" t="s">
        <v>86</v>
      </c>
      <c r="B11" s="442" t="s">
        <v>87</v>
      </c>
      <c r="C11" s="443" t="s">
        <v>88</v>
      </c>
      <c r="D11" s="444"/>
      <c r="E11" s="445" t="s">
        <v>89</v>
      </c>
      <c r="F11" s="442" t="s">
        <v>87</v>
      </c>
      <c r="G11" s="443" t="s">
        <v>88</v>
      </c>
      <c r="H11" s="443" t="s">
        <v>90</v>
      </c>
      <c r="I11" s="445" t="s">
        <v>91</v>
      </c>
      <c r="J11" s="442" t="s">
        <v>87</v>
      </c>
      <c r="K11" s="487" t="s">
        <v>88</v>
      </c>
    </row>
    <row r="12" ht="14.25" spans="1:11">
      <c r="A12" s="327" t="s">
        <v>92</v>
      </c>
      <c r="B12" s="352" t="s">
        <v>87</v>
      </c>
      <c r="C12" s="328" t="s">
        <v>88</v>
      </c>
      <c r="D12" s="337"/>
      <c r="E12" s="332" t="s">
        <v>93</v>
      </c>
      <c r="F12" s="352" t="s">
        <v>87</v>
      </c>
      <c r="G12" s="328" t="s">
        <v>88</v>
      </c>
      <c r="H12" s="328" t="s">
        <v>90</v>
      </c>
      <c r="I12" s="332" t="s">
        <v>94</v>
      </c>
      <c r="J12" s="352" t="s">
        <v>87</v>
      </c>
      <c r="K12" s="329" t="s">
        <v>88</v>
      </c>
    </row>
    <row r="13" ht="14.25" spans="1:11">
      <c r="A13" s="327" t="s">
        <v>95</v>
      </c>
      <c r="B13" s="352" t="s">
        <v>87</v>
      </c>
      <c r="C13" s="328" t="s">
        <v>88</v>
      </c>
      <c r="D13" s="337"/>
      <c r="E13" s="332" t="s">
        <v>96</v>
      </c>
      <c r="F13" s="328" t="s">
        <v>97</v>
      </c>
      <c r="G13" s="328" t="s">
        <v>98</v>
      </c>
      <c r="H13" s="328" t="s">
        <v>90</v>
      </c>
      <c r="I13" s="332" t="s">
        <v>99</v>
      </c>
      <c r="J13" s="352" t="s">
        <v>87</v>
      </c>
      <c r="K13" s="329" t="s">
        <v>88</v>
      </c>
    </row>
    <row r="14" ht="15" spans="1:11">
      <c r="A14" s="341" t="s">
        <v>100</v>
      </c>
      <c r="B14" s="342"/>
      <c r="C14" s="342"/>
      <c r="D14" s="342"/>
      <c r="E14" s="342"/>
      <c r="F14" s="342"/>
      <c r="G14" s="342"/>
      <c r="H14" s="342"/>
      <c r="I14" s="342"/>
      <c r="J14" s="342"/>
      <c r="K14" s="400"/>
    </row>
    <row r="15" ht="15" spans="1:11">
      <c r="A15" s="439" t="s">
        <v>101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86"/>
    </row>
    <row r="16" ht="14.25" spans="1:11">
      <c r="A16" s="446" t="s">
        <v>102</v>
      </c>
      <c r="B16" s="443" t="s">
        <v>97</v>
      </c>
      <c r="C16" s="443" t="s">
        <v>98</v>
      </c>
      <c r="D16" s="447"/>
      <c r="E16" s="448" t="s">
        <v>103</v>
      </c>
      <c r="F16" s="443" t="s">
        <v>97</v>
      </c>
      <c r="G16" s="443" t="s">
        <v>98</v>
      </c>
      <c r="H16" s="449"/>
      <c r="I16" s="448" t="s">
        <v>104</v>
      </c>
      <c r="J16" s="443" t="s">
        <v>97</v>
      </c>
      <c r="K16" s="487" t="s">
        <v>98</v>
      </c>
    </row>
    <row r="17" customHeight="1" spans="1:22">
      <c r="A17" s="366" t="s">
        <v>105</v>
      </c>
      <c r="B17" s="328" t="s">
        <v>97</v>
      </c>
      <c r="C17" s="328" t="s">
        <v>98</v>
      </c>
      <c r="D17" s="450"/>
      <c r="E17" s="367" t="s">
        <v>106</v>
      </c>
      <c r="F17" s="328" t="s">
        <v>97</v>
      </c>
      <c r="G17" s="328" t="s">
        <v>98</v>
      </c>
      <c r="H17" s="451"/>
      <c r="I17" s="367" t="s">
        <v>107</v>
      </c>
      <c r="J17" s="328" t="s">
        <v>97</v>
      </c>
      <c r="K17" s="329" t="s">
        <v>98</v>
      </c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</row>
    <row r="18" ht="18" customHeight="1" spans="1:11">
      <c r="A18" s="452" t="s">
        <v>108</v>
      </c>
      <c r="B18" s="453"/>
      <c r="C18" s="453"/>
      <c r="D18" s="453"/>
      <c r="E18" s="453"/>
      <c r="F18" s="453"/>
      <c r="G18" s="453"/>
      <c r="H18" s="453"/>
      <c r="I18" s="453"/>
      <c r="J18" s="453"/>
      <c r="K18" s="489"/>
    </row>
    <row r="19" s="435" customFormat="1" ht="18" customHeight="1" spans="1:11">
      <c r="A19" s="439" t="s">
        <v>109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86"/>
    </row>
    <row r="20" customHeight="1" spans="1:11">
      <c r="A20" s="454" t="s">
        <v>110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90"/>
    </row>
    <row r="21" ht="21.75" customHeight="1" spans="1:11">
      <c r="A21" s="456" t="s">
        <v>111</v>
      </c>
      <c r="B21" s="367" t="s">
        <v>112</v>
      </c>
      <c r="C21" s="367" t="s">
        <v>113</v>
      </c>
      <c r="D21" s="367" t="s">
        <v>114</v>
      </c>
      <c r="E21" s="367" t="s">
        <v>115</v>
      </c>
      <c r="F21" s="367" t="s">
        <v>116</v>
      </c>
      <c r="G21" s="367" t="s">
        <v>117</v>
      </c>
      <c r="H21" s="367" t="s">
        <v>118</v>
      </c>
      <c r="I21" s="367" t="s">
        <v>119</v>
      </c>
      <c r="J21" s="367" t="s">
        <v>120</v>
      </c>
      <c r="K21" s="408" t="s">
        <v>121</v>
      </c>
    </row>
    <row r="22" customHeight="1" spans="1:11">
      <c r="A22" s="457" t="s">
        <v>122</v>
      </c>
      <c r="B22" s="458"/>
      <c r="C22" s="458">
        <v>1</v>
      </c>
      <c r="D22" s="458">
        <v>1</v>
      </c>
      <c r="E22" s="458">
        <v>1</v>
      </c>
      <c r="F22" s="458">
        <v>1</v>
      </c>
      <c r="G22" s="458">
        <v>1</v>
      </c>
      <c r="H22" s="458">
        <v>1</v>
      </c>
      <c r="I22" s="458">
        <v>1</v>
      </c>
      <c r="J22" s="458"/>
      <c r="K22" s="491"/>
    </row>
    <row r="23" customHeight="1" spans="1:11">
      <c r="A23" s="459" t="s">
        <v>123</v>
      </c>
      <c r="B23" s="458"/>
      <c r="C23" s="458">
        <v>1</v>
      </c>
      <c r="D23" s="458">
        <v>1</v>
      </c>
      <c r="E23" s="458">
        <v>1</v>
      </c>
      <c r="F23" s="458">
        <v>1</v>
      </c>
      <c r="G23" s="458">
        <v>1</v>
      </c>
      <c r="H23" s="458">
        <v>1</v>
      </c>
      <c r="I23" s="458">
        <v>1</v>
      </c>
      <c r="J23" s="458"/>
      <c r="K23" s="492"/>
    </row>
    <row r="24" customHeight="1" spans="1:11">
      <c r="A24" s="459" t="s">
        <v>124</v>
      </c>
      <c r="B24" s="458"/>
      <c r="C24" s="458">
        <v>1</v>
      </c>
      <c r="D24" s="458">
        <v>1</v>
      </c>
      <c r="E24" s="458">
        <v>1</v>
      </c>
      <c r="F24" s="458">
        <v>1</v>
      </c>
      <c r="G24" s="458">
        <v>1</v>
      </c>
      <c r="H24" s="458">
        <v>1</v>
      </c>
      <c r="I24" s="458">
        <v>1</v>
      </c>
      <c r="J24" s="458"/>
      <c r="K24" s="492"/>
    </row>
    <row r="25" customHeight="1" spans="1:11">
      <c r="A25" s="459" t="s">
        <v>125</v>
      </c>
      <c r="B25" s="458"/>
      <c r="C25" s="458">
        <v>1</v>
      </c>
      <c r="D25" s="458">
        <v>1</v>
      </c>
      <c r="E25" s="458">
        <v>1</v>
      </c>
      <c r="F25" s="458">
        <v>1</v>
      </c>
      <c r="G25" s="458">
        <v>1</v>
      </c>
      <c r="H25" s="458">
        <v>1</v>
      </c>
      <c r="I25" s="458">
        <v>1</v>
      </c>
      <c r="J25" s="458"/>
      <c r="K25" s="492"/>
    </row>
    <row r="26" customHeight="1" spans="1:11">
      <c r="A26" s="460" t="s">
        <v>126</v>
      </c>
      <c r="B26" s="458"/>
      <c r="C26" s="458">
        <v>1</v>
      </c>
      <c r="D26" s="458">
        <v>1</v>
      </c>
      <c r="E26" s="458">
        <v>1</v>
      </c>
      <c r="F26" s="458">
        <v>1</v>
      </c>
      <c r="G26" s="458">
        <v>1</v>
      </c>
      <c r="H26" s="458">
        <v>1</v>
      </c>
      <c r="I26" s="458">
        <v>1</v>
      </c>
      <c r="J26" s="458"/>
      <c r="K26" s="492"/>
    </row>
    <row r="27" customHeight="1" spans="1:11">
      <c r="A27" s="461"/>
      <c r="B27" s="458"/>
      <c r="C27" s="458"/>
      <c r="D27" s="458"/>
      <c r="E27" s="458"/>
      <c r="F27" s="458"/>
      <c r="G27" s="458"/>
      <c r="H27" s="458"/>
      <c r="I27" s="458"/>
      <c r="J27" s="458"/>
      <c r="K27" s="493"/>
    </row>
    <row r="28" customHeight="1" spans="1:11">
      <c r="A28" s="461"/>
      <c r="B28" s="458"/>
      <c r="C28" s="458"/>
      <c r="D28" s="458"/>
      <c r="E28" s="458"/>
      <c r="F28" s="458"/>
      <c r="G28" s="458"/>
      <c r="H28" s="458"/>
      <c r="I28" s="458"/>
      <c r="J28" s="458"/>
      <c r="K28" s="493"/>
    </row>
    <row r="29" ht="18" customHeight="1" spans="1:11">
      <c r="A29" s="462" t="s">
        <v>127</v>
      </c>
      <c r="B29" s="463"/>
      <c r="C29" s="463"/>
      <c r="D29" s="463"/>
      <c r="E29" s="463"/>
      <c r="F29" s="463"/>
      <c r="G29" s="463"/>
      <c r="H29" s="463"/>
      <c r="I29" s="463"/>
      <c r="J29" s="463"/>
      <c r="K29" s="494"/>
    </row>
    <row r="30" ht="18.75" customHeight="1" spans="1:11">
      <c r="A30" s="464" t="s">
        <v>128</v>
      </c>
      <c r="B30" s="465"/>
      <c r="C30" s="465"/>
      <c r="D30" s="465"/>
      <c r="E30" s="465"/>
      <c r="F30" s="465"/>
      <c r="G30" s="465"/>
      <c r="H30" s="465"/>
      <c r="I30" s="465"/>
      <c r="J30" s="465"/>
      <c r="K30" s="495"/>
    </row>
    <row r="31" ht="18.75" customHeight="1" spans="1:11">
      <c r="A31" s="466"/>
      <c r="B31" s="467"/>
      <c r="C31" s="467"/>
      <c r="D31" s="467"/>
      <c r="E31" s="467"/>
      <c r="F31" s="467"/>
      <c r="G31" s="467"/>
      <c r="H31" s="467"/>
      <c r="I31" s="467"/>
      <c r="J31" s="467"/>
      <c r="K31" s="496"/>
    </row>
    <row r="32" ht="18" customHeight="1" spans="1:11">
      <c r="A32" s="462" t="s">
        <v>129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94"/>
    </row>
    <row r="33" ht="14.25" spans="1:11">
      <c r="A33" s="468" t="s">
        <v>130</v>
      </c>
      <c r="B33" s="469"/>
      <c r="C33" s="469"/>
      <c r="D33" s="469"/>
      <c r="E33" s="469"/>
      <c r="F33" s="469"/>
      <c r="G33" s="469"/>
      <c r="H33" s="469"/>
      <c r="I33" s="469"/>
      <c r="J33" s="469"/>
      <c r="K33" s="497"/>
    </row>
    <row r="34" ht="15" spans="1:11">
      <c r="A34" s="186" t="s">
        <v>131</v>
      </c>
      <c r="B34" s="188"/>
      <c r="C34" s="328" t="s">
        <v>67</v>
      </c>
      <c r="D34" s="328" t="s">
        <v>68</v>
      </c>
      <c r="E34" s="470" t="s">
        <v>132</v>
      </c>
      <c r="F34" s="471"/>
      <c r="G34" s="471"/>
      <c r="H34" s="471"/>
      <c r="I34" s="471"/>
      <c r="J34" s="471"/>
      <c r="K34" s="498"/>
    </row>
    <row r="35" ht="15" spans="1:11">
      <c r="A35" s="472" t="s">
        <v>133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</row>
    <row r="36" ht="14.25" spans="1:11">
      <c r="A36" s="473" t="s">
        <v>134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99"/>
    </row>
    <row r="37" ht="14.25" spans="1:11">
      <c r="A37" s="374" t="s">
        <v>135</v>
      </c>
      <c r="B37" s="375"/>
      <c r="C37" s="375"/>
      <c r="D37" s="375"/>
      <c r="E37" s="375"/>
      <c r="F37" s="375"/>
      <c r="G37" s="375"/>
      <c r="H37" s="375"/>
      <c r="I37" s="375"/>
      <c r="J37" s="375"/>
      <c r="K37" s="412"/>
    </row>
    <row r="38" ht="14.25" spans="1:11">
      <c r="A38" s="374" t="s">
        <v>136</v>
      </c>
      <c r="B38" s="375"/>
      <c r="C38" s="375"/>
      <c r="D38" s="375"/>
      <c r="E38" s="375"/>
      <c r="F38" s="375"/>
      <c r="G38" s="375"/>
      <c r="H38" s="375"/>
      <c r="I38" s="375"/>
      <c r="J38" s="375"/>
      <c r="K38" s="412"/>
    </row>
    <row r="39" ht="14.25" spans="1:11">
      <c r="A39" s="374"/>
      <c r="B39" s="375"/>
      <c r="C39" s="375"/>
      <c r="D39" s="375"/>
      <c r="E39" s="375"/>
      <c r="F39" s="375"/>
      <c r="G39" s="375"/>
      <c r="H39" s="375"/>
      <c r="I39" s="375"/>
      <c r="J39" s="375"/>
      <c r="K39" s="412"/>
    </row>
    <row r="40" ht="14.25" spans="1:1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412"/>
    </row>
    <row r="41" ht="14.25" spans="1:1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412"/>
    </row>
    <row r="42" ht="14.25" spans="1:11">
      <c r="A42" s="374"/>
      <c r="B42" s="375"/>
      <c r="C42" s="375"/>
      <c r="D42" s="375"/>
      <c r="E42" s="375"/>
      <c r="F42" s="375"/>
      <c r="G42" s="375"/>
      <c r="H42" s="375"/>
      <c r="I42" s="375"/>
      <c r="J42" s="375"/>
      <c r="K42" s="412"/>
    </row>
    <row r="43" ht="15" spans="1:11">
      <c r="A43" s="369" t="s">
        <v>137</v>
      </c>
      <c r="B43" s="370"/>
      <c r="C43" s="370"/>
      <c r="D43" s="370"/>
      <c r="E43" s="370"/>
      <c r="F43" s="370"/>
      <c r="G43" s="370"/>
      <c r="H43" s="370"/>
      <c r="I43" s="370"/>
      <c r="J43" s="370"/>
      <c r="K43" s="409"/>
    </row>
    <row r="44" ht="15" spans="1:11">
      <c r="A44" s="439" t="s">
        <v>138</v>
      </c>
      <c r="B44" s="440"/>
      <c r="C44" s="440"/>
      <c r="D44" s="440"/>
      <c r="E44" s="440"/>
      <c r="F44" s="440"/>
      <c r="G44" s="440"/>
      <c r="H44" s="440"/>
      <c r="I44" s="440"/>
      <c r="J44" s="440"/>
      <c r="K44" s="486"/>
    </row>
    <row r="45" ht="14.25" spans="1:11">
      <c r="A45" s="446" t="s">
        <v>139</v>
      </c>
      <c r="B45" s="443" t="s">
        <v>97</v>
      </c>
      <c r="C45" s="443" t="s">
        <v>98</v>
      </c>
      <c r="D45" s="443" t="s">
        <v>90</v>
      </c>
      <c r="E45" s="448" t="s">
        <v>140</v>
      </c>
      <c r="F45" s="443" t="s">
        <v>97</v>
      </c>
      <c r="G45" s="443" t="s">
        <v>98</v>
      </c>
      <c r="H45" s="443" t="s">
        <v>90</v>
      </c>
      <c r="I45" s="448" t="s">
        <v>141</v>
      </c>
      <c r="J45" s="443" t="s">
        <v>97</v>
      </c>
      <c r="K45" s="487" t="s">
        <v>98</v>
      </c>
    </row>
    <row r="46" ht="14.25" spans="1:11">
      <c r="A46" s="366" t="s">
        <v>89</v>
      </c>
      <c r="B46" s="328" t="s">
        <v>97</v>
      </c>
      <c r="C46" s="328" t="s">
        <v>98</v>
      </c>
      <c r="D46" s="328" t="s">
        <v>90</v>
      </c>
      <c r="E46" s="367" t="s">
        <v>96</v>
      </c>
      <c r="F46" s="328" t="s">
        <v>97</v>
      </c>
      <c r="G46" s="328" t="s">
        <v>98</v>
      </c>
      <c r="H46" s="328" t="s">
        <v>90</v>
      </c>
      <c r="I46" s="367" t="s">
        <v>107</v>
      </c>
      <c r="J46" s="328" t="s">
        <v>97</v>
      </c>
      <c r="K46" s="329" t="s">
        <v>98</v>
      </c>
    </row>
    <row r="47" ht="15" spans="1:11">
      <c r="A47" s="341" t="s">
        <v>100</v>
      </c>
      <c r="B47" s="342"/>
      <c r="C47" s="342"/>
      <c r="D47" s="342"/>
      <c r="E47" s="342"/>
      <c r="F47" s="342"/>
      <c r="G47" s="342"/>
      <c r="H47" s="342"/>
      <c r="I47" s="342"/>
      <c r="J47" s="342"/>
      <c r="K47" s="400"/>
    </row>
    <row r="48" ht="15" spans="1:11">
      <c r="A48" s="472" t="s">
        <v>142</v>
      </c>
      <c r="B48" s="472"/>
      <c r="C48" s="472"/>
      <c r="D48" s="472"/>
      <c r="E48" s="472"/>
      <c r="F48" s="472"/>
      <c r="G48" s="472"/>
      <c r="H48" s="472"/>
      <c r="I48" s="472"/>
      <c r="J48" s="472"/>
      <c r="K48" s="472"/>
    </row>
    <row r="49" ht="15" spans="1:11">
      <c r="A49" s="473"/>
      <c r="B49" s="474"/>
      <c r="C49" s="474"/>
      <c r="D49" s="474"/>
      <c r="E49" s="474"/>
      <c r="F49" s="474"/>
      <c r="G49" s="474"/>
      <c r="H49" s="474"/>
      <c r="I49" s="474"/>
      <c r="J49" s="474"/>
      <c r="K49" s="499"/>
    </row>
    <row r="50" ht="15" spans="1:11">
      <c r="A50" s="475" t="s">
        <v>143</v>
      </c>
      <c r="B50" s="476" t="s">
        <v>144</v>
      </c>
      <c r="C50" s="476"/>
      <c r="D50" s="477" t="s">
        <v>145</v>
      </c>
      <c r="E50" s="478" t="s">
        <v>146</v>
      </c>
      <c r="F50" s="479" t="s">
        <v>147</v>
      </c>
      <c r="G50" s="480">
        <v>45141</v>
      </c>
      <c r="H50" s="481" t="s">
        <v>148</v>
      </c>
      <c r="I50" s="500"/>
      <c r="J50" s="501" t="s">
        <v>149</v>
      </c>
      <c r="K50" s="502"/>
    </row>
    <row r="51" ht="15" spans="1:11">
      <c r="A51" s="472" t="s">
        <v>150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</row>
    <row r="52" ht="15" spans="1:11">
      <c r="A52" s="482"/>
      <c r="B52" s="483"/>
      <c r="C52" s="483"/>
      <c r="D52" s="483"/>
      <c r="E52" s="483"/>
      <c r="F52" s="483"/>
      <c r="G52" s="483"/>
      <c r="H52" s="483"/>
      <c r="I52" s="483"/>
      <c r="J52" s="483"/>
      <c r="K52" s="503"/>
    </row>
    <row r="53" ht="15" spans="1:11">
      <c r="A53" s="475" t="s">
        <v>143</v>
      </c>
      <c r="B53" s="476" t="s">
        <v>144</v>
      </c>
      <c r="C53" s="476"/>
      <c r="D53" s="477" t="s">
        <v>145</v>
      </c>
      <c r="E53" s="484"/>
      <c r="F53" s="479" t="s">
        <v>151</v>
      </c>
      <c r="G53" s="480"/>
      <c r="H53" s="481" t="s">
        <v>148</v>
      </c>
      <c r="I53" s="500"/>
      <c r="J53" s="501"/>
      <c r="K53" s="5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zoomScale="80" zoomScaleNormal="80" topLeftCell="A19" workbookViewId="0">
      <selection activeCell="A2" sqref="A2:H42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87" t="s">
        <v>152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="110" customFormat="1" ht="16" customHeight="1" spans="1:15">
      <c r="A2" s="114" t="s">
        <v>62</v>
      </c>
      <c r="B2" s="247" t="s">
        <v>63</v>
      </c>
      <c r="C2" s="248"/>
      <c r="D2" s="116" t="s">
        <v>69</v>
      </c>
      <c r="E2" s="115" t="s">
        <v>153</v>
      </c>
      <c r="F2" s="115"/>
      <c r="G2" s="115"/>
      <c r="H2" s="115"/>
      <c r="I2" s="298"/>
      <c r="J2" s="299" t="s">
        <v>57</v>
      </c>
      <c r="K2" s="115" t="s">
        <v>58</v>
      </c>
      <c r="L2" s="115"/>
      <c r="M2" s="115"/>
      <c r="N2" s="115"/>
      <c r="O2" s="300"/>
    </row>
    <row r="3" s="110" customFormat="1" ht="16" customHeight="1" spans="1:15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4"/>
      <c r="J3" s="155" t="s">
        <v>156</v>
      </c>
      <c r="K3" s="155"/>
      <c r="L3" s="155"/>
      <c r="M3" s="155"/>
      <c r="N3" s="155"/>
      <c r="O3" s="301"/>
    </row>
    <row r="4" s="110" customFormat="1" ht="16" customHeight="1" spans="1:15">
      <c r="A4" s="117"/>
      <c r="B4" s="119" t="s">
        <v>113</v>
      </c>
      <c r="C4" s="249" t="s">
        <v>114</v>
      </c>
      <c r="D4" s="249" t="s">
        <v>115</v>
      </c>
      <c r="E4" s="250" t="s">
        <v>116</v>
      </c>
      <c r="F4" s="249" t="s">
        <v>117</v>
      </c>
      <c r="G4" s="249" t="s">
        <v>118</v>
      </c>
      <c r="H4" s="249" t="s">
        <v>119</v>
      </c>
      <c r="I4" s="144"/>
      <c r="J4" s="158" t="s">
        <v>116</v>
      </c>
      <c r="K4" s="158" t="s">
        <v>117</v>
      </c>
      <c r="L4" s="158" t="s">
        <v>118</v>
      </c>
      <c r="M4" s="158"/>
      <c r="N4" s="158"/>
      <c r="O4" s="424"/>
    </row>
    <row r="5" s="110" customFormat="1" ht="16" customHeight="1" spans="1:15">
      <c r="A5" s="117"/>
      <c r="B5" s="119" t="s">
        <v>157</v>
      </c>
      <c r="C5" s="249" t="s">
        <v>158</v>
      </c>
      <c r="D5" s="249" t="s">
        <v>159</v>
      </c>
      <c r="E5" s="250" t="s">
        <v>160</v>
      </c>
      <c r="F5" s="249" t="s">
        <v>161</v>
      </c>
      <c r="G5" s="249" t="s">
        <v>162</v>
      </c>
      <c r="H5" s="249" t="s">
        <v>163</v>
      </c>
      <c r="I5" s="144"/>
      <c r="J5" s="425" t="s">
        <v>164</v>
      </c>
      <c r="K5" s="425" t="s">
        <v>164</v>
      </c>
      <c r="L5" s="425" t="s">
        <v>164</v>
      </c>
      <c r="M5" s="425"/>
      <c r="N5" s="425"/>
      <c r="O5" s="426"/>
    </row>
    <row r="6" s="110" customFormat="1" ht="16" customHeight="1" spans="1:15">
      <c r="A6" s="251" t="s">
        <v>165</v>
      </c>
      <c r="B6" s="123"/>
      <c r="C6" s="252">
        <f>D6-1</f>
        <v>73</v>
      </c>
      <c r="D6" s="252">
        <f>E6-2</f>
        <v>74</v>
      </c>
      <c r="E6" s="253">
        <v>76</v>
      </c>
      <c r="F6" s="252">
        <f>E6+2</f>
        <v>78</v>
      </c>
      <c r="G6" s="252">
        <f>F6+2</f>
        <v>80</v>
      </c>
      <c r="H6" s="252">
        <f>G6+1</f>
        <v>81</v>
      </c>
      <c r="I6" s="144"/>
      <c r="J6" s="142" t="s">
        <v>166</v>
      </c>
      <c r="K6" s="142" t="s">
        <v>167</v>
      </c>
      <c r="L6" s="142" t="s">
        <v>166</v>
      </c>
      <c r="M6" s="163"/>
      <c r="N6" s="163"/>
      <c r="O6" s="427"/>
    </row>
    <row r="7" s="110" customFormat="1" ht="16" customHeight="1" spans="1:15">
      <c r="A7" s="120" t="s">
        <v>168</v>
      </c>
      <c r="B7" s="123"/>
      <c r="C7" s="252">
        <f>D7-1</f>
        <v>71</v>
      </c>
      <c r="D7" s="252">
        <f>E7-2</f>
        <v>72</v>
      </c>
      <c r="E7" s="253">
        <v>74</v>
      </c>
      <c r="F7" s="252">
        <f>E7+2</f>
        <v>76</v>
      </c>
      <c r="G7" s="252">
        <f>F7+2</f>
        <v>78</v>
      </c>
      <c r="H7" s="252">
        <f>G7+1</f>
        <v>79</v>
      </c>
      <c r="I7" s="144"/>
      <c r="J7" s="142" t="s">
        <v>169</v>
      </c>
      <c r="K7" s="142" t="s">
        <v>170</v>
      </c>
      <c r="L7" s="142" t="s">
        <v>167</v>
      </c>
      <c r="M7" s="142"/>
      <c r="N7" s="142"/>
      <c r="O7" s="304"/>
    </row>
    <row r="8" s="110" customFormat="1" ht="16" customHeight="1" spans="1:15">
      <c r="A8" s="120" t="s">
        <v>171</v>
      </c>
      <c r="B8" s="123"/>
      <c r="C8" s="252">
        <f t="shared" ref="C8:C10" si="0">D8-4</f>
        <v>118</v>
      </c>
      <c r="D8" s="252">
        <f t="shared" ref="D8:D10" si="1">E8-4</f>
        <v>122</v>
      </c>
      <c r="E8" s="253">
        <v>126</v>
      </c>
      <c r="F8" s="252">
        <f t="shared" ref="F8:F10" si="2">E8+4</f>
        <v>130</v>
      </c>
      <c r="G8" s="252">
        <f>F8+4</f>
        <v>134</v>
      </c>
      <c r="H8" s="252">
        <f t="shared" ref="H8:H10" si="3">G8+6</f>
        <v>140</v>
      </c>
      <c r="I8" s="144"/>
      <c r="J8" s="142" t="s">
        <v>167</v>
      </c>
      <c r="K8" s="142" t="s">
        <v>172</v>
      </c>
      <c r="L8" s="142" t="s">
        <v>172</v>
      </c>
      <c r="M8" s="142"/>
      <c r="N8" s="142"/>
      <c r="O8" s="304"/>
    </row>
    <row r="9" s="110" customFormat="1" ht="16" customHeight="1" spans="1:15">
      <c r="A9" s="120" t="s">
        <v>173</v>
      </c>
      <c r="B9" s="123"/>
      <c r="C9" s="252">
        <f t="shared" si="0"/>
        <v>118</v>
      </c>
      <c r="D9" s="252">
        <f t="shared" si="1"/>
        <v>122</v>
      </c>
      <c r="E9" s="253">
        <v>126</v>
      </c>
      <c r="F9" s="252">
        <f t="shared" si="2"/>
        <v>130</v>
      </c>
      <c r="G9" s="252">
        <f>F9+5</f>
        <v>135</v>
      </c>
      <c r="H9" s="252">
        <f t="shared" si="3"/>
        <v>141</v>
      </c>
      <c r="I9" s="144"/>
      <c r="J9" s="142" t="s">
        <v>174</v>
      </c>
      <c r="K9" s="142" t="s">
        <v>175</v>
      </c>
      <c r="L9" s="142" t="s">
        <v>167</v>
      </c>
      <c r="M9" s="163"/>
      <c r="N9" s="163"/>
      <c r="O9" s="427"/>
    </row>
    <row r="10" s="110" customFormat="1" ht="16" customHeight="1" spans="1:15">
      <c r="A10" s="120" t="s">
        <v>176</v>
      </c>
      <c r="B10" s="123"/>
      <c r="C10" s="252">
        <f t="shared" si="0"/>
        <v>118</v>
      </c>
      <c r="D10" s="252">
        <f t="shared" si="1"/>
        <v>122</v>
      </c>
      <c r="E10" s="253">
        <v>126</v>
      </c>
      <c r="F10" s="252">
        <f t="shared" si="2"/>
        <v>130</v>
      </c>
      <c r="G10" s="252">
        <f>F10+5</f>
        <v>135</v>
      </c>
      <c r="H10" s="252">
        <f t="shared" si="3"/>
        <v>141</v>
      </c>
      <c r="I10" s="144"/>
      <c r="J10" s="142" t="s">
        <v>175</v>
      </c>
      <c r="K10" s="142" t="s">
        <v>177</v>
      </c>
      <c r="L10" s="142" t="s">
        <v>178</v>
      </c>
      <c r="M10" s="163"/>
      <c r="N10" s="163"/>
      <c r="O10" s="427"/>
    </row>
    <row r="11" s="110" customFormat="1" ht="16" customHeight="1" spans="1:15">
      <c r="A11" s="254" t="s">
        <v>179</v>
      </c>
      <c r="B11" s="128"/>
      <c r="C11" s="252">
        <f>D11-1.2</f>
        <v>57.1</v>
      </c>
      <c r="D11" s="252">
        <f>E11-1.2</f>
        <v>58.3</v>
      </c>
      <c r="E11" s="253">
        <v>59.5</v>
      </c>
      <c r="F11" s="252">
        <f>E11+1.2</f>
        <v>60.7</v>
      </c>
      <c r="G11" s="252">
        <f>F11+1.2</f>
        <v>61.9</v>
      </c>
      <c r="H11" s="252">
        <f>G11+1.4</f>
        <v>63.3</v>
      </c>
      <c r="I11" s="144"/>
      <c r="J11" s="142" t="s">
        <v>180</v>
      </c>
      <c r="K11" s="142" t="s">
        <v>181</v>
      </c>
      <c r="L11" s="142" t="s">
        <v>182</v>
      </c>
      <c r="M11" s="163"/>
      <c r="N11" s="163"/>
      <c r="O11" s="427"/>
    </row>
    <row r="12" s="110" customFormat="1" ht="16" customHeight="1" spans="1:15">
      <c r="A12" s="254" t="s">
        <v>183</v>
      </c>
      <c r="B12" s="128"/>
      <c r="C12" s="252">
        <f>D12-0.6</f>
        <v>58.2</v>
      </c>
      <c r="D12" s="252">
        <f>E12-1.2</f>
        <v>58.8</v>
      </c>
      <c r="E12" s="253">
        <v>60</v>
      </c>
      <c r="F12" s="252">
        <f>E12+1.2</f>
        <v>61.2</v>
      </c>
      <c r="G12" s="252">
        <f>F12+1.2</f>
        <v>62.4</v>
      </c>
      <c r="H12" s="252">
        <f>G12+0.6</f>
        <v>63</v>
      </c>
      <c r="I12" s="144"/>
      <c r="J12" s="142" t="s">
        <v>184</v>
      </c>
      <c r="K12" s="142" t="s">
        <v>185</v>
      </c>
      <c r="L12" s="142" t="s">
        <v>186</v>
      </c>
      <c r="M12" s="163"/>
      <c r="N12" s="163"/>
      <c r="O12" s="427"/>
    </row>
    <row r="13" s="110" customFormat="1" ht="16" customHeight="1" spans="1:15">
      <c r="A13" s="120" t="s">
        <v>187</v>
      </c>
      <c r="B13" s="123"/>
      <c r="C13" s="252">
        <f>D13-0.8</f>
        <v>24.4</v>
      </c>
      <c r="D13" s="252">
        <f>E13-0.8</f>
        <v>25.2</v>
      </c>
      <c r="E13" s="253">
        <v>26</v>
      </c>
      <c r="F13" s="252">
        <f>E13+0.8</f>
        <v>26.8</v>
      </c>
      <c r="G13" s="252">
        <f>F13+0.8</f>
        <v>27.6</v>
      </c>
      <c r="H13" s="252">
        <f>G13+1.3</f>
        <v>28.9</v>
      </c>
      <c r="I13" s="144"/>
      <c r="J13" s="142" t="s">
        <v>184</v>
      </c>
      <c r="K13" s="142" t="s">
        <v>184</v>
      </c>
      <c r="L13" s="142" t="s">
        <v>188</v>
      </c>
      <c r="M13" s="163"/>
      <c r="N13" s="163"/>
      <c r="O13" s="427"/>
    </row>
    <row r="14" s="110" customFormat="1" ht="16" customHeight="1" spans="1:15">
      <c r="A14" s="120" t="s">
        <v>189</v>
      </c>
      <c r="B14" s="123"/>
      <c r="C14" s="252">
        <f>D14-0.7</f>
        <v>20.1</v>
      </c>
      <c r="D14" s="252">
        <f>E14-0.7</f>
        <v>20.8</v>
      </c>
      <c r="E14" s="253">
        <v>21.5</v>
      </c>
      <c r="F14" s="252">
        <f>E14+0.7</f>
        <v>22.2</v>
      </c>
      <c r="G14" s="252">
        <f>F14+0.7</f>
        <v>22.9</v>
      </c>
      <c r="H14" s="252">
        <f>G14+1</f>
        <v>23.9</v>
      </c>
      <c r="I14" s="144"/>
      <c r="J14" s="142" t="s">
        <v>190</v>
      </c>
      <c r="K14" s="142" t="s">
        <v>190</v>
      </c>
      <c r="L14" s="142" t="s">
        <v>167</v>
      </c>
      <c r="M14" s="163"/>
      <c r="N14" s="163"/>
      <c r="O14" s="427"/>
    </row>
    <row r="15" s="110" customFormat="1" ht="16" customHeight="1" spans="1:15">
      <c r="A15" s="120" t="s">
        <v>191</v>
      </c>
      <c r="B15" s="123"/>
      <c r="C15" s="252">
        <f t="shared" ref="C15:C20" si="4">D15-0.5</f>
        <v>14</v>
      </c>
      <c r="D15" s="252">
        <f t="shared" ref="D15:D20" si="5">E15-0.5</f>
        <v>14.5</v>
      </c>
      <c r="E15" s="255">
        <v>15</v>
      </c>
      <c r="F15" s="252">
        <f>E15+0.5</f>
        <v>15.5</v>
      </c>
      <c r="G15" s="252">
        <f>F15+0.5</f>
        <v>16</v>
      </c>
      <c r="H15" s="252">
        <f>G15+0.7</f>
        <v>16.7</v>
      </c>
      <c r="I15" s="144"/>
      <c r="J15" s="142" t="s">
        <v>184</v>
      </c>
      <c r="K15" s="142" t="s">
        <v>185</v>
      </c>
      <c r="L15" s="142" t="s">
        <v>186</v>
      </c>
      <c r="M15" s="163"/>
      <c r="N15" s="163"/>
      <c r="O15" s="427"/>
    </row>
    <row r="16" s="110" customFormat="1" ht="16" customHeight="1" spans="1:15">
      <c r="A16" s="120" t="s">
        <v>192</v>
      </c>
      <c r="B16" s="123"/>
      <c r="C16" s="252">
        <f>D16</f>
        <v>11</v>
      </c>
      <c r="D16" s="252">
        <f>E16</f>
        <v>11</v>
      </c>
      <c r="E16" s="255">
        <v>11</v>
      </c>
      <c r="F16" s="252">
        <f t="shared" ref="F16:H16" si="6">E16</f>
        <v>11</v>
      </c>
      <c r="G16" s="252">
        <f t="shared" si="6"/>
        <v>11</v>
      </c>
      <c r="H16" s="252">
        <f t="shared" si="6"/>
        <v>11</v>
      </c>
      <c r="I16" s="144"/>
      <c r="J16" s="142" t="s">
        <v>184</v>
      </c>
      <c r="K16" s="142" t="s">
        <v>184</v>
      </c>
      <c r="L16" s="142" t="s">
        <v>184</v>
      </c>
      <c r="M16" s="163"/>
      <c r="N16" s="163"/>
      <c r="O16" s="427"/>
    </row>
    <row r="17" s="110" customFormat="1" ht="16" customHeight="1" spans="1:15">
      <c r="A17" s="120" t="s">
        <v>193</v>
      </c>
      <c r="B17" s="123"/>
      <c r="C17" s="123">
        <f>D17-1</f>
        <v>58</v>
      </c>
      <c r="D17" s="123">
        <f t="shared" ref="D17:D21" si="7">E17-1</f>
        <v>59</v>
      </c>
      <c r="E17" s="256">
        <v>60</v>
      </c>
      <c r="F17" s="123">
        <f>E17+1</f>
        <v>61</v>
      </c>
      <c r="G17" s="123">
        <f>F17+1</f>
        <v>62</v>
      </c>
      <c r="H17" s="123">
        <f>G17+1.5</f>
        <v>63.5</v>
      </c>
      <c r="I17" s="144"/>
      <c r="J17" s="142" t="s">
        <v>194</v>
      </c>
      <c r="K17" s="142" t="s">
        <v>195</v>
      </c>
      <c r="L17" s="142" t="s">
        <v>196</v>
      </c>
      <c r="M17" s="163"/>
      <c r="N17" s="163"/>
      <c r="O17" s="427"/>
    </row>
    <row r="18" s="110" customFormat="1" ht="16" customHeight="1" spans="1:15">
      <c r="A18" s="120" t="s">
        <v>197</v>
      </c>
      <c r="B18" s="123"/>
      <c r="C18" s="123">
        <f>D18-1</f>
        <v>55</v>
      </c>
      <c r="D18" s="123">
        <f t="shared" si="7"/>
        <v>56</v>
      </c>
      <c r="E18" s="256">
        <v>57</v>
      </c>
      <c r="F18" s="123">
        <f>E18+1</f>
        <v>58</v>
      </c>
      <c r="G18" s="123">
        <f>F18+1</f>
        <v>59</v>
      </c>
      <c r="H18" s="123">
        <f>G18+1.5</f>
        <v>60.5</v>
      </c>
      <c r="I18" s="144"/>
      <c r="J18" s="142" t="s">
        <v>184</v>
      </c>
      <c r="K18" s="142" t="s">
        <v>184</v>
      </c>
      <c r="L18" s="142" t="s">
        <v>184</v>
      </c>
      <c r="M18" s="163"/>
      <c r="N18" s="163"/>
      <c r="O18" s="427"/>
    </row>
    <row r="19" s="110" customFormat="1" ht="16" customHeight="1" spans="1:15">
      <c r="A19" s="120" t="s">
        <v>198</v>
      </c>
      <c r="B19" s="123"/>
      <c r="C19" s="123">
        <f t="shared" si="4"/>
        <v>36</v>
      </c>
      <c r="D19" s="123">
        <f t="shared" si="5"/>
        <v>36.5</v>
      </c>
      <c r="E19" s="257">
        <v>37</v>
      </c>
      <c r="F19" s="123">
        <f t="shared" ref="F19:H19" si="8">E19+0.5</f>
        <v>37.5</v>
      </c>
      <c r="G19" s="123">
        <f t="shared" si="8"/>
        <v>38</v>
      </c>
      <c r="H19" s="123">
        <f t="shared" si="8"/>
        <v>38.5</v>
      </c>
      <c r="I19" s="144"/>
      <c r="J19" s="142" t="s">
        <v>185</v>
      </c>
      <c r="K19" s="142" t="s">
        <v>199</v>
      </c>
      <c r="L19" s="142" t="s">
        <v>186</v>
      </c>
      <c r="M19" s="163"/>
      <c r="N19" s="163"/>
      <c r="O19" s="427"/>
    </row>
    <row r="20" s="110" customFormat="1" ht="16" customHeight="1" spans="1:15">
      <c r="A20" s="120" t="s">
        <v>200</v>
      </c>
      <c r="B20" s="123"/>
      <c r="C20" s="123">
        <f t="shared" si="4"/>
        <v>26</v>
      </c>
      <c r="D20" s="123">
        <f t="shared" si="5"/>
        <v>26.5</v>
      </c>
      <c r="E20" s="256">
        <v>27</v>
      </c>
      <c r="F20" s="123">
        <f>E20+0.5</f>
        <v>27.5</v>
      </c>
      <c r="G20" s="123">
        <f>F20+0.5</f>
        <v>28</v>
      </c>
      <c r="H20" s="133">
        <f>G20+0.75</f>
        <v>28.75</v>
      </c>
      <c r="I20" s="144"/>
      <c r="J20" s="142" t="s">
        <v>184</v>
      </c>
      <c r="K20" s="142" t="s">
        <v>184</v>
      </c>
      <c r="L20" s="142" t="s">
        <v>184</v>
      </c>
      <c r="M20" s="163"/>
      <c r="N20" s="163"/>
      <c r="O20" s="427"/>
    </row>
    <row r="21" s="110" customFormat="1" ht="16" customHeight="1" spans="1:15">
      <c r="A21" s="120" t="s">
        <v>201</v>
      </c>
      <c r="B21" s="258"/>
      <c r="C21" s="252">
        <f>D21</f>
        <v>17</v>
      </c>
      <c r="D21" s="252">
        <f t="shared" si="7"/>
        <v>17</v>
      </c>
      <c r="E21" s="255">
        <v>18</v>
      </c>
      <c r="F21" s="252">
        <f>E21</f>
        <v>18</v>
      </c>
      <c r="G21" s="252">
        <f>F21+1.5</f>
        <v>19.5</v>
      </c>
      <c r="H21" s="252">
        <f>G21</f>
        <v>19.5</v>
      </c>
      <c r="I21" s="144"/>
      <c r="J21" s="142" t="s">
        <v>184</v>
      </c>
      <c r="K21" s="142" t="s">
        <v>184</v>
      </c>
      <c r="L21" s="142" t="s">
        <v>184</v>
      </c>
      <c r="M21" s="163"/>
      <c r="N21" s="163"/>
      <c r="O21" s="427"/>
    </row>
    <row r="22" s="110" customFormat="1" ht="20" customHeight="1" spans="1:15">
      <c r="A22" s="259"/>
      <c r="B22" s="260"/>
      <c r="C22" s="260"/>
      <c r="D22" s="256"/>
      <c r="E22" s="261"/>
      <c r="F22" s="260"/>
      <c r="G22" s="260"/>
      <c r="H22" s="260"/>
      <c r="I22" s="144"/>
      <c r="J22" s="142"/>
      <c r="K22" s="142"/>
      <c r="L22" s="142"/>
      <c r="M22" s="163"/>
      <c r="N22" s="163"/>
      <c r="O22" s="427"/>
    </row>
    <row r="23" s="110" customFormat="1" ht="20" customHeight="1" spans="1:15">
      <c r="A23" s="114" t="s">
        <v>62</v>
      </c>
      <c r="B23" s="247" t="s">
        <v>63</v>
      </c>
      <c r="C23" s="248"/>
      <c r="D23" s="116" t="s">
        <v>69</v>
      </c>
      <c r="E23" s="115" t="s">
        <v>202</v>
      </c>
      <c r="F23" s="115"/>
      <c r="G23" s="115"/>
      <c r="H23" s="115"/>
      <c r="I23" s="144"/>
      <c r="J23" s="142"/>
      <c r="K23" s="142"/>
      <c r="L23" s="142"/>
      <c r="M23" s="163"/>
      <c r="N23" s="163"/>
      <c r="O23" s="427"/>
    </row>
    <row r="24" s="110" customFormat="1" ht="20" customHeight="1" spans="1:15">
      <c r="A24" s="117" t="s">
        <v>154</v>
      </c>
      <c r="B24" s="118" t="s">
        <v>155</v>
      </c>
      <c r="C24" s="118"/>
      <c r="D24" s="118"/>
      <c r="E24" s="118"/>
      <c r="F24" s="118"/>
      <c r="G24" s="118"/>
      <c r="H24" s="118"/>
      <c r="I24" s="144"/>
      <c r="J24" s="142"/>
      <c r="K24" s="142"/>
      <c r="L24" s="142"/>
      <c r="M24" s="163"/>
      <c r="N24" s="163"/>
      <c r="O24" s="427"/>
    </row>
    <row r="25" s="110" customFormat="1" ht="20" customHeight="1" spans="1:15">
      <c r="A25" s="117"/>
      <c r="B25" s="119" t="s">
        <v>113</v>
      </c>
      <c r="C25" s="249" t="s">
        <v>114</v>
      </c>
      <c r="D25" s="249" t="s">
        <v>115</v>
      </c>
      <c r="E25" s="250" t="s">
        <v>116</v>
      </c>
      <c r="F25" s="249" t="s">
        <v>117</v>
      </c>
      <c r="G25" s="249" t="s">
        <v>118</v>
      </c>
      <c r="H25" s="249" t="s">
        <v>119</v>
      </c>
      <c r="I25" s="144"/>
      <c r="J25" s="158" t="s">
        <v>116</v>
      </c>
      <c r="K25" s="158" t="s">
        <v>117</v>
      </c>
      <c r="L25" s="158" t="s">
        <v>118</v>
      </c>
      <c r="M25" s="163"/>
      <c r="N25" s="163"/>
      <c r="O25" s="427"/>
    </row>
    <row r="26" s="110" customFormat="1" ht="20" customHeight="1" spans="1:15">
      <c r="A26" s="117"/>
      <c r="B26" s="119" t="s">
        <v>157</v>
      </c>
      <c r="C26" s="249" t="s">
        <v>158</v>
      </c>
      <c r="D26" s="249" t="s">
        <v>159</v>
      </c>
      <c r="E26" s="250" t="s">
        <v>160</v>
      </c>
      <c r="F26" s="249" t="s">
        <v>161</v>
      </c>
      <c r="G26" s="249" t="s">
        <v>162</v>
      </c>
      <c r="H26" s="249" t="s">
        <v>163</v>
      </c>
      <c r="I26" s="144"/>
      <c r="J26" s="425" t="s">
        <v>164</v>
      </c>
      <c r="K26" s="425" t="s">
        <v>164</v>
      </c>
      <c r="L26" s="425" t="s">
        <v>164</v>
      </c>
      <c r="M26" s="163"/>
      <c r="N26" s="163"/>
      <c r="O26" s="427"/>
    </row>
    <row r="27" s="110" customFormat="1" ht="20" customHeight="1" spans="1:15">
      <c r="A27" s="251" t="s">
        <v>165</v>
      </c>
      <c r="B27" s="262"/>
      <c r="C27" s="252">
        <f>D27-1</f>
        <v>68</v>
      </c>
      <c r="D27" s="252">
        <f>E27-2</f>
        <v>69</v>
      </c>
      <c r="E27" s="421">
        <v>71</v>
      </c>
      <c r="F27" s="252">
        <f>E27+2</f>
        <v>73</v>
      </c>
      <c r="G27" s="252">
        <f>F27+2</f>
        <v>75</v>
      </c>
      <c r="H27" s="252">
        <f>G27+1</f>
        <v>76</v>
      </c>
      <c r="I27" s="144"/>
      <c r="J27" s="142" t="s">
        <v>180</v>
      </c>
      <c r="K27" s="142" t="s">
        <v>167</v>
      </c>
      <c r="L27" s="142" t="s">
        <v>166</v>
      </c>
      <c r="M27" s="163"/>
      <c r="N27" s="163"/>
      <c r="O27" s="427"/>
    </row>
    <row r="28" s="110" customFormat="1" ht="20" customHeight="1" spans="1:15">
      <c r="A28" s="120" t="s">
        <v>168</v>
      </c>
      <c r="B28" s="262"/>
      <c r="C28" s="252">
        <f>D28-1</f>
        <v>60</v>
      </c>
      <c r="D28" s="252">
        <f>E28-2</f>
        <v>61</v>
      </c>
      <c r="E28" s="421">
        <v>63</v>
      </c>
      <c r="F28" s="252">
        <f>E28+2</f>
        <v>65</v>
      </c>
      <c r="G28" s="252">
        <f>F28+2</f>
        <v>67</v>
      </c>
      <c r="H28" s="252">
        <f>G28+1</f>
        <v>68</v>
      </c>
      <c r="I28" s="144"/>
      <c r="J28" s="142" t="s">
        <v>169</v>
      </c>
      <c r="K28" s="142" t="s">
        <v>180</v>
      </c>
      <c r="L28" s="142" t="s">
        <v>167</v>
      </c>
      <c r="M28" s="163"/>
      <c r="N28" s="163"/>
      <c r="O28" s="427"/>
    </row>
    <row r="29" s="110" customFormat="1" ht="20" customHeight="1" spans="1:15">
      <c r="A29" s="120" t="s">
        <v>171</v>
      </c>
      <c r="B29" s="262"/>
      <c r="C29" s="252">
        <f t="shared" ref="C29:C31" si="9">D29-4</f>
        <v>108</v>
      </c>
      <c r="D29" s="252">
        <f t="shared" ref="D29:D31" si="10">E29-4</f>
        <v>112</v>
      </c>
      <c r="E29" s="421" t="s">
        <v>203</v>
      </c>
      <c r="F29" s="252">
        <f t="shared" ref="F29:F31" si="11">E29+4</f>
        <v>120</v>
      </c>
      <c r="G29" s="252">
        <f>F29+4</f>
        <v>124</v>
      </c>
      <c r="H29" s="252">
        <f t="shared" ref="H29:H31" si="12">G29+6</f>
        <v>130</v>
      </c>
      <c r="I29" s="144"/>
      <c r="J29" s="142" t="s">
        <v>167</v>
      </c>
      <c r="K29" s="142" t="s">
        <v>172</v>
      </c>
      <c r="L29" s="142" t="s">
        <v>180</v>
      </c>
      <c r="M29" s="163"/>
      <c r="N29" s="163"/>
      <c r="O29" s="427"/>
    </row>
    <row r="30" s="110" customFormat="1" ht="20" customHeight="1" spans="1:15">
      <c r="A30" s="120" t="s">
        <v>173</v>
      </c>
      <c r="B30" s="262"/>
      <c r="C30" s="252">
        <f t="shared" si="9"/>
        <v>106</v>
      </c>
      <c r="D30" s="252">
        <f t="shared" si="10"/>
        <v>110</v>
      </c>
      <c r="E30" s="421" t="s">
        <v>204</v>
      </c>
      <c r="F30" s="252">
        <f t="shared" si="11"/>
        <v>118</v>
      </c>
      <c r="G30" s="252">
        <f>F30+5</f>
        <v>123</v>
      </c>
      <c r="H30" s="252">
        <f t="shared" si="12"/>
        <v>129</v>
      </c>
      <c r="I30" s="144"/>
      <c r="J30" s="142" t="s">
        <v>180</v>
      </c>
      <c r="K30" s="142" t="s">
        <v>180</v>
      </c>
      <c r="L30" s="142" t="s">
        <v>167</v>
      </c>
      <c r="M30" s="163"/>
      <c r="N30" s="163"/>
      <c r="O30" s="427"/>
    </row>
    <row r="31" s="110" customFormat="1" ht="20" customHeight="1" spans="1:15">
      <c r="A31" s="120" t="s">
        <v>176</v>
      </c>
      <c r="B31" s="262"/>
      <c r="C31" s="252">
        <f t="shared" si="9"/>
        <v>104</v>
      </c>
      <c r="D31" s="252">
        <f t="shared" si="10"/>
        <v>108</v>
      </c>
      <c r="E31" s="421" t="s">
        <v>205</v>
      </c>
      <c r="F31" s="252">
        <f t="shared" si="11"/>
        <v>116</v>
      </c>
      <c r="G31" s="252">
        <f>F31+5</f>
        <v>121</v>
      </c>
      <c r="H31" s="252">
        <f t="shared" si="12"/>
        <v>127</v>
      </c>
      <c r="I31" s="144"/>
      <c r="J31" s="142" t="s">
        <v>180</v>
      </c>
      <c r="K31" s="142" t="s">
        <v>180</v>
      </c>
      <c r="L31" s="142" t="s">
        <v>178</v>
      </c>
      <c r="M31" s="163"/>
      <c r="N31" s="163"/>
      <c r="O31" s="427"/>
    </row>
    <row r="32" s="110" customFormat="1" ht="20" customHeight="1" spans="1:15">
      <c r="A32" s="254" t="s">
        <v>179</v>
      </c>
      <c r="B32" s="262"/>
      <c r="C32" s="252">
        <f>D32-1.2</f>
        <v>46.1</v>
      </c>
      <c r="D32" s="252">
        <f>E32-1.2</f>
        <v>47.3</v>
      </c>
      <c r="E32" s="421">
        <v>48.5</v>
      </c>
      <c r="F32" s="252">
        <f>E32+1.2</f>
        <v>49.7</v>
      </c>
      <c r="G32" s="252">
        <f>F32+1.2</f>
        <v>50.9</v>
      </c>
      <c r="H32" s="252">
        <f>G32+1.4</f>
        <v>52.3</v>
      </c>
      <c r="I32" s="144"/>
      <c r="J32" s="142" t="s">
        <v>180</v>
      </c>
      <c r="K32" s="142" t="s">
        <v>181</v>
      </c>
      <c r="L32" s="142" t="s">
        <v>182</v>
      </c>
      <c r="M32" s="163"/>
      <c r="N32" s="163"/>
      <c r="O32" s="427"/>
    </row>
    <row r="33" s="110" customFormat="1" ht="20" customHeight="1" spans="1:15">
      <c r="A33" s="254" t="s">
        <v>183</v>
      </c>
      <c r="B33" s="262"/>
      <c r="C33" s="252">
        <f>D33-0.6</f>
        <v>61.7</v>
      </c>
      <c r="D33" s="252">
        <f>E33-1.2</f>
        <v>62.3</v>
      </c>
      <c r="E33" s="421">
        <v>63.5</v>
      </c>
      <c r="F33" s="252">
        <f>E33+1.2</f>
        <v>64.7</v>
      </c>
      <c r="G33" s="252">
        <f>F33+1.2</f>
        <v>65.9</v>
      </c>
      <c r="H33" s="252">
        <f>G33+0.6</f>
        <v>66.5</v>
      </c>
      <c r="I33" s="144"/>
      <c r="J33" s="142" t="s">
        <v>184</v>
      </c>
      <c r="K33" s="142" t="s">
        <v>185</v>
      </c>
      <c r="L33" s="142" t="s">
        <v>186</v>
      </c>
      <c r="M33" s="163"/>
      <c r="N33" s="163"/>
      <c r="O33" s="427"/>
    </row>
    <row r="34" s="110" customFormat="1" ht="20" customHeight="1" spans="1:15">
      <c r="A34" s="263" t="s">
        <v>187</v>
      </c>
      <c r="B34" s="262"/>
      <c r="C34" s="264">
        <f>D34-0.7</f>
        <v>22.1</v>
      </c>
      <c r="D34" s="264">
        <f>E34-0.7</f>
        <v>22.8</v>
      </c>
      <c r="E34" s="422">
        <v>23.5</v>
      </c>
      <c r="F34" s="264">
        <f>E34+0.7</f>
        <v>24.2</v>
      </c>
      <c r="G34" s="264">
        <f>F34+0.7</f>
        <v>24.9</v>
      </c>
      <c r="H34" s="264">
        <f>G34+0.95</f>
        <v>25.85</v>
      </c>
      <c r="I34" s="144"/>
      <c r="J34" s="142" t="s">
        <v>184</v>
      </c>
      <c r="K34" s="142" t="s">
        <v>184</v>
      </c>
      <c r="L34" s="142" t="s">
        <v>188</v>
      </c>
      <c r="M34" s="163"/>
      <c r="N34" s="163"/>
      <c r="O34" s="427"/>
    </row>
    <row r="35" s="110" customFormat="1" ht="20" customHeight="1" spans="1:15">
      <c r="A35" s="263" t="s">
        <v>189</v>
      </c>
      <c r="B35" s="262"/>
      <c r="C35" s="264">
        <f>D35-0.6</f>
        <v>17.8</v>
      </c>
      <c r="D35" s="264">
        <f>E35-0.6</f>
        <v>18.4</v>
      </c>
      <c r="E35" s="422">
        <v>19</v>
      </c>
      <c r="F35" s="264">
        <f>E35+0.6</f>
        <v>19.6</v>
      </c>
      <c r="G35" s="264">
        <f>F35+0.6</f>
        <v>20.2</v>
      </c>
      <c r="H35" s="264">
        <f>G35+0.95</f>
        <v>21.15</v>
      </c>
      <c r="I35" s="144"/>
      <c r="J35" s="142" t="s">
        <v>190</v>
      </c>
      <c r="K35" s="142" t="s">
        <v>190</v>
      </c>
      <c r="L35" s="142" t="s">
        <v>180</v>
      </c>
      <c r="M35" s="163"/>
      <c r="N35" s="163"/>
      <c r="O35" s="427"/>
    </row>
    <row r="36" s="110" customFormat="1" ht="20" customHeight="1" spans="1:15">
      <c r="A36" s="120" t="s">
        <v>206</v>
      </c>
      <c r="B36" s="262"/>
      <c r="C36" s="252">
        <f>D36-0.5</f>
        <v>9.5</v>
      </c>
      <c r="D36" s="252">
        <f>E36-0.5</f>
        <v>10</v>
      </c>
      <c r="E36" s="423">
        <v>10.5</v>
      </c>
      <c r="F36" s="252">
        <f>E36+0.5</f>
        <v>11</v>
      </c>
      <c r="G36" s="252">
        <f>F36+0.5</f>
        <v>11.5</v>
      </c>
      <c r="H36" s="252">
        <f>G36+0.7</f>
        <v>12.2</v>
      </c>
      <c r="I36" s="144"/>
      <c r="J36" s="142" t="s">
        <v>184</v>
      </c>
      <c r="K36" s="142" t="s">
        <v>184</v>
      </c>
      <c r="L36" s="142" t="s">
        <v>188</v>
      </c>
      <c r="M36" s="163"/>
      <c r="N36" s="163"/>
      <c r="O36" s="427"/>
    </row>
    <row r="37" s="110" customFormat="1" ht="20" customHeight="1" spans="1:15">
      <c r="A37" s="120" t="s">
        <v>207</v>
      </c>
      <c r="B37" s="262"/>
      <c r="C37" s="252">
        <f>D37-0.5</f>
        <v>13.5</v>
      </c>
      <c r="D37" s="252">
        <f>E37-0.5</f>
        <v>14</v>
      </c>
      <c r="E37" s="423">
        <v>14.5</v>
      </c>
      <c r="F37" s="252">
        <f>E37+0.5</f>
        <v>15</v>
      </c>
      <c r="G37" s="252">
        <f>F37+0.5</f>
        <v>15.5</v>
      </c>
      <c r="H37" s="252">
        <f>G37+0.7</f>
        <v>16.2</v>
      </c>
      <c r="I37" s="144"/>
      <c r="J37" s="142" t="s">
        <v>184</v>
      </c>
      <c r="K37" s="142" t="s">
        <v>184</v>
      </c>
      <c r="L37" s="142" t="s">
        <v>184</v>
      </c>
      <c r="M37" s="163"/>
      <c r="N37" s="163"/>
      <c r="O37" s="427"/>
    </row>
    <row r="38" s="110" customFormat="1" ht="20" customHeight="1" spans="1:15">
      <c r="A38" s="120" t="s">
        <v>208</v>
      </c>
      <c r="B38" s="262"/>
      <c r="C38" s="252">
        <f t="shared" ref="C38:C41" si="13">D38</f>
        <v>5</v>
      </c>
      <c r="D38" s="252">
        <f>E38</f>
        <v>5</v>
      </c>
      <c r="E38" s="423">
        <v>5</v>
      </c>
      <c r="F38" s="252">
        <f t="shared" ref="F38:H38" si="14">E38</f>
        <v>5</v>
      </c>
      <c r="G38" s="252">
        <f t="shared" si="14"/>
        <v>5</v>
      </c>
      <c r="H38" s="252">
        <f t="shared" si="14"/>
        <v>5</v>
      </c>
      <c r="I38" s="144"/>
      <c r="J38" s="142" t="s">
        <v>194</v>
      </c>
      <c r="K38" s="142" t="s">
        <v>195</v>
      </c>
      <c r="L38" s="142" t="s">
        <v>196</v>
      </c>
      <c r="M38" s="163"/>
      <c r="N38" s="163"/>
      <c r="O38" s="427"/>
    </row>
    <row r="39" s="110" customFormat="1" ht="20" customHeight="1" spans="1:15">
      <c r="A39" s="120" t="s">
        <v>209</v>
      </c>
      <c r="B39" s="262"/>
      <c r="C39" s="252">
        <f t="shared" si="13"/>
        <v>5</v>
      </c>
      <c r="D39" s="252">
        <f>E39</f>
        <v>5</v>
      </c>
      <c r="E39" s="423">
        <v>5</v>
      </c>
      <c r="F39" s="252">
        <f t="shared" ref="F39:H39" si="15">E39</f>
        <v>5</v>
      </c>
      <c r="G39" s="252">
        <f t="shared" si="15"/>
        <v>5</v>
      </c>
      <c r="H39" s="252">
        <f t="shared" si="15"/>
        <v>5</v>
      </c>
      <c r="I39" s="144"/>
      <c r="J39" s="142" t="s">
        <v>184</v>
      </c>
      <c r="K39" s="142" t="s">
        <v>184</v>
      </c>
      <c r="L39" s="142" t="s">
        <v>184</v>
      </c>
      <c r="M39" s="163"/>
      <c r="N39" s="163"/>
      <c r="O39" s="427"/>
    </row>
    <row r="40" s="110" customFormat="1" ht="16" customHeight="1" spans="1:15">
      <c r="A40" s="120" t="s">
        <v>197</v>
      </c>
      <c r="B40" s="262"/>
      <c r="C40" s="123">
        <f>D40-1</f>
        <v>47</v>
      </c>
      <c r="D40" s="123">
        <f>E40-1</f>
        <v>48</v>
      </c>
      <c r="E40" s="421">
        <v>49</v>
      </c>
      <c r="F40" s="123">
        <f>E40+1</f>
        <v>50</v>
      </c>
      <c r="G40" s="123">
        <f>F40+1</f>
        <v>51</v>
      </c>
      <c r="H40" s="123">
        <f>G40+1.5</f>
        <v>52.5</v>
      </c>
      <c r="I40" s="428"/>
      <c r="J40" s="142" t="s">
        <v>180</v>
      </c>
      <c r="K40" s="142" t="s">
        <v>196</v>
      </c>
      <c r="L40" s="142" t="s">
        <v>210</v>
      </c>
      <c r="M40" s="429"/>
      <c r="N40" s="429"/>
      <c r="O40" s="430"/>
    </row>
    <row r="41" s="110" customFormat="1" ht="16" customHeight="1" spans="1:15">
      <c r="A41" s="120" t="s">
        <v>201</v>
      </c>
      <c r="B41" s="262"/>
      <c r="C41" s="252">
        <f t="shared" si="13"/>
        <v>16.5</v>
      </c>
      <c r="D41" s="252">
        <f>E41-1</f>
        <v>16.5</v>
      </c>
      <c r="E41" s="421">
        <v>17.5</v>
      </c>
      <c r="F41" s="252">
        <f>E41</f>
        <v>17.5</v>
      </c>
      <c r="G41" s="252">
        <f>F41+1.5</f>
        <v>19</v>
      </c>
      <c r="H41" s="252">
        <f>G41</f>
        <v>19</v>
      </c>
      <c r="I41" s="428"/>
      <c r="J41" s="142" t="s">
        <v>184</v>
      </c>
      <c r="K41" s="142" t="s">
        <v>184</v>
      </c>
      <c r="L41" s="142" t="s">
        <v>184</v>
      </c>
      <c r="M41" s="429"/>
      <c r="N41" s="429"/>
      <c r="O41" s="430"/>
    </row>
    <row r="42" s="110" customFormat="1" ht="16" customHeight="1" spans="1:15">
      <c r="A42" s="265"/>
      <c r="B42" s="266"/>
      <c r="C42" s="266"/>
      <c r="D42" s="267"/>
      <c r="E42" s="266"/>
      <c r="F42" s="266"/>
      <c r="G42" s="266"/>
      <c r="H42" s="266"/>
      <c r="I42" s="431"/>
      <c r="J42" s="432"/>
      <c r="K42" s="432"/>
      <c r="L42" s="432"/>
      <c r="M42" s="433"/>
      <c r="N42" s="433"/>
      <c r="O42" s="434"/>
    </row>
    <row r="43" s="110" customFormat="1" ht="14.25" spans="1:15">
      <c r="A43" s="148" t="s">
        <v>211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</row>
    <row r="44" s="110" customFormat="1" ht="14.25" spans="1:15">
      <c r="A44" s="110" t="s">
        <v>212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</row>
    <row r="45" s="110" customFormat="1" ht="14.25" spans="1:14">
      <c r="A45" s="149"/>
      <c r="B45" s="149"/>
      <c r="C45" s="149"/>
      <c r="D45" s="149"/>
      <c r="E45" s="149"/>
      <c r="F45" s="149"/>
      <c r="G45" s="149"/>
      <c r="H45" s="149"/>
      <c r="I45" s="149"/>
      <c r="J45" s="148" t="s">
        <v>213</v>
      </c>
      <c r="K45" s="306"/>
      <c r="L45" s="148" t="s">
        <v>214</v>
      </c>
      <c r="M45" s="148"/>
      <c r="N45" s="148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307" customWidth="1"/>
    <col min="2" max="16384" width="10" style="307"/>
  </cols>
  <sheetData>
    <row r="1" ht="22.5" customHeight="1" spans="1:11">
      <c r="A1" s="308" t="s">
        <v>216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7.25" customHeight="1" spans="1:11">
      <c r="A2" s="309" t="s">
        <v>53</v>
      </c>
      <c r="B2" s="310"/>
      <c r="C2" s="310"/>
      <c r="D2" s="311" t="s">
        <v>55</v>
      </c>
      <c r="E2" s="311"/>
      <c r="F2" s="310"/>
      <c r="G2" s="310"/>
      <c r="H2" s="312" t="s">
        <v>57</v>
      </c>
      <c r="I2" s="390"/>
      <c r="J2" s="390"/>
      <c r="K2" s="391"/>
    </row>
    <row r="3" customHeight="1" spans="1:11">
      <c r="A3" s="313" t="s">
        <v>59</v>
      </c>
      <c r="B3" s="314"/>
      <c r="C3" s="315"/>
      <c r="D3" s="316" t="s">
        <v>60</v>
      </c>
      <c r="E3" s="317"/>
      <c r="F3" s="317"/>
      <c r="G3" s="318"/>
      <c r="H3" s="319" t="s">
        <v>61</v>
      </c>
      <c r="I3" s="392"/>
      <c r="J3" s="392"/>
      <c r="K3" s="393"/>
    </row>
    <row r="4" customHeight="1" spans="1:11">
      <c r="A4" s="320" t="s">
        <v>62</v>
      </c>
      <c r="B4" s="321" t="s">
        <v>63</v>
      </c>
      <c r="C4" s="322"/>
      <c r="D4" s="320" t="s">
        <v>64</v>
      </c>
      <c r="E4" s="323"/>
      <c r="F4" s="324" t="s">
        <v>65</v>
      </c>
      <c r="G4" s="325"/>
      <c r="H4" s="326" t="s">
        <v>66</v>
      </c>
      <c r="I4" s="394"/>
      <c r="J4" s="363" t="s">
        <v>67</v>
      </c>
      <c r="K4" s="395" t="s">
        <v>68</v>
      </c>
    </row>
    <row r="5" customHeight="1" spans="1:11">
      <c r="A5" s="327" t="s">
        <v>69</v>
      </c>
      <c r="B5" s="328" t="s">
        <v>70</v>
      </c>
      <c r="C5" s="329"/>
      <c r="D5" s="320" t="s">
        <v>71</v>
      </c>
      <c r="E5" s="323"/>
      <c r="F5" s="324" t="s">
        <v>72</v>
      </c>
      <c r="G5" s="325"/>
      <c r="H5" s="326" t="s">
        <v>73</v>
      </c>
      <c r="I5" s="394"/>
      <c r="J5" s="363" t="s">
        <v>67</v>
      </c>
      <c r="K5" s="395" t="s">
        <v>68</v>
      </c>
    </row>
    <row r="6" customHeight="1" spans="1:11">
      <c r="A6" s="320" t="s">
        <v>74</v>
      </c>
      <c r="B6" s="330">
        <v>3</v>
      </c>
      <c r="C6" s="331">
        <v>7</v>
      </c>
      <c r="D6" s="327" t="s">
        <v>75</v>
      </c>
      <c r="E6" s="332"/>
      <c r="F6" s="333" t="s">
        <v>76</v>
      </c>
      <c r="G6" s="334"/>
      <c r="H6" s="326" t="s">
        <v>77</v>
      </c>
      <c r="I6" s="394"/>
      <c r="J6" s="363" t="s">
        <v>67</v>
      </c>
      <c r="K6" s="395" t="s">
        <v>68</v>
      </c>
    </row>
    <row r="7" customHeight="1" spans="1:11">
      <c r="A7" s="320" t="s">
        <v>78</v>
      </c>
      <c r="B7" s="335">
        <v>7420</v>
      </c>
      <c r="C7" s="336"/>
      <c r="D7" s="327" t="s">
        <v>79</v>
      </c>
      <c r="E7" s="337"/>
      <c r="F7" s="333" t="s">
        <v>76</v>
      </c>
      <c r="G7" s="334"/>
      <c r="H7" s="326" t="s">
        <v>80</v>
      </c>
      <c r="I7" s="394"/>
      <c r="J7" s="363" t="s">
        <v>67</v>
      </c>
      <c r="K7" s="395" t="s">
        <v>68</v>
      </c>
    </row>
    <row r="8" customHeight="1" spans="1:11">
      <c r="A8" s="338" t="s">
        <v>81</v>
      </c>
      <c r="B8" s="339"/>
      <c r="C8" s="340"/>
      <c r="D8" s="341" t="s">
        <v>82</v>
      </c>
      <c r="E8" s="342"/>
      <c r="F8" s="343" t="s">
        <v>76</v>
      </c>
      <c r="G8" s="344"/>
      <c r="H8" s="345" t="s">
        <v>83</v>
      </c>
      <c r="I8" s="396"/>
      <c r="J8" s="397" t="s">
        <v>67</v>
      </c>
      <c r="K8" s="398" t="s">
        <v>68</v>
      </c>
    </row>
    <row r="9" customHeight="1" spans="1:11">
      <c r="A9" s="346" t="s">
        <v>217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</row>
    <row r="10" customHeight="1" spans="1:11">
      <c r="A10" s="347" t="s">
        <v>86</v>
      </c>
      <c r="B10" s="348" t="s">
        <v>87</v>
      </c>
      <c r="C10" s="349" t="s">
        <v>88</v>
      </c>
      <c r="D10" s="350"/>
      <c r="E10" s="351" t="s">
        <v>91</v>
      </c>
      <c r="F10" s="348" t="s">
        <v>87</v>
      </c>
      <c r="G10" s="349" t="s">
        <v>88</v>
      </c>
      <c r="H10" s="348"/>
      <c r="I10" s="351" t="s">
        <v>89</v>
      </c>
      <c r="J10" s="348" t="s">
        <v>87</v>
      </c>
      <c r="K10" s="399" t="s">
        <v>88</v>
      </c>
    </row>
    <row r="11" customHeight="1" spans="1:11">
      <c r="A11" s="327" t="s">
        <v>92</v>
      </c>
      <c r="B11" s="352" t="s">
        <v>87</v>
      </c>
      <c r="C11" s="328" t="s">
        <v>88</v>
      </c>
      <c r="D11" s="337"/>
      <c r="E11" s="332" t="s">
        <v>94</v>
      </c>
      <c r="F11" s="352" t="s">
        <v>87</v>
      </c>
      <c r="G11" s="328" t="s">
        <v>88</v>
      </c>
      <c r="H11" s="352"/>
      <c r="I11" s="332" t="s">
        <v>99</v>
      </c>
      <c r="J11" s="352" t="s">
        <v>87</v>
      </c>
      <c r="K11" s="329" t="s">
        <v>88</v>
      </c>
    </row>
    <row r="12" customHeight="1" spans="1:11">
      <c r="A12" s="341" t="s">
        <v>211</v>
      </c>
      <c r="B12" s="342"/>
      <c r="C12" s="342"/>
      <c r="D12" s="342"/>
      <c r="E12" s="342"/>
      <c r="F12" s="342"/>
      <c r="G12" s="342"/>
      <c r="H12" s="342"/>
      <c r="I12" s="342"/>
      <c r="J12" s="342"/>
      <c r="K12" s="400"/>
    </row>
    <row r="13" customHeight="1" spans="1:11">
      <c r="A13" s="353" t="s">
        <v>218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customHeight="1" spans="1:11">
      <c r="A14" s="354" t="s">
        <v>219</v>
      </c>
      <c r="B14" s="355"/>
      <c r="C14" s="355"/>
      <c r="D14" s="355"/>
      <c r="E14" s="355"/>
      <c r="F14" s="355"/>
      <c r="G14" s="355"/>
      <c r="H14" s="355"/>
      <c r="I14" s="401"/>
      <c r="J14" s="401"/>
      <c r="K14" s="402"/>
    </row>
    <row r="15" customHeight="1" spans="1:11">
      <c r="A15" s="356"/>
      <c r="B15" s="357"/>
      <c r="C15" s="357"/>
      <c r="D15" s="358"/>
      <c r="E15" s="359"/>
      <c r="F15" s="357"/>
      <c r="G15" s="357"/>
      <c r="H15" s="358"/>
      <c r="I15" s="403"/>
      <c r="J15" s="404"/>
      <c r="K15" s="405"/>
    </row>
    <row r="16" customHeight="1" spans="1:11">
      <c r="A16" s="360"/>
      <c r="B16" s="361"/>
      <c r="C16" s="361"/>
      <c r="D16" s="361"/>
      <c r="E16" s="361"/>
      <c r="F16" s="361"/>
      <c r="G16" s="361"/>
      <c r="H16" s="361"/>
      <c r="I16" s="361"/>
      <c r="J16" s="361"/>
      <c r="K16" s="406"/>
    </row>
    <row r="17" customHeight="1" spans="1:11">
      <c r="A17" s="353" t="s">
        <v>220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</row>
    <row r="18" customHeight="1" spans="1:11">
      <c r="A18" s="354" t="s">
        <v>221</v>
      </c>
      <c r="B18" s="355"/>
      <c r="C18" s="355"/>
      <c r="D18" s="355"/>
      <c r="E18" s="355"/>
      <c r="F18" s="355"/>
      <c r="G18" s="355"/>
      <c r="H18" s="355"/>
      <c r="I18" s="401"/>
      <c r="J18" s="401"/>
      <c r="K18" s="402"/>
    </row>
    <row r="19" customHeight="1" spans="1:11">
      <c r="A19" s="356"/>
      <c r="B19" s="357"/>
      <c r="C19" s="357"/>
      <c r="D19" s="358"/>
      <c r="E19" s="359"/>
      <c r="F19" s="357"/>
      <c r="G19" s="357"/>
      <c r="H19" s="358"/>
      <c r="I19" s="403"/>
      <c r="J19" s="404"/>
      <c r="K19" s="405"/>
    </row>
    <row r="20" customHeight="1" spans="1:11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406"/>
    </row>
    <row r="21" customHeight="1" spans="1:11">
      <c r="A21" s="362" t="s">
        <v>129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</row>
    <row r="22" customHeight="1" spans="1:11">
      <c r="A22" s="174" t="s">
        <v>130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6" t="s">
        <v>131</v>
      </c>
      <c r="B23" s="188"/>
      <c r="C23" s="328" t="s">
        <v>67</v>
      </c>
      <c r="D23" s="328" t="s">
        <v>68</v>
      </c>
      <c r="E23" s="185"/>
      <c r="F23" s="185"/>
      <c r="G23" s="185"/>
      <c r="H23" s="185"/>
      <c r="I23" s="185"/>
      <c r="J23" s="185"/>
      <c r="K23" s="232"/>
    </row>
    <row r="24" customHeight="1" spans="1:11">
      <c r="A24" s="326" t="s">
        <v>222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95"/>
    </row>
    <row r="25" customHeight="1" spans="1:11">
      <c r="A25" s="364"/>
      <c r="B25" s="365"/>
      <c r="C25" s="365"/>
      <c r="D25" s="365"/>
      <c r="E25" s="365"/>
      <c r="F25" s="365"/>
      <c r="G25" s="365"/>
      <c r="H25" s="365"/>
      <c r="I25" s="365"/>
      <c r="J25" s="365"/>
      <c r="K25" s="407"/>
    </row>
    <row r="26" customHeight="1" spans="1:11">
      <c r="A26" s="346" t="s">
        <v>138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customHeight="1" spans="1:11">
      <c r="A27" s="313" t="s">
        <v>139</v>
      </c>
      <c r="B27" s="349" t="s">
        <v>97</v>
      </c>
      <c r="C27" s="349" t="s">
        <v>98</v>
      </c>
      <c r="D27" s="349" t="s">
        <v>90</v>
      </c>
      <c r="E27" s="314" t="s">
        <v>140</v>
      </c>
      <c r="F27" s="349" t="s">
        <v>97</v>
      </c>
      <c r="G27" s="349" t="s">
        <v>98</v>
      </c>
      <c r="H27" s="349" t="s">
        <v>90</v>
      </c>
      <c r="I27" s="314" t="s">
        <v>141</v>
      </c>
      <c r="J27" s="349" t="s">
        <v>97</v>
      </c>
      <c r="K27" s="399" t="s">
        <v>98</v>
      </c>
    </row>
    <row r="28" customHeight="1" spans="1:11">
      <c r="A28" s="366" t="s">
        <v>89</v>
      </c>
      <c r="B28" s="328" t="s">
        <v>97</v>
      </c>
      <c r="C28" s="328" t="s">
        <v>98</v>
      </c>
      <c r="D28" s="328" t="s">
        <v>90</v>
      </c>
      <c r="E28" s="367" t="s">
        <v>96</v>
      </c>
      <c r="F28" s="328" t="s">
        <v>97</v>
      </c>
      <c r="G28" s="328" t="s">
        <v>98</v>
      </c>
      <c r="H28" s="328" t="s">
        <v>90</v>
      </c>
      <c r="I28" s="367" t="s">
        <v>107</v>
      </c>
      <c r="J28" s="328" t="s">
        <v>97</v>
      </c>
      <c r="K28" s="329" t="s">
        <v>98</v>
      </c>
    </row>
    <row r="29" customHeight="1" spans="1:11">
      <c r="A29" s="320" t="s">
        <v>100</v>
      </c>
      <c r="B29" s="368"/>
      <c r="C29" s="368"/>
      <c r="D29" s="368"/>
      <c r="E29" s="368"/>
      <c r="F29" s="368"/>
      <c r="G29" s="368"/>
      <c r="H29" s="368"/>
      <c r="I29" s="368"/>
      <c r="J29" s="368"/>
      <c r="K29" s="408"/>
    </row>
    <row r="30" customHeight="1" spans="1:1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409"/>
    </row>
    <row r="31" customHeight="1" spans="1:11">
      <c r="A31" s="371" t="s">
        <v>223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1"/>
    </row>
    <row r="32" ht="17.25" customHeight="1" spans="1:11">
      <c r="A32" s="372" t="s">
        <v>224</v>
      </c>
      <c r="B32" s="373"/>
      <c r="C32" s="373"/>
      <c r="D32" s="373"/>
      <c r="E32" s="373"/>
      <c r="F32" s="373"/>
      <c r="G32" s="373"/>
      <c r="H32" s="373"/>
      <c r="I32" s="373"/>
      <c r="J32" s="373"/>
      <c r="K32" s="410"/>
    </row>
    <row r="33" ht="17.25" customHeight="1" spans="1:11">
      <c r="A33" s="307" t="s">
        <v>225</v>
      </c>
      <c r="K33" s="411"/>
    </row>
    <row r="34" ht="17.25" customHeight="1" spans="1:11">
      <c r="A34" s="374"/>
      <c r="B34" s="375"/>
      <c r="C34" s="375"/>
      <c r="D34" s="375"/>
      <c r="E34" s="375"/>
      <c r="F34" s="375"/>
      <c r="G34" s="375"/>
      <c r="H34" s="375"/>
      <c r="I34" s="375"/>
      <c r="J34" s="375"/>
      <c r="K34" s="412"/>
    </row>
    <row r="35" ht="17.25" customHeight="1" spans="1:11">
      <c r="A35" s="374"/>
      <c r="B35" s="375"/>
      <c r="C35" s="375"/>
      <c r="D35" s="375"/>
      <c r="E35" s="375"/>
      <c r="F35" s="375"/>
      <c r="G35" s="375"/>
      <c r="H35" s="375"/>
      <c r="I35" s="375"/>
      <c r="J35" s="375"/>
      <c r="K35" s="412"/>
    </row>
    <row r="36" ht="17.25" customHeight="1" spans="1:11">
      <c r="A36" s="374"/>
      <c r="B36" s="375"/>
      <c r="C36" s="375"/>
      <c r="D36" s="375"/>
      <c r="E36" s="375"/>
      <c r="F36" s="375"/>
      <c r="G36" s="375"/>
      <c r="H36" s="375"/>
      <c r="I36" s="375"/>
      <c r="J36" s="375"/>
      <c r="K36" s="412"/>
    </row>
    <row r="37" ht="17.25" customHeight="1" spans="1:11">
      <c r="A37" s="374"/>
      <c r="B37" s="375"/>
      <c r="C37" s="375"/>
      <c r="D37" s="375"/>
      <c r="E37" s="375"/>
      <c r="F37" s="375"/>
      <c r="G37" s="375"/>
      <c r="H37" s="375"/>
      <c r="I37" s="375"/>
      <c r="J37" s="375"/>
      <c r="K37" s="412"/>
    </row>
    <row r="38" ht="17.25" customHeight="1" spans="1:11">
      <c r="A38" s="374"/>
      <c r="B38" s="375"/>
      <c r="C38" s="375"/>
      <c r="D38" s="375"/>
      <c r="E38" s="375"/>
      <c r="F38" s="375"/>
      <c r="G38" s="375"/>
      <c r="H38" s="375"/>
      <c r="I38" s="375"/>
      <c r="J38" s="375"/>
      <c r="K38" s="412"/>
    </row>
    <row r="39" ht="17.25" customHeight="1" spans="1:11">
      <c r="A39" s="374"/>
      <c r="B39" s="375"/>
      <c r="C39" s="375"/>
      <c r="D39" s="375"/>
      <c r="E39" s="375"/>
      <c r="F39" s="375"/>
      <c r="G39" s="375"/>
      <c r="H39" s="375"/>
      <c r="I39" s="375"/>
      <c r="J39" s="375"/>
      <c r="K39" s="412"/>
    </row>
    <row r="40" ht="17.25" customHeight="1" spans="1:1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412"/>
    </row>
    <row r="41" ht="17.25" customHeight="1" spans="1:1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412"/>
    </row>
    <row r="42" ht="17.25" customHeight="1" spans="1:11">
      <c r="A42" s="374"/>
      <c r="B42" s="375"/>
      <c r="C42" s="375"/>
      <c r="D42" s="375"/>
      <c r="E42" s="375"/>
      <c r="F42" s="375"/>
      <c r="G42" s="375"/>
      <c r="H42" s="375"/>
      <c r="I42" s="375"/>
      <c r="J42" s="375"/>
      <c r="K42" s="412"/>
    </row>
    <row r="43" ht="17.25" customHeight="1" spans="1:11">
      <c r="A43" s="369" t="s">
        <v>137</v>
      </c>
      <c r="B43" s="370"/>
      <c r="C43" s="370"/>
      <c r="D43" s="370"/>
      <c r="E43" s="370"/>
      <c r="F43" s="370"/>
      <c r="G43" s="370"/>
      <c r="H43" s="370"/>
      <c r="I43" s="370"/>
      <c r="J43" s="370"/>
      <c r="K43" s="409"/>
    </row>
    <row r="44" customHeight="1" spans="1:11">
      <c r="A44" s="371" t="s">
        <v>226</v>
      </c>
      <c r="B44" s="371"/>
      <c r="C44" s="371"/>
      <c r="D44" s="371"/>
      <c r="E44" s="371"/>
      <c r="F44" s="371"/>
      <c r="G44" s="371"/>
      <c r="H44" s="371"/>
      <c r="I44" s="371"/>
      <c r="J44" s="371"/>
      <c r="K44" s="413"/>
    </row>
    <row r="45" ht="18" customHeight="1" spans="1:11">
      <c r="A45" s="376" t="s">
        <v>211</v>
      </c>
      <c r="B45" s="377"/>
      <c r="C45" s="377"/>
      <c r="D45" s="377"/>
      <c r="E45" s="377"/>
      <c r="F45" s="377"/>
      <c r="G45" s="377"/>
      <c r="H45" s="377"/>
      <c r="I45" s="377"/>
      <c r="J45" s="377"/>
      <c r="K45" s="414"/>
    </row>
    <row r="46" ht="18" customHeight="1" spans="1:11">
      <c r="A46" s="376"/>
      <c r="B46" s="377"/>
      <c r="C46" s="377"/>
      <c r="D46" s="377"/>
      <c r="E46" s="377"/>
      <c r="F46" s="377"/>
      <c r="G46" s="377"/>
      <c r="H46" s="377"/>
      <c r="I46" s="377"/>
      <c r="J46" s="377"/>
      <c r="K46" s="414"/>
    </row>
    <row r="47" ht="18" customHeight="1" spans="1:11">
      <c r="A47" s="364"/>
      <c r="B47" s="365"/>
      <c r="C47" s="365"/>
      <c r="D47" s="365"/>
      <c r="E47" s="365"/>
      <c r="F47" s="365"/>
      <c r="G47" s="365"/>
      <c r="H47" s="365"/>
      <c r="I47" s="365"/>
      <c r="J47" s="365"/>
      <c r="K47" s="407"/>
    </row>
    <row r="48" ht="21" customHeight="1" spans="1:11">
      <c r="A48" s="378" t="s">
        <v>143</v>
      </c>
      <c r="B48" s="379" t="s">
        <v>144</v>
      </c>
      <c r="C48" s="379"/>
      <c r="D48" s="380" t="s">
        <v>145</v>
      </c>
      <c r="E48" s="381" t="s">
        <v>146</v>
      </c>
      <c r="F48" s="380" t="s">
        <v>147</v>
      </c>
      <c r="G48" s="382" t="s">
        <v>227</v>
      </c>
      <c r="H48" s="383" t="s">
        <v>148</v>
      </c>
      <c r="I48" s="383"/>
      <c r="J48" s="379" t="s">
        <v>149</v>
      </c>
      <c r="K48" s="415"/>
    </row>
    <row r="49" customHeight="1" spans="1:11">
      <c r="A49" s="384" t="s">
        <v>150</v>
      </c>
      <c r="B49" s="385"/>
      <c r="C49" s="385"/>
      <c r="D49" s="385"/>
      <c r="E49" s="385"/>
      <c r="F49" s="385"/>
      <c r="G49" s="385"/>
      <c r="H49" s="385"/>
      <c r="I49" s="385"/>
      <c r="J49" s="385"/>
      <c r="K49" s="416"/>
    </row>
    <row r="50" customHeight="1" spans="1:11">
      <c r="A50" s="386"/>
      <c r="B50" s="387"/>
      <c r="C50" s="387"/>
      <c r="D50" s="387"/>
      <c r="E50" s="387"/>
      <c r="F50" s="387"/>
      <c r="G50" s="387"/>
      <c r="H50" s="387"/>
      <c r="I50" s="387"/>
      <c r="J50" s="387"/>
      <c r="K50" s="417"/>
    </row>
    <row r="51" customHeight="1" spans="1:11">
      <c r="A51" s="388"/>
      <c r="B51" s="389"/>
      <c r="C51" s="389"/>
      <c r="D51" s="389"/>
      <c r="E51" s="389"/>
      <c r="F51" s="389"/>
      <c r="G51" s="389"/>
      <c r="H51" s="389"/>
      <c r="I51" s="389"/>
      <c r="J51" s="389"/>
      <c r="K51" s="418"/>
    </row>
    <row r="52" ht="21" customHeight="1" spans="1:11">
      <c r="A52" s="378" t="s">
        <v>143</v>
      </c>
      <c r="B52" s="379" t="s">
        <v>144</v>
      </c>
      <c r="C52" s="379"/>
      <c r="D52" s="380" t="s">
        <v>145</v>
      </c>
      <c r="E52" s="380"/>
      <c r="F52" s="380" t="s">
        <v>147</v>
      </c>
      <c r="G52" s="380"/>
      <c r="H52" s="383" t="s">
        <v>148</v>
      </c>
      <c r="I52" s="383"/>
      <c r="J52" s="419"/>
      <c r="K52" s="42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selection activeCell="B2" sqref="B2:C2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87" t="s">
        <v>152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="110" customFormat="1" ht="16" customHeight="1" spans="1:16">
      <c r="A2" s="114" t="s">
        <v>62</v>
      </c>
      <c r="B2" s="247" t="s">
        <v>63</v>
      </c>
      <c r="C2" s="248"/>
      <c r="D2" s="116" t="s">
        <v>69</v>
      </c>
      <c r="E2" s="115" t="s">
        <v>153</v>
      </c>
      <c r="F2" s="115"/>
      <c r="G2" s="115"/>
      <c r="H2" s="115"/>
      <c r="I2" s="298"/>
      <c r="J2" s="299" t="s">
        <v>57</v>
      </c>
      <c r="K2" s="115" t="s">
        <v>58</v>
      </c>
      <c r="L2" s="115"/>
      <c r="M2" s="115"/>
      <c r="N2" s="115"/>
      <c r="O2" s="115"/>
      <c r="P2" s="300"/>
    </row>
    <row r="3" s="110" customFormat="1" ht="16" customHeight="1" spans="1:16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4"/>
      <c r="J3" s="155" t="s">
        <v>156</v>
      </c>
      <c r="K3" s="155"/>
      <c r="L3" s="155"/>
      <c r="M3" s="155"/>
      <c r="N3" s="155"/>
      <c r="O3" s="155"/>
      <c r="P3" s="301"/>
    </row>
    <row r="4" s="110" customFormat="1" ht="16" customHeight="1" spans="1:16">
      <c r="A4" s="117"/>
      <c r="B4" s="119" t="s">
        <v>113</v>
      </c>
      <c r="C4" s="249" t="s">
        <v>114</v>
      </c>
      <c r="D4" s="249" t="s">
        <v>115</v>
      </c>
      <c r="E4" s="250" t="s">
        <v>116</v>
      </c>
      <c r="F4" s="249" t="s">
        <v>117</v>
      </c>
      <c r="G4" s="249" t="s">
        <v>118</v>
      </c>
      <c r="H4" s="249" t="s">
        <v>119</v>
      </c>
      <c r="I4" s="144"/>
      <c r="J4" s="158" t="s">
        <v>122</v>
      </c>
      <c r="K4" s="158" t="s">
        <v>124</v>
      </c>
      <c r="L4" s="158" t="s">
        <v>126</v>
      </c>
      <c r="M4" s="158" t="s">
        <v>125</v>
      </c>
      <c r="N4" s="158" t="s">
        <v>123</v>
      </c>
      <c r="O4" s="158" t="s">
        <v>124</v>
      </c>
      <c r="P4" s="158"/>
    </row>
    <row r="5" s="110" customFormat="1" ht="16" customHeight="1" spans="1:16">
      <c r="A5" s="117"/>
      <c r="B5" s="119" t="s">
        <v>157</v>
      </c>
      <c r="C5" s="249" t="s">
        <v>158</v>
      </c>
      <c r="D5" s="249" t="s">
        <v>159</v>
      </c>
      <c r="E5" s="250" t="s">
        <v>160</v>
      </c>
      <c r="F5" s="249" t="s">
        <v>161</v>
      </c>
      <c r="G5" s="249" t="s">
        <v>162</v>
      </c>
      <c r="H5" s="249" t="s">
        <v>163</v>
      </c>
      <c r="I5" s="144"/>
      <c r="J5" s="302" t="s">
        <v>228</v>
      </c>
      <c r="K5" s="277" t="s">
        <v>229</v>
      </c>
      <c r="L5" s="277" t="s">
        <v>230</v>
      </c>
      <c r="M5" s="277" t="s">
        <v>231</v>
      </c>
      <c r="N5" s="277" t="s">
        <v>232</v>
      </c>
      <c r="O5" s="277" t="s">
        <v>233</v>
      </c>
      <c r="P5" s="303"/>
    </row>
    <row r="6" s="110" customFormat="1" ht="16" customHeight="1" spans="1:16">
      <c r="A6" s="251" t="s">
        <v>165</v>
      </c>
      <c r="B6" s="123"/>
      <c r="C6" s="252">
        <f>D6-1</f>
        <v>73</v>
      </c>
      <c r="D6" s="252">
        <f>E6-2</f>
        <v>74</v>
      </c>
      <c r="E6" s="253">
        <v>76</v>
      </c>
      <c r="F6" s="252">
        <f>E6+2</f>
        <v>78</v>
      </c>
      <c r="G6" s="252">
        <f>F6+2</f>
        <v>80</v>
      </c>
      <c r="H6" s="252">
        <f>G6+1</f>
        <v>81</v>
      </c>
      <c r="I6" s="144"/>
      <c r="J6" s="142" t="s">
        <v>234</v>
      </c>
      <c r="K6" s="142" t="s">
        <v>235</v>
      </c>
      <c r="L6" s="142" t="s">
        <v>236</v>
      </c>
      <c r="M6" s="142" t="s">
        <v>237</v>
      </c>
      <c r="N6" s="142" t="s">
        <v>238</v>
      </c>
      <c r="O6" s="142" t="s">
        <v>239</v>
      </c>
      <c r="P6" s="142"/>
    </row>
    <row r="7" s="110" customFormat="1" ht="16" customHeight="1" spans="1:16">
      <c r="A7" s="120" t="s">
        <v>168</v>
      </c>
      <c r="B7" s="123"/>
      <c r="C7" s="252">
        <f>D7-1</f>
        <v>71</v>
      </c>
      <c r="D7" s="252">
        <f>E7-2</f>
        <v>72</v>
      </c>
      <c r="E7" s="253">
        <v>74</v>
      </c>
      <c r="F7" s="252">
        <f>E7+2</f>
        <v>76</v>
      </c>
      <c r="G7" s="252">
        <f>F7+2</f>
        <v>78</v>
      </c>
      <c r="H7" s="252">
        <f>G7+1</f>
        <v>79</v>
      </c>
      <c r="I7" s="144"/>
      <c r="J7" s="142" t="s">
        <v>240</v>
      </c>
      <c r="K7" s="142" t="s">
        <v>241</v>
      </c>
      <c r="L7" s="142" t="s">
        <v>242</v>
      </c>
      <c r="M7" s="142" t="s">
        <v>236</v>
      </c>
      <c r="N7" s="142" t="s">
        <v>243</v>
      </c>
      <c r="O7" s="142" t="s">
        <v>199</v>
      </c>
      <c r="P7" s="142"/>
    </row>
    <row r="8" s="110" customFormat="1" ht="16" customHeight="1" spans="1:16">
      <c r="A8" s="120" t="s">
        <v>171</v>
      </c>
      <c r="B8" s="123"/>
      <c r="C8" s="252">
        <f t="shared" ref="C8:C10" si="0">D8-4</f>
        <v>118</v>
      </c>
      <c r="D8" s="252">
        <f t="shared" ref="D8:D10" si="1">E8-4</f>
        <v>122</v>
      </c>
      <c r="E8" s="253">
        <v>126</v>
      </c>
      <c r="F8" s="252">
        <f t="shared" ref="F8:F10" si="2">E8+4</f>
        <v>130</v>
      </c>
      <c r="G8" s="252">
        <f>F8+4</f>
        <v>134</v>
      </c>
      <c r="H8" s="252">
        <f t="shared" ref="H8:H10" si="3">G8+6</f>
        <v>140</v>
      </c>
      <c r="I8" s="144"/>
      <c r="J8" s="142" t="s">
        <v>240</v>
      </c>
      <c r="K8" s="142" t="s">
        <v>244</v>
      </c>
      <c r="L8" s="142" t="s">
        <v>184</v>
      </c>
      <c r="M8" s="142" t="s">
        <v>236</v>
      </c>
      <c r="N8" s="142" t="s">
        <v>172</v>
      </c>
      <c r="O8" s="142" t="s">
        <v>167</v>
      </c>
      <c r="P8" s="142"/>
    </row>
    <row r="9" s="110" customFormat="1" ht="16" customHeight="1" spans="1:16">
      <c r="A9" s="120" t="s">
        <v>173</v>
      </c>
      <c r="B9" s="123"/>
      <c r="C9" s="252">
        <f t="shared" si="0"/>
        <v>118</v>
      </c>
      <c r="D9" s="252">
        <f t="shared" si="1"/>
        <v>122</v>
      </c>
      <c r="E9" s="253">
        <v>126</v>
      </c>
      <c r="F9" s="252">
        <f t="shared" si="2"/>
        <v>130</v>
      </c>
      <c r="G9" s="252">
        <f>F9+5</f>
        <v>135</v>
      </c>
      <c r="H9" s="252">
        <f t="shared" si="3"/>
        <v>141</v>
      </c>
      <c r="I9" s="144"/>
      <c r="J9" s="142" t="s">
        <v>180</v>
      </c>
      <c r="K9" s="142" t="s">
        <v>245</v>
      </c>
      <c r="L9" s="142" t="s">
        <v>166</v>
      </c>
      <c r="M9" s="142" t="s">
        <v>167</v>
      </c>
      <c r="N9" s="142" t="s">
        <v>166</v>
      </c>
      <c r="O9" s="142" t="s">
        <v>241</v>
      </c>
      <c r="P9" s="142"/>
    </row>
    <row r="10" s="110" customFormat="1" ht="16" customHeight="1" spans="1:16">
      <c r="A10" s="120" t="s">
        <v>176</v>
      </c>
      <c r="B10" s="123"/>
      <c r="C10" s="252">
        <f t="shared" si="0"/>
        <v>118</v>
      </c>
      <c r="D10" s="252">
        <f t="shared" si="1"/>
        <v>122</v>
      </c>
      <c r="E10" s="253">
        <v>126</v>
      </c>
      <c r="F10" s="252">
        <f t="shared" si="2"/>
        <v>130</v>
      </c>
      <c r="G10" s="252">
        <f>F10+5</f>
        <v>135</v>
      </c>
      <c r="H10" s="252">
        <f t="shared" si="3"/>
        <v>141</v>
      </c>
      <c r="I10" s="144"/>
      <c r="J10" s="142" t="s">
        <v>246</v>
      </c>
      <c r="K10" s="142" t="s">
        <v>178</v>
      </c>
      <c r="L10" s="142" t="s">
        <v>180</v>
      </c>
      <c r="M10" s="142" t="s">
        <v>247</v>
      </c>
      <c r="N10" s="142" t="s">
        <v>248</v>
      </c>
      <c r="O10" s="142" t="s">
        <v>249</v>
      </c>
      <c r="P10" s="142"/>
    </row>
    <row r="11" s="110" customFormat="1" ht="16" customHeight="1" spans="1:16">
      <c r="A11" s="254" t="s">
        <v>179</v>
      </c>
      <c r="B11" s="128"/>
      <c r="C11" s="252">
        <f>D11-1.2</f>
        <v>57.1</v>
      </c>
      <c r="D11" s="252">
        <f>E11-1.2</f>
        <v>58.3</v>
      </c>
      <c r="E11" s="253">
        <v>59.5</v>
      </c>
      <c r="F11" s="252">
        <f>E11+1.2</f>
        <v>60.7</v>
      </c>
      <c r="G11" s="252">
        <f>F11+1.2</f>
        <v>61.9</v>
      </c>
      <c r="H11" s="252">
        <f>G11+1.4</f>
        <v>63.3</v>
      </c>
      <c r="I11" s="144"/>
      <c r="J11" s="142" t="s">
        <v>250</v>
      </c>
      <c r="K11" s="142" t="s">
        <v>251</v>
      </c>
      <c r="L11" s="142" t="s">
        <v>172</v>
      </c>
      <c r="M11" s="142" t="s">
        <v>252</v>
      </c>
      <c r="N11" s="142" t="s">
        <v>253</v>
      </c>
      <c r="O11" s="142" t="s">
        <v>172</v>
      </c>
      <c r="P11" s="142"/>
    </row>
    <row r="12" s="110" customFormat="1" ht="16" customHeight="1" spans="1:16">
      <c r="A12" s="254" t="s">
        <v>183</v>
      </c>
      <c r="B12" s="128"/>
      <c r="C12" s="252">
        <f>D12-0.6</f>
        <v>58.2</v>
      </c>
      <c r="D12" s="252">
        <f>E12-1.2</f>
        <v>58.8</v>
      </c>
      <c r="E12" s="253">
        <v>60</v>
      </c>
      <c r="F12" s="252">
        <f>E12+1.2</f>
        <v>61.2</v>
      </c>
      <c r="G12" s="252">
        <f>F12+1.2</f>
        <v>62.4</v>
      </c>
      <c r="H12" s="252">
        <f>G12+0.6</f>
        <v>63</v>
      </c>
      <c r="I12" s="144"/>
      <c r="J12" s="142" t="s">
        <v>184</v>
      </c>
      <c r="K12" s="142" t="s">
        <v>185</v>
      </c>
      <c r="L12" s="142" t="s">
        <v>186</v>
      </c>
      <c r="M12" s="142" t="s">
        <v>254</v>
      </c>
      <c r="N12" s="142" t="s">
        <v>255</v>
      </c>
      <c r="O12" s="142" t="s">
        <v>256</v>
      </c>
      <c r="P12" s="142"/>
    </row>
    <row r="13" s="110" customFormat="1" ht="16" customHeight="1" spans="1:16">
      <c r="A13" s="120" t="s">
        <v>187</v>
      </c>
      <c r="B13" s="123"/>
      <c r="C13" s="252">
        <f>D13-0.8</f>
        <v>24.4</v>
      </c>
      <c r="D13" s="252">
        <f>E13-0.8</f>
        <v>25.2</v>
      </c>
      <c r="E13" s="253">
        <v>26</v>
      </c>
      <c r="F13" s="252">
        <f>E13+0.8</f>
        <v>26.8</v>
      </c>
      <c r="G13" s="252">
        <f>F13+0.8</f>
        <v>27.6</v>
      </c>
      <c r="H13" s="252">
        <f>G13+1.3</f>
        <v>28.9</v>
      </c>
      <c r="I13" s="144"/>
      <c r="J13" s="142" t="s">
        <v>242</v>
      </c>
      <c r="K13" s="142" t="s">
        <v>241</v>
      </c>
      <c r="L13" s="142" t="s">
        <v>188</v>
      </c>
      <c r="M13" s="142" t="s">
        <v>184</v>
      </c>
      <c r="N13" s="142" t="s">
        <v>257</v>
      </c>
      <c r="O13" s="142" t="s">
        <v>252</v>
      </c>
      <c r="P13" s="142"/>
    </row>
    <row r="14" s="110" customFormat="1" ht="16" customHeight="1" spans="1:16">
      <c r="A14" s="120" t="s">
        <v>189</v>
      </c>
      <c r="B14" s="123"/>
      <c r="C14" s="252">
        <f>D14-0.7</f>
        <v>20.1</v>
      </c>
      <c r="D14" s="252">
        <f>E14-0.7</f>
        <v>20.8</v>
      </c>
      <c r="E14" s="253">
        <v>21.5</v>
      </c>
      <c r="F14" s="252">
        <f>E14+0.7</f>
        <v>22.2</v>
      </c>
      <c r="G14" s="252">
        <f>F14+0.7</f>
        <v>22.9</v>
      </c>
      <c r="H14" s="252">
        <f>G14+1</f>
        <v>23.9</v>
      </c>
      <c r="I14" s="144"/>
      <c r="J14" s="142" t="s">
        <v>190</v>
      </c>
      <c r="K14" s="142" t="s">
        <v>167</v>
      </c>
      <c r="L14" s="142" t="s">
        <v>167</v>
      </c>
      <c r="M14" s="142" t="s">
        <v>172</v>
      </c>
      <c r="N14" s="142" t="s">
        <v>172</v>
      </c>
      <c r="O14" s="142" t="s">
        <v>167</v>
      </c>
      <c r="P14" s="142"/>
    </row>
    <row r="15" s="110" customFormat="1" ht="16" customHeight="1" spans="1:16">
      <c r="A15" s="120" t="s">
        <v>191</v>
      </c>
      <c r="B15" s="123"/>
      <c r="C15" s="252">
        <f t="shared" ref="C15:C20" si="4">D15-0.5</f>
        <v>14</v>
      </c>
      <c r="D15" s="252">
        <f t="shared" ref="D15:D20" si="5">E15-0.5</f>
        <v>14.5</v>
      </c>
      <c r="E15" s="255">
        <v>15</v>
      </c>
      <c r="F15" s="252">
        <f>E15+0.5</f>
        <v>15.5</v>
      </c>
      <c r="G15" s="252">
        <f>F15+0.5</f>
        <v>16</v>
      </c>
      <c r="H15" s="252">
        <f>G15+0.7</f>
        <v>16.7</v>
      </c>
      <c r="I15" s="144"/>
      <c r="J15" s="142" t="s">
        <v>184</v>
      </c>
      <c r="K15" s="142" t="s">
        <v>184</v>
      </c>
      <c r="L15" s="142" t="s">
        <v>188</v>
      </c>
      <c r="M15" s="142" t="s">
        <v>184</v>
      </c>
      <c r="N15" s="142" t="s">
        <v>184</v>
      </c>
      <c r="O15" s="142" t="s">
        <v>252</v>
      </c>
      <c r="P15" s="142"/>
    </row>
    <row r="16" s="110" customFormat="1" ht="16" customHeight="1" spans="1:16">
      <c r="A16" s="120" t="s">
        <v>192</v>
      </c>
      <c r="B16" s="123"/>
      <c r="C16" s="252">
        <f>D16</f>
        <v>11</v>
      </c>
      <c r="D16" s="252">
        <f>E16</f>
        <v>11</v>
      </c>
      <c r="E16" s="255">
        <v>11</v>
      </c>
      <c r="F16" s="252">
        <f t="shared" ref="F16:H16" si="6">E16</f>
        <v>11</v>
      </c>
      <c r="G16" s="252">
        <f t="shared" si="6"/>
        <v>11</v>
      </c>
      <c r="H16" s="252">
        <f t="shared" si="6"/>
        <v>11</v>
      </c>
      <c r="I16" s="144"/>
      <c r="J16" s="142" t="s">
        <v>184</v>
      </c>
      <c r="K16" s="142" t="s">
        <v>184</v>
      </c>
      <c r="L16" s="142" t="s">
        <v>184</v>
      </c>
      <c r="M16" s="142" t="s">
        <v>184</v>
      </c>
      <c r="N16" s="142" t="s">
        <v>184</v>
      </c>
      <c r="O16" s="142" t="s">
        <v>184</v>
      </c>
      <c r="P16" s="142"/>
    </row>
    <row r="17" s="110" customFormat="1" ht="16" customHeight="1" spans="1:16">
      <c r="A17" s="120" t="s">
        <v>193</v>
      </c>
      <c r="B17" s="123"/>
      <c r="C17" s="123">
        <f>D17-1</f>
        <v>58</v>
      </c>
      <c r="D17" s="123">
        <f t="shared" ref="D17:D21" si="7">E17-1</f>
        <v>59</v>
      </c>
      <c r="E17" s="256">
        <v>60</v>
      </c>
      <c r="F17" s="123">
        <f>E17+1</f>
        <v>61</v>
      </c>
      <c r="G17" s="123">
        <f>F17+1</f>
        <v>62</v>
      </c>
      <c r="H17" s="123">
        <f>G17+1.5</f>
        <v>63.5</v>
      </c>
      <c r="I17" s="144"/>
      <c r="J17" s="142" t="s">
        <v>258</v>
      </c>
      <c r="K17" s="142" t="s">
        <v>181</v>
      </c>
      <c r="L17" s="142" t="s">
        <v>259</v>
      </c>
      <c r="M17" s="142" t="s">
        <v>194</v>
      </c>
      <c r="N17" s="142" t="s">
        <v>260</v>
      </c>
      <c r="O17" s="142" t="s">
        <v>251</v>
      </c>
      <c r="P17" s="142"/>
    </row>
    <row r="18" s="110" customFormat="1" ht="16" customHeight="1" spans="1:16">
      <c r="A18" s="120" t="s">
        <v>197</v>
      </c>
      <c r="B18" s="123"/>
      <c r="C18" s="123">
        <f>D18-1</f>
        <v>55</v>
      </c>
      <c r="D18" s="123">
        <f t="shared" si="7"/>
        <v>56</v>
      </c>
      <c r="E18" s="256">
        <v>57</v>
      </c>
      <c r="F18" s="123">
        <f>E18+1</f>
        <v>58</v>
      </c>
      <c r="G18" s="123">
        <f>F18+1</f>
        <v>59</v>
      </c>
      <c r="H18" s="123">
        <f>G18+1.5</f>
        <v>60.5</v>
      </c>
      <c r="I18" s="144"/>
      <c r="J18" s="142" t="s">
        <v>184</v>
      </c>
      <c r="K18" s="142" t="s">
        <v>184</v>
      </c>
      <c r="L18" s="142" t="s">
        <v>184</v>
      </c>
      <c r="M18" s="142" t="s">
        <v>184</v>
      </c>
      <c r="N18" s="142" t="s">
        <v>184</v>
      </c>
      <c r="O18" s="142" t="s">
        <v>184</v>
      </c>
      <c r="P18" s="142"/>
    </row>
    <row r="19" s="110" customFormat="1" ht="16" customHeight="1" spans="1:16">
      <c r="A19" s="120" t="s">
        <v>198</v>
      </c>
      <c r="B19" s="123"/>
      <c r="C19" s="123">
        <f t="shared" si="4"/>
        <v>36</v>
      </c>
      <c r="D19" s="123">
        <f t="shared" si="5"/>
        <v>36.5</v>
      </c>
      <c r="E19" s="257">
        <v>37</v>
      </c>
      <c r="F19" s="123">
        <f t="shared" ref="F19:H19" si="8">E19+0.5</f>
        <v>37.5</v>
      </c>
      <c r="G19" s="123">
        <f t="shared" si="8"/>
        <v>38</v>
      </c>
      <c r="H19" s="123">
        <f t="shared" si="8"/>
        <v>38.5</v>
      </c>
      <c r="I19" s="144"/>
      <c r="J19" s="142" t="s">
        <v>247</v>
      </c>
      <c r="K19" s="142" t="s">
        <v>261</v>
      </c>
      <c r="L19" s="142" t="s">
        <v>241</v>
      </c>
      <c r="M19" s="142" t="s">
        <v>172</v>
      </c>
      <c r="N19" s="142" t="s">
        <v>166</v>
      </c>
      <c r="O19" s="142" t="s">
        <v>241</v>
      </c>
      <c r="P19" s="142"/>
    </row>
    <row r="20" s="110" customFormat="1" ht="15" customHeight="1" spans="1:16">
      <c r="A20" s="120" t="s">
        <v>200</v>
      </c>
      <c r="B20" s="123"/>
      <c r="C20" s="123">
        <f t="shared" si="4"/>
        <v>26</v>
      </c>
      <c r="D20" s="123">
        <f t="shared" si="5"/>
        <v>26.5</v>
      </c>
      <c r="E20" s="256">
        <v>27</v>
      </c>
      <c r="F20" s="123">
        <f>E20+0.5</f>
        <v>27.5</v>
      </c>
      <c r="G20" s="123">
        <f>F20+0.5</f>
        <v>28</v>
      </c>
      <c r="H20" s="133">
        <f>G20+0.75</f>
        <v>28.75</v>
      </c>
      <c r="I20" s="144"/>
      <c r="J20" s="142" t="s">
        <v>184</v>
      </c>
      <c r="K20" s="142" t="s">
        <v>184</v>
      </c>
      <c r="L20" s="142" t="s">
        <v>184</v>
      </c>
      <c r="M20" s="142" t="s">
        <v>184</v>
      </c>
      <c r="N20" s="142" t="s">
        <v>184</v>
      </c>
      <c r="O20" s="142" t="s">
        <v>184</v>
      </c>
      <c r="P20" s="142"/>
    </row>
    <row r="21" s="110" customFormat="1" ht="16" customHeight="1" spans="1:16">
      <c r="A21" s="120" t="s">
        <v>201</v>
      </c>
      <c r="B21" s="258"/>
      <c r="C21" s="252">
        <f>D21</f>
        <v>17</v>
      </c>
      <c r="D21" s="252">
        <f t="shared" si="7"/>
        <v>17</v>
      </c>
      <c r="E21" s="255">
        <v>18</v>
      </c>
      <c r="F21" s="252">
        <f>E21</f>
        <v>18</v>
      </c>
      <c r="G21" s="252">
        <f>F21+1.5</f>
        <v>19.5</v>
      </c>
      <c r="H21" s="252">
        <f>G21</f>
        <v>19.5</v>
      </c>
      <c r="I21" s="144"/>
      <c r="J21" s="142" t="s">
        <v>184</v>
      </c>
      <c r="K21" s="142" t="s">
        <v>184</v>
      </c>
      <c r="L21" s="142" t="s">
        <v>184</v>
      </c>
      <c r="M21" s="142" t="s">
        <v>184</v>
      </c>
      <c r="N21" s="142" t="s">
        <v>184</v>
      </c>
      <c r="O21" s="142" t="s">
        <v>184</v>
      </c>
      <c r="P21" s="142"/>
    </row>
    <row r="22" s="110" customFormat="1" ht="16" customHeight="1" spans="1:16">
      <c r="A22" s="259"/>
      <c r="B22" s="260"/>
      <c r="C22" s="260"/>
      <c r="D22" s="256"/>
      <c r="E22" s="261"/>
      <c r="F22" s="260"/>
      <c r="G22" s="260"/>
      <c r="H22" s="260"/>
      <c r="I22" s="144"/>
      <c r="J22" s="142"/>
      <c r="K22" s="142"/>
      <c r="L22" s="142"/>
      <c r="M22" s="142"/>
      <c r="N22" s="142"/>
      <c r="O22" s="142"/>
      <c r="P22" s="142"/>
    </row>
    <row r="23" s="110" customFormat="1" ht="16" customHeight="1" spans="1:16">
      <c r="A23" s="114" t="s">
        <v>62</v>
      </c>
      <c r="B23" s="247" t="s">
        <v>63</v>
      </c>
      <c r="C23" s="248"/>
      <c r="D23" s="116" t="s">
        <v>69</v>
      </c>
      <c r="E23" s="115" t="s">
        <v>202</v>
      </c>
      <c r="F23" s="115"/>
      <c r="G23" s="115"/>
      <c r="H23" s="115"/>
      <c r="I23" s="144"/>
      <c r="J23" s="142"/>
      <c r="K23" s="142"/>
      <c r="L23" s="142"/>
      <c r="M23" s="142"/>
      <c r="N23" s="142"/>
      <c r="O23" s="142"/>
      <c r="P23" s="142"/>
    </row>
    <row r="24" s="110" customFormat="1" ht="16" customHeight="1" spans="1:16">
      <c r="A24" s="117" t="s">
        <v>154</v>
      </c>
      <c r="B24" s="118" t="s">
        <v>155</v>
      </c>
      <c r="C24" s="118"/>
      <c r="D24" s="118"/>
      <c r="E24" s="118"/>
      <c r="F24" s="118"/>
      <c r="G24" s="118"/>
      <c r="H24" s="118"/>
      <c r="I24" s="144"/>
      <c r="J24" s="262"/>
      <c r="K24" s="262"/>
      <c r="L24" s="262"/>
      <c r="M24" s="262"/>
      <c r="N24" s="262"/>
      <c r="O24" s="262"/>
      <c r="P24" s="142"/>
    </row>
    <row r="25" s="110" customFormat="1" ht="16" customHeight="1" spans="1:16">
      <c r="A25" s="117"/>
      <c r="B25" s="119" t="s">
        <v>113</v>
      </c>
      <c r="C25" s="249" t="s">
        <v>114</v>
      </c>
      <c r="D25" s="249" t="s">
        <v>115</v>
      </c>
      <c r="E25" s="250" t="s">
        <v>116</v>
      </c>
      <c r="F25" s="249" t="s">
        <v>117</v>
      </c>
      <c r="G25" s="249" t="s">
        <v>118</v>
      </c>
      <c r="H25" s="249" t="s">
        <v>119</v>
      </c>
      <c r="I25" s="144"/>
      <c r="J25" s="158" t="s">
        <v>122</v>
      </c>
      <c r="K25" s="158" t="s">
        <v>124</v>
      </c>
      <c r="L25" s="158" t="s">
        <v>126</v>
      </c>
      <c r="M25" s="158" t="s">
        <v>125</v>
      </c>
      <c r="N25" s="158" t="s">
        <v>123</v>
      </c>
      <c r="O25" s="158" t="s">
        <v>124</v>
      </c>
      <c r="P25" s="142"/>
    </row>
    <row r="26" s="110" customFormat="1" ht="16" customHeight="1" spans="1:16">
      <c r="A26" s="117"/>
      <c r="B26" s="119" t="s">
        <v>157</v>
      </c>
      <c r="C26" s="249" t="s">
        <v>158</v>
      </c>
      <c r="D26" s="249" t="s">
        <v>159</v>
      </c>
      <c r="E26" s="250" t="s">
        <v>160</v>
      </c>
      <c r="F26" s="249" t="s">
        <v>161</v>
      </c>
      <c r="G26" s="249" t="s">
        <v>162</v>
      </c>
      <c r="H26" s="249" t="s">
        <v>163</v>
      </c>
      <c r="I26" s="144"/>
      <c r="J26" s="302" t="s">
        <v>228</v>
      </c>
      <c r="K26" s="277" t="s">
        <v>229</v>
      </c>
      <c r="L26" s="277" t="s">
        <v>230</v>
      </c>
      <c r="M26" s="277" t="s">
        <v>231</v>
      </c>
      <c r="N26" s="277" t="s">
        <v>232</v>
      </c>
      <c r="O26" s="277" t="s">
        <v>233</v>
      </c>
      <c r="P26" s="142"/>
    </row>
    <row r="27" s="110" customFormat="1" ht="16" customHeight="1" spans="1:16">
      <c r="A27" s="251" t="s">
        <v>165</v>
      </c>
      <c r="B27" s="262"/>
      <c r="C27" s="252">
        <f>D27-1</f>
        <v>68</v>
      </c>
      <c r="D27" s="252">
        <f>E27-2</f>
        <v>69</v>
      </c>
      <c r="E27" s="253">
        <v>71</v>
      </c>
      <c r="F27" s="252">
        <f>E27+2</f>
        <v>73</v>
      </c>
      <c r="G27" s="252">
        <f>F27+2</f>
        <v>75</v>
      </c>
      <c r="H27" s="252">
        <f>G27+1</f>
        <v>76</v>
      </c>
      <c r="I27" s="144"/>
      <c r="J27" s="142" t="s">
        <v>258</v>
      </c>
      <c r="K27" s="142" t="s">
        <v>181</v>
      </c>
      <c r="L27" s="142" t="s">
        <v>259</v>
      </c>
      <c r="M27" s="142" t="s">
        <v>194</v>
      </c>
      <c r="N27" s="142" t="s">
        <v>260</v>
      </c>
      <c r="O27" s="142" t="s">
        <v>251</v>
      </c>
      <c r="P27" s="142"/>
    </row>
    <row r="28" s="110" customFormat="1" ht="16" customHeight="1" spans="1:16">
      <c r="A28" s="120" t="s">
        <v>168</v>
      </c>
      <c r="B28" s="262"/>
      <c r="C28" s="252">
        <f>D28-1</f>
        <v>60</v>
      </c>
      <c r="D28" s="252">
        <f>E28-2</f>
        <v>61</v>
      </c>
      <c r="E28" s="253">
        <v>63</v>
      </c>
      <c r="F28" s="252">
        <f>E28+2</f>
        <v>65</v>
      </c>
      <c r="G28" s="252">
        <f>F28+2</f>
        <v>67</v>
      </c>
      <c r="H28" s="252">
        <f>G28+1</f>
        <v>68</v>
      </c>
      <c r="I28" s="144"/>
      <c r="J28" s="142" t="s">
        <v>180</v>
      </c>
      <c r="K28" s="142" t="s">
        <v>262</v>
      </c>
      <c r="L28" s="142" t="s">
        <v>166</v>
      </c>
      <c r="M28" s="142" t="s">
        <v>172</v>
      </c>
      <c r="N28" s="142" t="s">
        <v>166</v>
      </c>
      <c r="O28" s="142" t="s">
        <v>241</v>
      </c>
      <c r="P28" s="142"/>
    </row>
    <row r="29" s="110" customFormat="1" ht="16" customHeight="1" spans="1:16">
      <c r="A29" s="120" t="s">
        <v>171</v>
      </c>
      <c r="B29" s="262"/>
      <c r="C29" s="252">
        <f t="shared" ref="C29:C31" si="9">D29-4</f>
        <v>108</v>
      </c>
      <c r="D29" s="252">
        <f t="shared" ref="D29:D31" si="10">E29-4</f>
        <v>112</v>
      </c>
      <c r="E29" s="253" t="s">
        <v>203</v>
      </c>
      <c r="F29" s="252">
        <f t="shared" ref="F29:F31" si="11">E29+4</f>
        <v>120</v>
      </c>
      <c r="G29" s="252">
        <f>F29+4</f>
        <v>124</v>
      </c>
      <c r="H29" s="252">
        <f t="shared" ref="H29:H31" si="12">G29+6</f>
        <v>130</v>
      </c>
      <c r="I29" s="144"/>
      <c r="J29" s="142" t="s">
        <v>263</v>
      </c>
      <c r="K29" s="142" t="s">
        <v>178</v>
      </c>
      <c r="L29" s="142" t="s">
        <v>240</v>
      </c>
      <c r="M29" s="142" t="s">
        <v>247</v>
      </c>
      <c r="N29" s="142" t="s">
        <v>264</v>
      </c>
      <c r="O29" s="142" t="s">
        <v>249</v>
      </c>
      <c r="P29" s="142"/>
    </row>
    <row r="30" s="110" customFormat="1" ht="16" customHeight="1" spans="1:16">
      <c r="A30" s="120" t="s">
        <v>173</v>
      </c>
      <c r="B30" s="262"/>
      <c r="C30" s="252">
        <f t="shared" si="9"/>
        <v>106</v>
      </c>
      <c r="D30" s="252">
        <f t="shared" si="10"/>
        <v>110</v>
      </c>
      <c r="E30" s="253" t="s">
        <v>204</v>
      </c>
      <c r="F30" s="252">
        <f t="shared" si="11"/>
        <v>118</v>
      </c>
      <c r="G30" s="252">
        <f>F30+5</f>
        <v>123</v>
      </c>
      <c r="H30" s="252">
        <f t="shared" si="12"/>
        <v>129</v>
      </c>
      <c r="I30" s="144"/>
      <c r="J30" s="142" t="s">
        <v>250</v>
      </c>
      <c r="K30" s="142" t="s">
        <v>251</v>
      </c>
      <c r="L30" s="142" t="s">
        <v>167</v>
      </c>
      <c r="M30" s="142" t="s">
        <v>252</v>
      </c>
      <c r="N30" s="142" t="s">
        <v>253</v>
      </c>
      <c r="O30" s="142" t="s">
        <v>172</v>
      </c>
      <c r="P30" s="142"/>
    </row>
    <row r="31" s="110" customFormat="1" ht="16" customHeight="1" spans="1:16">
      <c r="A31" s="120" t="s">
        <v>176</v>
      </c>
      <c r="B31" s="262"/>
      <c r="C31" s="252">
        <f t="shared" si="9"/>
        <v>104</v>
      </c>
      <c r="D31" s="252">
        <f t="shared" si="10"/>
        <v>108</v>
      </c>
      <c r="E31" s="253" t="s">
        <v>205</v>
      </c>
      <c r="F31" s="252">
        <f t="shared" si="11"/>
        <v>116</v>
      </c>
      <c r="G31" s="252">
        <f>F31+5</f>
        <v>121</v>
      </c>
      <c r="H31" s="252">
        <f t="shared" si="12"/>
        <v>127</v>
      </c>
      <c r="I31" s="144"/>
      <c r="J31" s="142" t="s">
        <v>184</v>
      </c>
      <c r="K31" s="142" t="s">
        <v>185</v>
      </c>
      <c r="L31" s="142" t="s">
        <v>186</v>
      </c>
      <c r="M31" s="142" t="s">
        <v>254</v>
      </c>
      <c r="N31" s="142" t="s">
        <v>255</v>
      </c>
      <c r="O31" s="142" t="s">
        <v>256</v>
      </c>
      <c r="P31" s="142"/>
    </row>
    <row r="32" s="110" customFormat="1" ht="16" customHeight="1" spans="1:16">
      <c r="A32" s="254" t="s">
        <v>179</v>
      </c>
      <c r="B32" s="262"/>
      <c r="C32" s="252">
        <f>D32-1.2</f>
        <v>46.1</v>
      </c>
      <c r="D32" s="252">
        <f>E32-1.2</f>
        <v>47.3</v>
      </c>
      <c r="E32" s="253">
        <v>48.5</v>
      </c>
      <c r="F32" s="252">
        <f>E32+1.2</f>
        <v>49.7</v>
      </c>
      <c r="G32" s="252">
        <f>F32+1.2</f>
        <v>50.9</v>
      </c>
      <c r="H32" s="252">
        <f>G32+1.4</f>
        <v>52.3</v>
      </c>
      <c r="I32" s="144"/>
      <c r="J32" s="142" t="s">
        <v>184</v>
      </c>
      <c r="K32" s="142" t="s">
        <v>184</v>
      </c>
      <c r="L32" s="142" t="s">
        <v>188</v>
      </c>
      <c r="M32" s="142" t="s">
        <v>184</v>
      </c>
      <c r="N32" s="142" t="s">
        <v>184</v>
      </c>
      <c r="O32" s="142" t="s">
        <v>252</v>
      </c>
      <c r="P32" s="142"/>
    </row>
    <row r="33" s="110" customFormat="1" ht="16" customHeight="1" spans="1:16">
      <c r="A33" s="254" t="s">
        <v>183</v>
      </c>
      <c r="B33" s="262"/>
      <c r="C33" s="252">
        <f>D33-0.6</f>
        <v>61.7</v>
      </c>
      <c r="D33" s="252">
        <f>E33-1.2</f>
        <v>62.3</v>
      </c>
      <c r="E33" s="253">
        <v>63.5</v>
      </c>
      <c r="F33" s="252">
        <f>E33+1.2</f>
        <v>64.7</v>
      </c>
      <c r="G33" s="252">
        <f>F33+1.2</f>
        <v>65.9</v>
      </c>
      <c r="H33" s="252">
        <f>G33+0.6</f>
        <v>66.5</v>
      </c>
      <c r="I33" s="144"/>
      <c r="J33" s="142" t="s">
        <v>172</v>
      </c>
      <c r="K33" s="142" t="s">
        <v>240</v>
      </c>
      <c r="L33" s="142" t="s">
        <v>180</v>
      </c>
      <c r="M33" s="142" t="s">
        <v>190</v>
      </c>
      <c r="N33" s="142" t="s">
        <v>170</v>
      </c>
      <c r="O33" s="142" t="s">
        <v>172</v>
      </c>
      <c r="P33" s="142"/>
    </row>
    <row r="34" s="110" customFormat="1" ht="16" customHeight="1" spans="1:16">
      <c r="A34" s="263" t="s">
        <v>187</v>
      </c>
      <c r="B34" s="262"/>
      <c r="C34" s="264">
        <f>D34-0.7</f>
        <v>22.1</v>
      </c>
      <c r="D34" s="264">
        <f>E34-0.7</f>
        <v>22.8</v>
      </c>
      <c r="E34" s="256">
        <v>23.5</v>
      </c>
      <c r="F34" s="264">
        <f>E34+0.7</f>
        <v>24.2</v>
      </c>
      <c r="G34" s="264">
        <f>F34+0.7</f>
        <v>24.9</v>
      </c>
      <c r="H34" s="264">
        <f>G34+0.95</f>
        <v>25.85</v>
      </c>
      <c r="I34" s="144"/>
      <c r="J34" s="142" t="s">
        <v>184</v>
      </c>
      <c r="K34" s="142" t="s">
        <v>184</v>
      </c>
      <c r="L34" s="142" t="s">
        <v>188</v>
      </c>
      <c r="M34" s="142" t="s">
        <v>252</v>
      </c>
      <c r="N34" s="142" t="s">
        <v>184</v>
      </c>
      <c r="O34" s="142" t="s">
        <v>188</v>
      </c>
      <c r="P34" s="142"/>
    </row>
    <row r="35" s="110" customFormat="1" ht="16" customHeight="1" spans="1:16">
      <c r="A35" s="263" t="s">
        <v>189</v>
      </c>
      <c r="B35" s="262"/>
      <c r="C35" s="264">
        <f>D35-0.6</f>
        <v>17.8</v>
      </c>
      <c r="D35" s="264">
        <f>E35-0.6</f>
        <v>18.4</v>
      </c>
      <c r="E35" s="256">
        <v>19</v>
      </c>
      <c r="F35" s="264">
        <f>E35+0.6</f>
        <v>19.6</v>
      </c>
      <c r="G35" s="264">
        <f>F35+0.6</f>
        <v>20.2</v>
      </c>
      <c r="H35" s="264">
        <f>G35+0.95</f>
        <v>21.15</v>
      </c>
      <c r="I35" s="144"/>
      <c r="J35" s="142" t="s">
        <v>190</v>
      </c>
      <c r="K35" s="142" t="s">
        <v>190</v>
      </c>
      <c r="L35" s="142" t="s">
        <v>180</v>
      </c>
      <c r="M35" s="142" t="s">
        <v>234</v>
      </c>
      <c r="N35" s="142" t="s">
        <v>190</v>
      </c>
      <c r="O35" s="142" t="s">
        <v>180</v>
      </c>
      <c r="P35" s="142"/>
    </row>
    <row r="36" s="110" customFormat="1" ht="16" customHeight="1" spans="1:16">
      <c r="A36" s="120" t="s">
        <v>206</v>
      </c>
      <c r="B36" s="262"/>
      <c r="C36" s="252">
        <f>D36-0.5</f>
        <v>9.5</v>
      </c>
      <c r="D36" s="252">
        <f>E36-0.5</f>
        <v>10</v>
      </c>
      <c r="E36" s="255">
        <v>10.5</v>
      </c>
      <c r="F36" s="252">
        <f>E36+0.5</f>
        <v>11</v>
      </c>
      <c r="G36" s="252">
        <f>F36+0.5</f>
        <v>11.5</v>
      </c>
      <c r="H36" s="252">
        <f>G36+0.7</f>
        <v>12.2</v>
      </c>
      <c r="I36" s="144"/>
      <c r="J36" s="142" t="s">
        <v>184</v>
      </c>
      <c r="K36" s="142" t="s">
        <v>184</v>
      </c>
      <c r="L36" s="142" t="s">
        <v>188</v>
      </c>
      <c r="M36" s="142" t="s">
        <v>178</v>
      </c>
      <c r="N36" s="142" t="s">
        <v>184</v>
      </c>
      <c r="O36" s="142" t="s">
        <v>188</v>
      </c>
      <c r="P36" s="142"/>
    </row>
    <row r="37" s="110" customFormat="1" ht="16" customHeight="1" spans="1:16">
      <c r="A37" s="120" t="s">
        <v>207</v>
      </c>
      <c r="B37" s="262"/>
      <c r="C37" s="252">
        <f>D37-0.5</f>
        <v>13.5</v>
      </c>
      <c r="D37" s="252">
        <f>E37-0.5</f>
        <v>14</v>
      </c>
      <c r="E37" s="255">
        <v>14.5</v>
      </c>
      <c r="F37" s="252">
        <f>E37+0.5</f>
        <v>15</v>
      </c>
      <c r="G37" s="252">
        <f>F37+0.5</f>
        <v>15.5</v>
      </c>
      <c r="H37" s="252">
        <f>G37+0.7</f>
        <v>16.2</v>
      </c>
      <c r="I37" s="144"/>
      <c r="J37" s="142" t="s">
        <v>184</v>
      </c>
      <c r="K37" s="142" t="s">
        <v>184</v>
      </c>
      <c r="L37" s="142" t="s">
        <v>184</v>
      </c>
      <c r="M37" s="142" t="s">
        <v>184</v>
      </c>
      <c r="N37" s="142" t="s">
        <v>184</v>
      </c>
      <c r="O37" s="142" t="s">
        <v>184</v>
      </c>
      <c r="P37" s="142"/>
    </row>
    <row r="38" s="110" customFormat="1" ht="16" customHeight="1" spans="1:16">
      <c r="A38" s="120" t="s">
        <v>208</v>
      </c>
      <c r="B38" s="262"/>
      <c r="C38" s="252">
        <f t="shared" ref="C38:C41" si="13">D38</f>
        <v>5</v>
      </c>
      <c r="D38" s="252">
        <f>E38</f>
        <v>5</v>
      </c>
      <c r="E38" s="255">
        <v>5</v>
      </c>
      <c r="F38" s="252">
        <f t="shared" ref="F38:H38" si="14">E38</f>
        <v>5</v>
      </c>
      <c r="G38" s="252">
        <f t="shared" si="14"/>
        <v>5</v>
      </c>
      <c r="H38" s="252">
        <f t="shared" si="14"/>
        <v>5</v>
      </c>
      <c r="I38" s="144"/>
      <c r="J38" s="142" t="s">
        <v>194</v>
      </c>
      <c r="K38" s="142" t="s">
        <v>195</v>
      </c>
      <c r="L38" s="142" t="s">
        <v>260</v>
      </c>
      <c r="M38" s="142" t="s">
        <v>251</v>
      </c>
      <c r="N38" s="142" t="s">
        <v>194</v>
      </c>
      <c r="O38" s="142" t="s">
        <v>196</v>
      </c>
      <c r="P38" s="142"/>
    </row>
    <row r="39" s="110" customFormat="1" ht="16" customHeight="1" spans="1:16">
      <c r="A39" s="120" t="s">
        <v>209</v>
      </c>
      <c r="B39" s="262"/>
      <c r="C39" s="252">
        <f t="shared" si="13"/>
        <v>5</v>
      </c>
      <c r="D39" s="252">
        <f>E39</f>
        <v>5</v>
      </c>
      <c r="E39" s="255">
        <v>5</v>
      </c>
      <c r="F39" s="252">
        <f t="shared" ref="F39:H39" si="15">E39</f>
        <v>5</v>
      </c>
      <c r="G39" s="252">
        <f t="shared" si="15"/>
        <v>5</v>
      </c>
      <c r="H39" s="252">
        <f t="shared" si="15"/>
        <v>5</v>
      </c>
      <c r="I39" s="144"/>
      <c r="J39" s="142" t="s">
        <v>184</v>
      </c>
      <c r="K39" s="142" t="s">
        <v>184</v>
      </c>
      <c r="L39" s="142" t="s">
        <v>184</v>
      </c>
      <c r="M39" s="142" t="s">
        <v>184</v>
      </c>
      <c r="N39" s="142" t="s">
        <v>184</v>
      </c>
      <c r="O39" s="142" t="s">
        <v>184</v>
      </c>
      <c r="P39" s="142"/>
    </row>
    <row r="40" s="110" customFormat="1" ht="16" customHeight="1" spans="1:16">
      <c r="A40" s="120" t="s">
        <v>197</v>
      </c>
      <c r="B40" s="262"/>
      <c r="C40" s="123">
        <f>D40-1</f>
        <v>47</v>
      </c>
      <c r="D40" s="123">
        <f>E40-1</f>
        <v>48</v>
      </c>
      <c r="E40" s="253">
        <v>49</v>
      </c>
      <c r="F40" s="123">
        <f>E40+1</f>
        <v>50</v>
      </c>
      <c r="G40" s="123">
        <f>F40+1</f>
        <v>51</v>
      </c>
      <c r="H40" s="123">
        <f>G40+1.5</f>
        <v>52.5</v>
      </c>
      <c r="I40" s="144"/>
      <c r="J40" s="142" t="s">
        <v>180</v>
      </c>
      <c r="K40" s="142" t="s">
        <v>196</v>
      </c>
      <c r="L40" s="142" t="s">
        <v>210</v>
      </c>
      <c r="M40" s="142" t="s">
        <v>210</v>
      </c>
      <c r="N40" s="142" t="s">
        <v>180</v>
      </c>
      <c r="O40" s="142" t="s">
        <v>210</v>
      </c>
      <c r="P40" s="142"/>
    </row>
    <row r="41" s="110" customFormat="1" ht="16" customHeight="1" spans="1:16">
      <c r="A41" s="120" t="s">
        <v>201</v>
      </c>
      <c r="B41" s="262"/>
      <c r="C41" s="252">
        <f t="shared" si="13"/>
        <v>16.5</v>
      </c>
      <c r="D41" s="252">
        <f>E41-1</f>
        <v>16.5</v>
      </c>
      <c r="E41" s="253">
        <v>17.5</v>
      </c>
      <c r="F41" s="252">
        <f>E41</f>
        <v>17.5</v>
      </c>
      <c r="G41" s="252">
        <f>F41+1.5</f>
        <v>19</v>
      </c>
      <c r="H41" s="252">
        <f>G41</f>
        <v>19</v>
      </c>
      <c r="I41" s="144"/>
      <c r="J41" s="142" t="s">
        <v>184</v>
      </c>
      <c r="K41" s="142" t="s">
        <v>184</v>
      </c>
      <c r="L41" s="142" t="s">
        <v>184</v>
      </c>
      <c r="M41" s="142" t="s">
        <v>184</v>
      </c>
      <c r="N41" s="142" t="s">
        <v>184</v>
      </c>
      <c r="O41" s="142" t="s">
        <v>184</v>
      </c>
      <c r="P41" s="142"/>
    </row>
    <row r="42" s="110" customFormat="1" ht="16" customHeight="1" spans="1:16">
      <c r="A42" s="265"/>
      <c r="B42" s="266"/>
      <c r="C42" s="266"/>
      <c r="D42" s="267"/>
      <c r="E42" s="266"/>
      <c r="F42" s="266"/>
      <c r="G42" s="266"/>
      <c r="H42" s="266"/>
      <c r="I42" s="144"/>
      <c r="J42" s="142"/>
      <c r="K42" s="142"/>
      <c r="L42" s="142"/>
      <c r="M42" s="142"/>
      <c r="N42" s="142"/>
      <c r="O42" s="142"/>
      <c r="P42" s="142"/>
    </row>
    <row r="43" s="110" customFormat="1" ht="16" customHeight="1" spans="1:16">
      <c r="A43" s="277"/>
      <c r="B43" s="289"/>
      <c r="C43" s="289"/>
      <c r="D43" s="290"/>
      <c r="E43" s="289"/>
      <c r="F43" s="289"/>
      <c r="G43" s="289"/>
      <c r="H43" s="269"/>
      <c r="I43" s="144"/>
      <c r="J43" s="142"/>
      <c r="K43" s="142"/>
      <c r="L43" s="142"/>
      <c r="M43" s="142"/>
      <c r="N43" s="142"/>
      <c r="O43" s="142"/>
      <c r="P43" s="142"/>
    </row>
    <row r="44" s="110" customFormat="1" ht="16" customHeight="1" spans="1:16">
      <c r="A44" s="291"/>
      <c r="B44" s="292"/>
      <c r="C44" s="292"/>
      <c r="D44" s="293"/>
      <c r="E44" s="292"/>
      <c r="F44" s="292"/>
      <c r="G44" s="292"/>
      <c r="H44" s="292"/>
      <c r="I44" s="144"/>
      <c r="J44" s="142"/>
      <c r="K44" s="142"/>
      <c r="L44" s="142"/>
      <c r="M44" s="142"/>
      <c r="N44" s="142"/>
      <c r="O44" s="142"/>
      <c r="P44" s="142"/>
    </row>
    <row r="45" s="110" customFormat="1" ht="16" customHeight="1" spans="1:16">
      <c r="A45" s="294"/>
      <c r="B45" s="295"/>
      <c r="C45" s="295"/>
      <c r="D45" s="296"/>
      <c r="E45" s="295"/>
      <c r="F45" s="295"/>
      <c r="G45" s="295"/>
      <c r="H45" s="297"/>
      <c r="I45" s="144"/>
      <c r="J45" s="142"/>
      <c r="K45" s="142"/>
      <c r="L45" s="142"/>
      <c r="M45" s="142"/>
      <c r="N45" s="142"/>
      <c r="O45" s="142"/>
      <c r="P45" s="142"/>
    </row>
    <row r="46" s="110" customFormat="1" ht="16" customHeight="1" spans="1:16">
      <c r="A46" s="268"/>
      <c r="B46" s="269"/>
      <c r="C46" s="269"/>
      <c r="D46" s="269"/>
      <c r="E46" s="269"/>
      <c r="F46" s="269"/>
      <c r="G46" s="269"/>
      <c r="H46" s="269"/>
      <c r="I46" s="144"/>
      <c r="J46" s="163"/>
      <c r="K46" s="142"/>
      <c r="L46" s="142"/>
      <c r="M46" s="142"/>
      <c r="N46" s="142"/>
      <c r="O46" s="142"/>
      <c r="P46" s="304"/>
    </row>
    <row r="47" s="110" customFormat="1" ht="14.25" spans="1:16">
      <c r="A47" s="148" t="s">
        <v>211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  <row r="48" s="110" customFormat="1" ht="14.25" spans="1:16">
      <c r="A48" s="110" t="s">
        <v>212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="110" customFormat="1" ht="14.25" spans="1:15">
      <c r="A49" s="149"/>
      <c r="B49" s="149"/>
      <c r="C49" s="149"/>
      <c r="D49" s="149"/>
      <c r="E49" s="149"/>
      <c r="F49" s="149"/>
      <c r="G49" s="149"/>
      <c r="H49" s="149"/>
      <c r="I49" s="149"/>
      <c r="J49" s="148" t="s">
        <v>265</v>
      </c>
      <c r="K49" s="305">
        <v>45148</v>
      </c>
      <c r="L49" s="306"/>
      <c r="M49" s="148" t="s">
        <v>214</v>
      </c>
      <c r="N49" s="148"/>
      <c r="O49" s="148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153</v>
      </c>
      <c r="F2" s="115"/>
      <c r="G2" s="115"/>
      <c r="H2" s="115"/>
      <c r="I2" s="151"/>
      <c r="J2" s="152" t="s">
        <v>57</v>
      </c>
      <c r="K2" s="153" t="s">
        <v>266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113</v>
      </c>
      <c r="C4" s="249" t="s">
        <v>114</v>
      </c>
      <c r="D4" s="249" t="s">
        <v>115</v>
      </c>
      <c r="E4" s="250" t="s">
        <v>116</v>
      </c>
      <c r="F4" s="249" t="s">
        <v>117</v>
      </c>
      <c r="G4" s="249" t="s">
        <v>118</v>
      </c>
      <c r="H4" s="249" t="s">
        <v>119</v>
      </c>
      <c r="I4" s="140"/>
      <c r="J4" s="158"/>
      <c r="K4" s="159" t="s">
        <v>114</v>
      </c>
      <c r="L4" s="159" t="s">
        <v>115</v>
      </c>
      <c r="M4" s="270" t="s">
        <v>116</v>
      </c>
      <c r="N4" s="159" t="s">
        <v>117</v>
      </c>
      <c r="O4" s="159" t="s">
        <v>118</v>
      </c>
      <c r="P4" s="159" t="s">
        <v>119</v>
      </c>
      <c r="Q4" s="145"/>
    </row>
    <row r="5" s="110" customFormat="1" ht="29.1" customHeight="1" spans="1:17">
      <c r="A5" s="117"/>
      <c r="B5" s="119" t="s">
        <v>157</v>
      </c>
      <c r="C5" s="249" t="s">
        <v>158</v>
      </c>
      <c r="D5" s="249" t="s">
        <v>159</v>
      </c>
      <c r="E5" s="250" t="s">
        <v>160</v>
      </c>
      <c r="F5" s="249" t="s">
        <v>161</v>
      </c>
      <c r="G5" s="249" t="s">
        <v>162</v>
      </c>
      <c r="H5" s="249" t="s">
        <v>163</v>
      </c>
      <c r="I5" s="140"/>
      <c r="J5" s="158"/>
      <c r="K5" s="271" t="s">
        <v>158</v>
      </c>
      <c r="L5" s="271" t="s">
        <v>159</v>
      </c>
      <c r="M5" s="271" t="s">
        <v>160</v>
      </c>
      <c r="N5" s="271" t="s">
        <v>161</v>
      </c>
      <c r="O5" s="271" t="s">
        <v>162</v>
      </c>
      <c r="P5" s="271" t="s">
        <v>163</v>
      </c>
      <c r="Q5" s="271"/>
    </row>
    <row r="6" s="110" customFormat="1" ht="29.1" customHeight="1" spans="1:17">
      <c r="A6" s="251" t="s">
        <v>165</v>
      </c>
      <c r="B6" s="123"/>
      <c r="C6" s="252">
        <f>D6-1</f>
        <v>73</v>
      </c>
      <c r="D6" s="252">
        <f>E6-2</f>
        <v>74</v>
      </c>
      <c r="E6" s="253">
        <v>76</v>
      </c>
      <c r="F6" s="252">
        <f>E6+2</f>
        <v>78</v>
      </c>
      <c r="G6" s="252">
        <f>F6+2</f>
        <v>80</v>
      </c>
      <c r="H6" s="252">
        <f>G6+1</f>
        <v>81</v>
      </c>
      <c r="I6" s="140"/>
      <c r="J6" s="251" t="s">
        <v>165</v>
      </c>
      <c r="K6" s="163" t="s">
        <v>267</v>
      </c>
      <c r="L6" s="163" t="s">
        <v>267</v>
      </c>
      <c r="M6" s="163" t="s">
        <v>268</v>
      </c>
      <c r="N6" s="163" t="s">
        <v>267</v>
      </c>
      <c r="O6" s="163" t="s">
        <v>268</v>
      </c>
      <c r="P6" s="163" t="s">
        <v>267</v>
      </c>
      <c r="Q6" s="163"/>
    </row>
    <row r="7" s="110" customFormat="1" ht="29.1" customHeight="1" spans="1:17">
      <c r="A7" s="120" t="s">
        <v>168</v>
      </c>
      <c r="B7" s="123"/>
      <c r="C7" s="252">
        <f>D7-1</f>
        <v>71</v>
      </c>
      <c r="D7" s="252">
        <f>E7-2</f>
        <v>72</v>
      </c>
      <c r="E7" s="253">
        <v>74</v>
      </c>
      <c r="F7" s="252">
        <f>E7+2</f>
        <v>76</v>
      </c>
      <c r="G7" s="252">
        <f>F7+2</f>
        <v>78</v>
      </c>
      <c r="H7" s="252">
        <f>G7+1</f>
        <v>79</v>
      </c>
      <c r="I7" s="140"/>
      <c r="J7" s="120" t="s">
        <v>168</v>
      </c>
      <c r="K7" s="164" t="s">
        <v>269</v>
      </c>
      <c r="L7" s="163" t="s">
        <v>267</v>
      </c>
      <c r="M7" s="163" t="s">
        <v>267</v>
      </c>
      <c r="N7" s="163" t="s">
        <v>268</v>
      </c>
      <c r="O7" s="163" t="s">
        <v>267</v>
      </c>
      <c r="P7" s="272" t="s">
        <v>270</v>
      </c>
      <c r="Q7" s="163"/>
    </row>
    <row r="8" s="110" customFormat="1" ht="29.1" customHeight="1" spans="1:17">
      <c r="A8" s="120" t="s">
        <v>171</v>
      </c>
      <c r="B8" s="123"/>
      <c r="C8" s="252">
        <f t="shared" ref="C8:C10" si="0">D8-4</f>
        <v>118</v>
      </c>
      <c r="D8" s="252">
        <f t="shared" ref="D8:D10" si="1">E8-4</f>
        <v>122</v>
      </c>
      <c r="E8" s="253">
        <v>126</v>
      </c>
      <c r="F8" s="252">
        <f t="shared" ref="F8:F10" si="2">E8+4</f>
        <v>130</v>
      </c>
      <c r="G8" s="252">
        <f>F8+4</f>
        <v>134</v>
      </c>
      <c r="H8" s="252">
        <f t="shared" ref="H8:H10" si="3">G8+6</f>
        <v>140</v>
      </c>
      <c r="I8" s="140"/>
      <c r="J8" s="120" t="s">
        <v>171</v>
      </c>
      <c r="K8" s="163" t="s">
        <v>267</v>
      </c>
      <c r="L8" s="163" t="s">
        <v>267</v>
      </c>
      <c r="M8" s="163" t="s">
        <v>267</v>
      </c>
      <c r="N8" s="163" t="s">
        <v>268</v>
      </c>
      <c r="O8" s="163" t="s">
        <v>268</v>
      </c>
      <c r="P8" s="163" t="s">
        <v>268</v>
      </c>
      <c r="Q8" s="142"/>
    </row>
    <row r="9" s="110" customFormat="1" ht="29.1" customHeight="1" spans="1:17">
      <c r="A9" s="120" t="s">
        <v>173</v>
      </c>
      <c r="B9" s="123"/>
      <c r="C9" s="252">
        <f t="shared" si="0"/>
        <v>118</v>
      </c>
      <c r="D9" s="252">
        <f t="shared" si="1"/>
        <v>122</v>
      </c>
      <c r="E9" s="253">
        <v>126</v>
      </c>
      <c r="F9" s="252">
        <f t="shared" si="2"/>
        <v>130</v>
      </c>
      <c r="G9" s="252">
        <f>F9+5</f>
        <v>135</v>
      </c>
      <c r="H9" s="252">
        <f t="shared" si="3"/>
        <v>141</v>
      </c>
      <c r="I9" s="140"/>
      <c r="J9" s="120" t="s">
        <v>173</v>
      </c>
      <c r="K9" s="142" t="s">
        <v>271</v>
      </c>
      <c r="L9" s="163" t="s">
        <v>267</v>
      </c>
      <c r="M9" s="142" t="s">
        <v>271</v>
      </c>
      <c r="N9" s="163" t="s">
        <v>267</v>
      </c>
      <c r="O9" s="142" t="s">
        <v>271</v>
      </c>
      <c r="P9" s="163" t="s">
        <v>267</v>
      </c>
      <c r="Q9" s="163"/>
    </row>
    <row r="10" s="110" customFormat="1" ht="29.1" customHeight="1" spans="1:17">
      <c r="A10" s="120" t="s">
        <v>176</v>
      </c>
      <c r="B10" s="123"/>
      <c r="C10" s="252">
        <f t="shared" si="0"/>
        <v>118</v>
      </c>
      <c r="D10" s="252">
        <f t="shared" si="1"/>
        <v>122</v>
      </c>
      <c r="E10" s="253">
        <v>126</v>
      </c>
      <c r="F10" s="252">
        <f t="shared" si="2"/>
        <v>130</v>
      </c>
      <c r="G10" s="252">
        <f>F10+5</f>
        <v>135</v>
      </c>
      <c r="H10" s="252">
        <f t="shared" si="3"/>
        <v>141</v>
      </c>
      <c r="I10" s="140"/>
      <c r="J10" s="120" t="s">
        <v>176</v>
      </c>
      <c r="K10" s="163" t="s">
        <v>267</v>
      </c>
      <c r="L10" s="164" t="s">
        <v>270</v>
      </c>
      <c r="M10" s="163" t="s">
        <v>272</v>
      </c>
      <c r="N10" s="163" t="s">
        <v>267</v>
      </c>
      <c r="O10" s="163" t="s">
        <v>273</v>
      </c>
      <c r="P10" s="163" t="s">
        <v>267</v>
      </c>
      <c r="Q10" s="142"/>
    </row>
    <row r="11" s="110" customFormat="1" ht="29.1" customHeight="1" spans="1:17">
      <c r="A11" s="254" t="s">
        <v>179</v>
      </c>
      <c r="B11" s="128"/>
      <c r="C11" s="252">
        <f>D11-1.2</f>
        <v>57.1</v>
      </c>
      <c r="D11" s="252">
        <f>E11-1.2</f>
        <v>58.3</v>
      </c>
      <c r="E11" s="253">
        <v>59.5</v>
      </c>
      <c r="F11" s="252">
        <f>E11+1.2</f>
        <v>60.7</v>
      </c>
      <c r="G11" s="252">
        <f>F11+1.2</f>
        <v>61.9</v>
      </c>
      <c r="H11" s="252">
        <f>G11+1.4</f>
        <v>63.3</v>
      </c>
      <c r="I11" s="140"/>
      <c r="J11" s="254" t="s">
        <v>179</v>
      </c>
      <c r="K11" s="142" t="s">
        <v>274</v>
      </c>
      <c r="L11" s="163" t="s">
        <v>267</v>
      </c>
      <c r="M11" s="163" t="s">
        <v>267</v>
      </c>
      <c r="N11" s="163" t="s">
        <v>267</v>
      </c>
      <c r="O11" s="142" t="s">
        <v>274</v>
      </c>
      <c r="P11" s="164" t="s">
        <v>275</v>
      </c>
      <c r="Q11" s="142"/>
    </row>
    <row r="12" s="110" customFormat="1" ht="29.1" customHeight="1" spans="1:17">
      <c r="A12" s="254" t="s">
        <v>183</v>
      </c>
      <c r="B12" s="128"/>
      <c r="C12" s="252">
        <f>D12-0.6</f>
        <v>58.2</v>
      </c>
      <c r="D12" s="252">
        <f>E12-1.2</f>
        <v>58.8</v>
      </c>
      <c r="E12" s="253">
        <v>60</v>
      </c>
      <c r="F12" s="252">
        <f>E12+1.2</f>
        <v>61.2</v>
      </c>
      <c r="G12" s="252">
        <f>F12+1.2</f>
        <v>62.4</v>
      </c>
      <c r="H12" s="252">
        <f>G12+0.6</f>
        <v>63</v>
      </c>
      <c r="I12" s="140"/>
      <c r="J12" s="254" t="s">
        <v>183</v>
      </c>
      <c r="K12" s="142" t="s">
        <v>276</v>
      </c>
      <c r="L12" s="163" t="s">
        <v>267</v>
      </c>
      <c r="M12" s="142" t="s">
        <v>276</v>
      </c>
      <c r="N12" s="164" t="s">
        <v>277</v>
      </c>
      <c r="O12" s="142" t="s">
        <v>276</v>
      </c>
      <c r="P12" s="163" t="s">
        <v>267</v>
      </c>
      <c r="Q12" s="142"/>
    </row>
    <row r="13" s="110" customFormat="1" ht="29.1" customHeight="1" spans="1:17">
      <c r="A13" s="120" t="s">
        <v>187</v>
      </c>
      <c r="B13" s="123"/>
      <c r="C13" s="252">
        <f>D13-0.8</f>
        <v>24.4</v>
      </c>
      <c r="D13" s="252">
        <f>E13-0.8</f>
        <v>25.2</v>
      </c>
      <c r="E13" s="253">
        <v>26</v>
      </c>
      <c r="F13" s="252">
        <f>E13+0.8</f>
        <v>26.8</v>
      </c>
      <c r="G13" s="252">
        <f>F13+0.8</f>
        <v>27.6</v>
      </c>
      <c r="H13" s="252">
        <f>G13+1.3</f>
        <v>28.9</v>
      </c>
      <c r="I13" s="140"/>
      <c r="J13" s="120" t="s">
        <v>187</v>
      </c>
      <c r="K13" s="163" t="s">
        <v>267</v>
      </c>
      <c r="L13" s="164" t="s">
        <v>278</v>
      </c>
      <c r="M13" s="163" t="s">
        <v>267</v>
      </c>
      <c r="N13" s="163" t="s">
        <v>267</v>
      </c>
      <c r="O13" s="163" t="s">
        <v>267</v>
      </c>
      <c r="P13" s="164" t="s">
        <v>279</v>
      </c>
      <c r="Q13" s="142"/>
    </row>
    <row r="14" s="110" customFormat="1" ht="29.1" customHeight="1" spans="1:17">
      <c r="A14" s="120" t="s">
        <v>189</v>
      </c>
      <c r="B14" s="123"/>
      <c r="C14" s="252">
        <f>D14-0.7</f>
        <v>20.1</v>
      </c>
      <c r="D14" s="252">
        <f>E14-0.7</f>
        <v>20.8</v>
      </c>
      <c r="E14" s="253">
        <v>21.5</v>
      </c>
      <c r="F14" s="252">
        <f>E14+0.7</f>
        <v>22.2</v>
      </c>
      <c r="G14" s="252">
        <f>F14+0.7</f>
        <v>22.9</v>
      </c>
      <c r="H14" s="252">
        <f>G14+1</f>
        <v>23.9</v>
      </c>
      <c r="I14" s="140"/>
      <c r="J14" s="120" t="s">
        <v>189</v>
      </c>
      <c r="K14" s="142" t="s">
        <v>280</v>
      </c>
      <c r="L14" s="163" t="s">
        <v>267</v>
      </c>
      <c r="M14" s="142" t="s">
        <v>280</v>
      </c>
      <c r="N14" s="163" t="s">
        <v>267</v>
      </c>
      <c r="O14" s="142" t="s">
        <v>280</v>
      </c>
      <c r="P14" s="163" t="s">
        <v>267</v>
      </c>
      <c r="Q14" s="142"/>
    </row>
    <row r="15" s="110" customFormat="1" ht="29.1" customHeight="1" spans="1:17">
      <c r="A15" s="120" t="s">
        <v>191</v>
      </c>
      <c r="B15" s="123"/>
      <c r="C15" s="252">
        <f t="shared" ref="C15:C20" si="4">D15-0.5</f>
        <v>14</v>
      </c>
      <c r="D15" s="252">
        <f t="shared" ref="D15:D20" si="5">E15-0.5</f>
        <v>14.5</v>
      </c>
      <c r="E15" s="255">
        <v>15</v>
      </c>
      <c r="F15" s="252">
        <f>E15+0.5</f>
        <v>15.5</v>
      </c>
      <c r="G15" s="252">
        <f>F15+0.5</f>
        <v>16</v>
      </c>
      <c r="H15" s="252">
        <f>G15+0.7</f>
        <v>16.7</v>
      </c>
      <c r="I15" s="140"/>
      <c r="J15" s="120" t="s">
        <v>191</v>
      </c>
      <c r="K15" s="142" t="s">
        <v>281</v>
      </c>
      <c r="L15" s="164" t="s">
        <v>269</v>
      </c>
      <c r="M15" s="142" t="s">
        <v>281</v>
      </c>
      <c r="N15" s="163" t="s">
        <v>267</v>
      </c>
      <c r="O15" s="142" t="s">
        <v>281</v>
      </c>
      <c r="P15" s="163" t="s">
        <v>267</v>
      </c>
      <c r="Q15" s="142"/>
    </row>
    <row r="16" s="110" customFormat="1" ht="29.1" customHeight="1" spans="1:17">
      <c r="A16" s="120" t="s">
        <v>192</v>
      </c>
      <c r="B16" s="123"/>
      <c r="C16" s="252">
        <f>D16</f>
        <v>11</v>
      </c>
      <c r="D16" s="252">
        <f>E16</f>
        <v>11</v>
      </c>
      <c r="E16" s="255">
        <v>11</v>
      </c>
      <c r="F16" s="252">
        <f t="shared" ref="F16:H16" si="6">E16</f>
        <v>11</v>
      </c>
      <c r="G16" s="252">
        <f t="shared" si="6"/>
        <v>11</v>
      </c>
      <c r="H16" s="252">
        <f t="shared" si="6"/>
        <v>11</v>
      </c>
      <c r="I16" s="140"/>
      <c r="J16" s="120" t="s">
        <v>192</v>
      </c>
      <c r="K16" s="142" t="s">
        <v>281</v>
      </c>
      <c r="L16" s="164" t="s">
        <v>269</v>
      </c>
      <c r="M16" s="142" t="s">
        <v>281</v>
      </c>
      <c r="N16" s="163" t="s">
        <v>267</v>
      </c>
      <c r="O16" s="142" t="s">
        <v>281</v>
      </c>
      <c r="P16" s="163" t="s">
        <v>267</v>
      </c>
      <c r="Q16" s="142"/>
    </row>
    <row r="17" s="110" customFormat="1" ht="29.1" customHeight="1" spans="1:17">
      <c r="A17" s="120" t="s">
        <v>193</v>
      </c>
      <c r="B17" s="123"/>
      <c r="C17" s="123">
        <f>D17-1</f>
        <v>58</v>
      </c>
      <c r="D17" s="123">
        <f t="shared" ref="D17:D21" si="7">E17-1</f>
        <v>59</v>
      </c>
      <c r="E17" s="256">
        <v>60</v>
      </c>
      <c r="F17" s="123">
        <f>E17+1</f>
        <v>61</v>
      </c>
      <c r="G17" s="123">
        <f>F17+1</f>
        <v>62</v>
      </c>
      <c r="H17" s="123">
        <f>G17+1.5</f>
        <v>63.5</v>
      </c>
      <c r="I17" s="140"/>
      <c r="J17" s="120" t="s">
        <v>193</v>
      </c>
      <c r="K17" s="163" t="s">
        <v>267</v>
      </c>
      <c r="L17" s="272" t="s">
        <v>270</v>
      </c>
      <c r="M17" s="163" t="s">
        <v>267</v>
      </c>
      <c r="N17" s="272" t="s">
        <v>270</v>
      </c>
      <c r="O17" s="163" t="s">
        <v>267</v>
      </c>
      <c r="P17" s="163" t="s">
        <v>267</v>
      </c>
      <c r="Q17" s="142"/>
    </row>
    <row r="18" s="110" customFormat="1" ht="29.1" customHeight="1" spans="1:17">
      <c r="A18" s="120" t="s">
        <v>197</v>
      </c>
      <c r="B18" s="123"/>
      <c r="C18" s="123">
        <f>D18-1</f>
        <v>55</v>
      </c>
      <c r="D18" s="123">
        <f t="shared" si="7"/>
        <v>56</v>
      </c>
      <c r="E18" s="256">
        <v>57</v>
      </c>
      <c r="F18" s="123">
        <f>E18+1</f>
        <v>58</v>
      </c>
      <c r="G18" s="123">
        <f>F18+1</f>
        <v>59</v>
      </c>
      <c r="H18" s="123">
        <f>G18+1.5</f>
        <v>60.5</v>
      </c>
      <c r="I18" s="140"/>
      <c r="J18" s="120" t="s">
        <v>197</v>
      </c>
      <c r="K18" s="163" t="s">
        <v>267</v>
      </c>
      <c r="L18" s="164" t="s">
        <v>269</v>
      </c>
      <c r="M18" s="163" t="s">
        <v>267</v>
      </c>
      <c r="N18" s="163" t="s">
        <v>267</v>
      </c>
      <c r="O18" s="163" t="s">
        <v>267</v>
      </c>
      <c r="P18" s="163" t="s">
        <v>267</v>
      </c>
      <c r="Q18" s="142"/>
    </row>
    <row r="19" s="110" customFormat="1" ht="29.1" customHeight="1" spans="1:17">
      <c r="A19" s="120" t="s">
        <v>198</v>
      </c>
      <c r="B19" s="123"/>
      <c r="C19" s="123">
        <f t="shared" si="4"/>
        <v>36</v>
      </c>
      <c r="D19" s="123">
        <f t="shared" si="5"/>
        <v>36.5</v>
      </c>
      <c r="E19" s="257">
        <v>37</v>
      </c>
      <c r="F19" s="123">
        <f t="shared" ref="F19:H19" si="8">E19+0.5</f>
        <v>37.5</v>
      </c>
      <c r="G19" s="123">
        <f t="shared" si="8"/>
        <v>38</v>
      </c>
      <c r="H19" s="123">
        <f t="shared" si="8"/>
        <v>38.5</v>
      </c>
      <c r="I19" s="140"/>
      <c r="J19" s="120" t="s">
        <v>198</v>
      </c>
      <c r="K19" s="142" t="s">
        <v>281</v>
      </c>
      <c r="L19" s="164" t="s">
        <v>269</v>
      </c>
      <c r="M19" s="142" t="s">
        <v>281</v>
      </c>
      <c r="N19" s="163" t="s">
        <v>267</v>
      </c>
      <c r="O19" s="142" t="s">
        <v>281</v>
      </c>
      <c r="P19" s="163" t="s">
        <v>267</v>
      </c>
      <c r="Q19" s="142"/>
    </row>
    <row r="20" s="110" customFormat="1" ht="29.1" customHeight="1" spans="1:17">
      <c r="A20" s="120" t="s">
        <v>200</v>
      </c>
      <c r="B20" s="123"/>
      <c r="C20" s="123">
        <f t="shared" si="4"/>
        <v>26</v>
      </c>
      <c r="D20" s="123">
        <f t="shared" si="5"/>
        <v>26.5</v>
      </c>
      <c r="E20" s="256">
        <v>27</v>
      </c>
      <c r="F20" s="123">
        <f>E20+0.5</f>
        <v>27.5</v>
      </c>
      <c r="G20" s="123">
        <f>F20+0.5</f>
        <v>28</v>
      </c>
      <c r="H20" s="133">
        <f>G20+0.75</f>
        <v>28.75</v>
      </c>
      <c r="I20" s="140"/>
      <c r="J20" s="120" t="s">
        <v>200</v>
      </c>
      <c r="K20" s="163" t="s">
        <v>267</v>
      </c>
      <c r="L20" s="163" t="s">
        <v>267</v>
      </c>
      <c r="M20" s="163" t="s">
        <v>267</v>
      </c>
      <c r="N20" s="163" t="s">
        <v>267</v>
      </c>
      <c r="O20" s="163" t="s">
        <v>267</v>
      </c>
      <c r="P20" s="163" t="s">
        <v>267</v>
      </c>
      <c r="Q20" s="142"/>
    </row>
    <row r="21" s="110" customFormat="1" ht="29.1" customHeight="1" spans="1:17">
      <c r="A21" s="120" t="s">
        <v>201</v>
      </c>
      <c r="B21" s="258"/>
      <c r="C21" s="252">
        <f>D21</f>
        <v>17</v>
      </c>
      <c r="D21" s="252">
        <f t="shared" si="7"/>
        <v>17</v>
      </c>
      <c r="E21" s="255">
        <v>18</v>
      </c>
      <c r="F21" s="252">
        <f>E21</f>
        <v>18</v>
      </c>
      <c r="G21" s="252">
        <f>F21+1.5</f>
        <v>19.5</v>
      </c>
      <c r="H21" s="252">
        <f>G21</f>
        <v>19.5</v>
      </c>
      <c r="I21" s="140"/>
      <c r="J21" s="120" t="s">
        <v>201</v>
      </c>
      <c r="K21" s="163" t="s">
        <v>267</v>
      </c>
      <c r="L21" s="163" t="s">
        <v>267</v>
      </c>
      <c r="M21" s="163" t="s">
        <v>267</v>
      </c>
      <c r="N21" s="163" t="s">
        <v>267</v>
      </c>
      <c r="O21" s="163" t="s">
        <v>267</v>
      </c>
      <c r="P21" s="163" t="s">
        <v>267</v>
      </c>
      <c r="Q21" s="142"/>
    </row>
    <row r="22" s="110" customFormat="1" ht="29.1" customHeight="1" spans="1:17">
      <c r="A22" s="259"/>
      <c r="B22" s="260"/>
      <c r="C22" s="260"/>
      <c r="D22" s="256"/>
      <c r="E22" s="261"/>
      <c r="F22" s="260"/>
      <c r="G22" s="260"/>
      <c r="H22" s="260"/>
      <c r="I22" s="140"/>
      <c r="J22" s="259"/>
      <c r="K22" s="142"/>
      <c r="L22" s="163"/>
      <c r="M22" s="142"/>
      <c r="N22" s="163"/>
      <c r="O22" s="142"/>
      <c r="P22" s="163"/>
      <c r="Q22" s="142"/>
    </row>
    <row r="23" s="110" customFormat="1" ht="29.1" customHeight="1" spans="1:17">
      <c r="A23" s="114" t="s">
        <v>62</v>
      </c>
      <c r="B23" s="247" t="s">
        <v>63</v>
      </c>
      <c r="C23" s="248"/>
      <c r="D23" s="116" t="s">
        <v>69</v>
      </c>
      <c r="E23" s="115" t="s">
        <v>202</v>
      </c>
      <c r="F23" s="115"/>
      <c r="G23" s="115"/>
      <c r="H23" s="115"/>
      <c r="I23" s="140"/>
      <c r="J23" s="273" t="s">
        <v>57</v>
      </c>
      <c r="K23" s="274" t="s">
        <v>266</v>
      </c>
      <c r="L23" s="274"/>
      <c r="M23" s="274"/>
      <c r="N23" s="274"/>
      <c r="O23" s="275"/>
      <c r="P23" s="275"/>
      <c r="Q23" s="281"/>
    </row>
    <row r="24" s="110" customFormat="1" ht="29.1" customHeight="1" spans="1:17">
      <c r="A24" s="117" t="s">
        <v>154</v>
      </c>
      <c r="B24" s="118" t="s">
        <v>155</v>
      </c>
      <c r="C24" s="118"/>
      <c r="D24" s="118"/>
      <c r="E24" s="118"/>
      <c r="F24" s="118"/>
      <c r="G24" s="118"/>
      <c r="H24" s="118"/>
      <c r="I24" s="140"/>
      <c r="J24" s="155" t="s">
        <v>156</v>
      </c>
      <c r="K24" s="156"/>
      <c r="L24" s="156"/>
      <c r="M24" s="156"/>
      <c r="N24" s="156"/>
      <c r="O24" s="157"/>
      <c r="P24" s="157"/>
      <c r="Q24" s="169"/>
    </row>
    <row r="25" s="110" customFormat="1" ht="29.1" customHeight="1" spans="1:17">
      <c r="A25" s="117"/>
      <c r="B25" s="119" t="s">
        <v>113</v>
      </c>
      <c r="C25" s="249" t="s">
        <v>114</v>
      </c>
      <c r="D25" s="249" t="s">
        <v>115</v>
      </c>
      <c r="E25" s="250" t="s">
        <v>116</v>
      </c>
      <c r="F25" s="249" t="s">
        <v>117</v>
      </c>
      <c r="G25" s="249" t="s">
        <v>118</v>
      </c>
      <c r="H25" s="249" t="s">
        <v>119</v>
      </c>
      <c r="I25" s="140"/>
      <c r="J25" s="158"/>
      <c r="K25" s="159" t="s">
        <v>114</v>
      </c>
      <c r="L25" s="159" t="s">
        <v>115</v>
      </c>
      <c r="M25" s="270" t="s">
        <v>116</v>
      </c>
      <c r="N25" s="159" t="s">
        <v>117</v>
      </c>
      <c r="O25" s="159" t="s">
        <v>118</v>
      </c>
      <c r="P25" s="159" t="s">
        <v>119</v>
      </c>
      <c r="Q25" s="145" t="s">
        <v>282</v>
      </c>
    </row>
    <row r="26" s="110" customFormat="1" ht="29.1" customHeight="1" spans="1:17">
      <c r="A26" s="117"/>
      <c r="B26" s="119" t="s">
        <v>157</v>
      </c>
      <c r="C26" s="249" t="s">
        <v>158</v>
      </c>
      <c r="D26" s="249" t="s">
        <v>159</v>
      </c>
      <c r="E26" s="250" t="s">
        <v>160</v>
      </c>
      <c r="F26" s="249" t="s">
        <v>161</v>
      </c>
      <c r="G26" s="249" t="s">
        <v>162</v>
      </c>
      <c r="H26" s="249" t="s">
        <v>163</v>
      </c>
      <c r="I26" s="140"/>
      <c r="J26" s="158"/>
      <c r="K26" s="271" t="s">
        <v>158</v>
      </c>
      <c r="L26" s="271" t="s">
        <v>159</v>
      </c>
      <c r="M26" s="271" t="s">
        <v>160</v>
      </c>
      <c r="N26" s="271" t="s">
        <v>161</v>
      </c>
      <c r="O26" s="271" t="s">
        <v>162</v>
      </c>
      <c r="P26" s="271" t="s">
        <v>163</v>
      </c>
      <c r="Q26" s="271" t="s">
        <v>283</v>
      </c>
    </row>
    <row r="27" s="110" customFormat="1" ht="29.1" customHeight="1" spans="1:17">
      <c r="A27" s="251" t="s">
        <v>165</v>
      </c>
      <c r="B27" s="262"/>
      <c r="C27" s="252">
        <f>D27-1</f>
        <v>68</v>
      </c>
      <c r="D27" s="252">
        <f>E27-2</f>
        <v>69</v>
      </c>
      <c r="E27" s="253">
        <v>71</v>
      </c>
      <c r="F27" s="252">
        <f>E27+2</f>
        <v>73</v>
      </c>
      <c r="G27" s="252">
        <f>F27+2</f>
        <v>75</v>
      </c>
      <c r="H27" s="252">
        <f>G27+1</f>
        <v>76</v>
      </c>
      <c r="I27" s="140"/>
      <c r="J27" s="251" t="s">
        <v>165</v>
      </c>
      <c r="K27" s="142" t="s">
        <v>276</v>
      </c>
      <c r="L27" s="163" t="s">
        <v>267</v>
      </c>
      <c r="M27" s="142" t="s">
        <v>276</v>
      </c>
      <c r="N27" s="164" t="s">
        <v>277</v>
      </c>
      <c r="O27" s="142" t="s">
        <v>276</v>
      </c>
      <c r="P27" s="164" t="s">
        <v>277</v>
      </c>
      <c r="Q27" s="142"/>
    </row>
    <row r="28" s="110" customFormat="1" ht="29.1" customHeight="1" spans="1:17">
      <c r="A28" s="120" t="s">
        <v>168</v>
      </c>
      <c r="B28" s="262"/>
      <c r="C28" s="252">
        <f>D28-1</f>
        <v>60</v>
      </c>
      <c r="D28" s="252">
        <f>E28-2</f>
        <v>61</v>
      </c>
      <c r="E28" s="253">
        <v>63</v>
      </c>
      <c r="F28" s="252">
        <f>E28+2</f>
        <v>65</v>
      </c>
      <c r="G28" s="252">
        <f>F28+2</f>
        <v>67</v>
      </c>
      <c r="H28" s="252">
        <f>G28+1</f>
        <v>68</v>
      </c>
      <c r="I28" s="140"/>
      <c r="J28" s="120" t="s">
        <v>168</v>
      </c>
      <c r="K28" s="142" t="s">
        <v>276</v>
      </c>
      <c r="L28" s="163" t="s">
        <v>267</v>
      </c>
      <c r="M28" s="142" t="s">
        <v>276</v>
      </c>
      <c r="N28" s="163" t="s">
        <v>267</v>
      </c>
      <c r="O28" s="142" t="s">
        <v>276</v>
      </c>
      <c r="P28" s="163" t="s">
        <v>267</v>
      </c>
      <c r="Q28" s="142"/>
    </row>
    <row r="29" s="110" customFormat="1" ht="29.1" customHeight="1" spans="1:17">
      <c r="A29" s="120" t="s">
        <v>171</v>
      </c>
      <c r="B29" s="262"/>
      <c r="C29" s="252">
        <f t="shared" ref="C29:C31" si="9">D29-4</f>
        <v>108</v>
      </c>
      <c r="D29" s="252">
        <f t="shared" ref="D29:D31" si="10">E29-4</f>
        <v>112</v>
      </c>
      <c r="E29" s="253" t="s">
        <v>203</v>
      </c>
      <c r="F29" s="252">
        <f t="shared" ref="F29:F31" si="11">E29+4</f>
        <v>120</v>
      </c>
      <c r="G29" s="252">
        <f>F29+4</f>
        <v>124</v>
      </c>
      <c r="H29" s="252">
        <f t="shared" ref="H29:H31" si="12">G29+6</f>
        <v>130</v>
      </c>
      <c r="I29" s="140"/>
      <c r="J29" s="120" t="s">
        <v>171</v>
      </c>
      <c r="K29" s="163" t="s">
        <v>267</v>
      </c>
      <c r="L29" s="163" t="s">
        <v>267</v>
      </c>
      <c r="M29" s="142" t="s">
        <v>284</v>
      </c>
      <c r="N29" s="164" t="s">
        <v>285</v>
      </c>
      <c r="O29" s="142" t="s">
        <v>286</v>
      </c>
      <c r="P29" s="142" t="s">
        <v>286</v>
      </c>
      <c r="Q29" s="142"/>
    </row>
    <row r="30" s="110" customFormat="1" ht="29.1" customHeight="1" spans="1:17">
      <c r="A30" s="120" t="s">
        <v>173</v>
      </c>
      <c r="B30" s="262"/>
      <c r="C30" s="252">
        <f t="shared" si="9"/>
        <v>106</v>
      </c>
      <c r="D30" s="252">
        <f t="shared" si="10"/>
        <v>110</v>
      </c>
      <c r="E30" s="253" t="s">
        <v>204</v>
      </c>
      <c r="F30" s="252">
        <f t="shared" si="11"/>
        <v>118</v>
      </c>
      <c r="G30" s="252">
        <f>F30+5</f>
        <v>123</v>
      </c>
      <c r="H30" s="252">
        <f t="shared" si="12"/>
        <v>129</v>
      </c>
      <c r="I30" s="140"/>
      <c r="J30" s="120" t="s">
        <v>173</v>
      </c>
      <c r="K30" s="163" t="s">
        <v>267</v>
      </c>
      <c r="L30" s="142" t="s">
        <v>276</v>
      </c>
      <c r="M30" s="163" t="s">
        <v>267</v>
      </c>
      <c r="N30" s="163" t="s">
        <v>267</v>
      </c>
      <c r="O30" s="163" t="s">
        <v>267</v>
      </c>
      <c r="P30" s="163" t="s">
        <v>267</v>
      </c>
      <c r="Q30" s="142"/>
    </row>
    <row r="31" s="110" customFormat="1" ht="29.1" customHeight="1" spans="1:17">
      <c r="A31" s="120" t="s">
        <v>176</v>
      </c>
      <c r="B31" s="262"/>
      <c r="C31" s="252">
        <f t="shared" si="9"/>
        <v>104</v>
      </c>
      <c r="D31" s="252">
        <f t="shared" si="10"/>
        <v>108</v>
      </c>
      <c r="E31" s="253" t="s">
        <v>205</v>
      </c>
      <c r="F31" s="252">
        <f t="shared" si="11"/>
        <v>116</v>
      </c>
      <c r="G31" s="252">
        <f>F31+5</f>
        <v>121</v>
      </c>
      <c r="H31" s="252">
        <f t="shared" si="12"/>
        <v>127</v>
      </c>
      <c r="I31" s="140"/>
      <c r="J31" s="120" t="s">
        <v>176</v>
      </c>
      <c r="K31" s="163" t="s">
        <v>267</v>
      </c>
      <c r="L31" s="163" t="s">
        <v>267</v>
      </c>
      <c r="M31" s="163" t="s">
        <v>267</v>
      </c>
      <c r="N31" s="142" t="s">
        <v>281</v>
      </c>
      <c r="O31" s="163" t="s">
        <v>267</v>
      </c>
      <c r="P31" s="163" t="s">
        <v>267</v>
      </c>
      <c r="Q31" s="142"/>
    </row>
    <row r="32" s="110" customFormat="1" ht="29.1" customHeight="1" spans="1:17">
      <c r="A32" s="254" t="s">
        <v>179</v>
      </c>
      <c r="B32" s="262"/>
      <c r="C32" s="252">
        <f>D32-1.2</f>
        <v>46.1</v>
      </c>
      <c r="D32" s="252">
        <f>E32-1.2</f>
        <v>47.3</v>
      </c>
      <c r="E32" s="253">
        <v>48.5</v>
      </c>
      <c r="F32" s="252">
        <f>E32+1.2</f>
        <v>49.7</v>
      </c>
      <c r="G32" s="252">
        <f>F32+1.2</f>
        <v>50.9</v>
      </c>
      <c r="H32" s="252">
        <f>G32+1.4</f>
        <v>52.3</v>
      </c>
      <c r="I32" s="140"/>
      <c r="J32" s="254" t="s">
        <v>179</v>
      </c>
      <c r="K32" s="163" t="s">
        <v>267</v>
      </c>
      <c r="L32" s="163" t="s">
        <v>267</v>
      </c>
      <c r="M32" s="142" t="s">
        <v>276</v>
      </c>
      <c r="N32" s="142" t="s">
        <v>284</v>
      </c>
      <c r="O32" s="142" t="s">
        <v>286</v>
      </c>
      <c r="P32" s="163" t="s">
        <v>267</v>
      </c>
      <c r="Q32" s="142"/>
    </row>
    <row r="33" s="110" customFormat="1" ht="29.1" customHeight="1" spans="1:17">
      <c r="A33" s="254" t="s">
        <v>183</v>
      </c>
      <c r="B33" s="262"/>
      <c r="C33" s="252">
        <f>D33-0.6</f>
        <v>61.7</v>
      </c>
      <c r="D33" s="252">
        <f>E33-1.2</f>
        <v>62.3</v>
      </c>
      <c r="E33" s="253">
        <v>63.5</v>
      </c>
      <c r="F33" s="252">
        <f>E33+1.2</f>
        <v>64.7</v>
      </c>
      <c r="G33" s="252">
        <f>F33+1.2</f>
        <v>65.9</v>
      </c>
      <c r="H33" s="252">
        <f>G33+0.6</f>
        <v>66.5</v>
      </c>
      <c r="I33" s="140"/>
      <c r="J33" s="254" t="s">
        <v>183</v>
      </c>
      <c r="K33" s="163" t="s">
        <v>267</v>
      </c>
      <c r="L33" s="142" t="s">
        <v>276</v>
      </c>
      <c r="M33" s="163" t="s">
        <v>267</v>
      </c>
      <c r="N33" s="163" t="s">
        <v>267</v>
      </c>
      <c r="O33" s="142" t="s">
        <v>272</v>
      </c>
      <c r="P33" s="142" t="s">
        <v>281</v>
      </c>
      <c r="Q33" s="142"/>
    </row>
    <row r="34" s="110" customFormat="1" ht="29.1" customHeight="1" spans="1:17">
      <c r="A34" s="263" t="s">
        <v>187</v>
      </c>
      <c r="B34" s="262"/>
      <c r="C34" s="264">
        <f>D34-0.7</f>
        <v>22.1</v>
      </c>
      <c r="D34" s="264">
        <f>E34-0.7</f>
        <v>22.8</v>
      </c>
      <c r="E34" s="256">
        <v>23.5</v>
      </c>
      <c r="F34" s="264">
        <f>E34+0.7</f>
        <v>24.2</v>
      </c>
      <c r="G34" s="264">
        <f>F34+0.7</f>
        <v>24.9</v>
      </c>
      <c r="H34" s="264">
        <f>G34+0.95</f>
        <v>25.85</v>
      </c>
      <c r="I34" s="140"/>
      <c r="J34" s="263" t="s">
        <v>187</v>
      </c>
      <c r="K34" s="164" t="s">
        <v>277</v>
      </c>
      <c r="L34" s="142" t="s">
        <v>284</v>
      </c>
      <c r="M34" s="142" t="s">
        <v>281</v>
      </c>
      <c r="N34" s="142" t="s">
        <v>286</v>
      </c>
      <c r="O34" s="163" t="s">
        <v>267</v>
      </c>
      <c r="P34" s="142" t="s">
        <v>286</v>
      </c>
      <c r="Q34" s="142"/>
    </row>
    <row r="35" s="110" customFormat="1" ht="29.1" customHeight="1" spans="1:17">
      <c r="A35" s="263" t="s">
        <v>189</v>
      </c>
      <c r="B35" s="262"/>
      <c r="C35" s="264">
        <f>D35-0.6</f>
        <v>17.8</v>
      </c>
      <c r="D35" s="264">
        <f>E35-0.6</f>
        <v>18.4</v>
      </c>
      <c r="E35" s="256">
        <v>19</v>
      </c>
      <c r="F35" s="264">
        <f>E35+0.6</f>
        <v>19.6</v>
      </c>
      <c r="G35" s="264">
        <f>F35+0.6</f>
        <v>20.2</v>
      </c>
      <c r="H35" s="264">
        <f>G35+0.95</f>
        <v>21.15</v>
      </c>
      <c r="I35" s="140"/>
      <c r="J35" s="263" t="s">
        <v>189</v>
      </c>
      <c r="K35" s="163" t="s">
        <v>267</v>
      </c>
      <c r="L35" s="163" t="s">
        <v>267</v>
      </c>
      <c r="M35" s="163" t="s">
        <v>267</v>
      </c>
      <c r="N35" s="142" t="s">
        <v>276</v>
      </c>
      <c r="O35" s="163" t="s">
        <v>267</v>
      </c>
      <c r="P35" s="163" t="s">
        <v>267</v>
      </c>
      <c r="Q35" s="142"/>
    </row>
    <row r="36" s="110" customFormat="1" ht="29.1" customHeight="1" spans="1:17">
      <c r="A36" s="120" t="s">
        <v>206</v>
      </c>
      <c r="B36" s="262"/>
      <c r="C36" s="252">
        <f>D36-0.5</f>
        <v>9.5</v>
      </c>
      <c r="D36" s="252">
        <f>E36-0.5</f>
        <v>10</v>
      </c>
      <c r="E36" s="255">
        <v>10.5</v>
      </c>
      <c r="F36" s="252">
        <f>E36+0.5</f>
        <v>11</v>
      </c>
      <c r="G36" s="252">
        <f>F36+0.5</f>
        <v>11.5</v>
      </c>
      <c r="H36" s="252">
        <f>G36+0.7</f>
        <v>12.2</v>
      </c>
      <c r="I36" s="140"/>
      <c r="J36" s="120" t="s">
        <v>206</v>
      </c>
      <c r="K36" s="142" t="s">
        <v>284</v>
      </c>
      <c r="L36" s="163" t="s">
        <v>267</v>
      </c>
      <c r="M36" s="163" t="s">
        <v>267</v>
      </c>
      <c r="N36" s="142" t="s">
        <v>284</v>
      </c>
      <c r="O36" s="142" t="s">
        <v>276</v>
      </c>
      <c r="P36" s="163" t="s">
        <v>267</v>
      </c>
      <c r="Q36" s="142"/>
    </row>
    <row r="37" s="110" customFormat="1" ht="29.1" customHeight="1" spans="1:17">
      <c r="A37" s="120" t="s">
        <v>207</v>
      </c>
      <c r="B37" s="262"/>
      <c r="C37" s="252">
        <f>D37-0.5</f>
        <v>13.5</v>
      </c>
      <c r="D37" s="252">
        <f>E37-0.5</f>
        <v>14</v>
      </c>
      <c r="E37" s="255">
        <v>14.5</v>
      </c>
      <c r="F37" s="252">
        <f>E37+0.5</f>
        <v>15</v>
      </c>
      <c r="G37" s="252">
        <f>F37+0.5</f>
        <v>15.5</v>
      </c>
      <c r="H37" s="252">
        <f>G37+0.7</f>
        <v>16.2</v>
      </c>
      <c r="I37" s="140"/>
      <c r="J37" s="120" t="s">
        <v>207</v>
      </c>
      <c r="K37" s="163" t="s">
        <v>267</v>
      </c>
      <c r="L37" s="163" t="s">
        <v>267</v>
      </c>
      <c r="M37" s="163" t="s">
        <v>267</v>
      </c>
      <c r="N37" s="163" t="s">
        <v>267</v>
      </c>
      <c r="O37" s="163" t="s">
        <v>267</v>
      </c>
      <c r="P37" s="163" t="s">
        <v>267</v>
      </c>
      <c r="Q37" s="142"/>
    </row>
    <row r="38" s="110" customFormat="1" ht="29.1" customHeight="1" spans="1:17">
      <c r="A38" s="120" t="s">
        <v>208</v>
      </c>
      <c r="B38" s="262"/>
      <c r="C38" s="252">
        <f t="shared" ref="C38:C41" si="13">D38</f>
        <v>5</v>
      </c>
      <c r="D38" s="252">
        <f>E38</f>
        <v>5</v>
      </c>
      <c r="E38" s="255">
        <v>5</v>
      </c>
      <c r="F38" s="252">
        <f t="shared" ref="F38:H38" si="14">E38</f>
        <v>5</v>
      </c>
      <c r="G38" s="252">
        <f t="shared" si="14"/>
        <v>5</v>
      </c>
      <c r="H38" s="252">
        <f t="shared" si="14"/>
        <v>5</v>
      </c>
      <c r="I38" s="140"/>
      <c r="J38" s="120" t="s">
        <v>208</v>
      </c>
      <c r="K38" s="142" t="s">
        <v>281</v>
      </c>
      <c r="L38" s="163" t="s">
        <v>267</v>
      </c>
      <c r="M38" s="142" t="s">
        <v>281</v>
      </c>
      <c r="N38" s="163" t="s">
        <v>267</v>
      </c>
      <c r="O38" s="142" t="s">
        <v>276</v>
      </c>
      <c r="P38" s="163" t="s">
        <v>267</v>
      </c>
      <c r="Q38" s="142"/>
    </row>
    <row r="39" s="110" customFormat="1" ht="29.1" customHeight="1" spans="1:17">
      <c r="A39" s="120" t="s">
        <v>209</v>
      </c>
      <c r="B39" s="262"/>
      <c r="C39" s="252">
        <f t="shared" si="13"/>
        <v>5</v>
      </c>
      <c r="D39" s="252">
        <f>E39</f>
        <v>5</v>
      </c>
      <c r="E39" s="255">
        <v>5</v>
      </c>
      <c r="F39" s="252">
        <f t="shared" ref="F39:H39" si="15">E39</f>
        <v>5</v>
      </c>
      <c r="G39" s="252">
        <f t="shared" si="15"/>
        <v>5</v>
      </c>
      <c r="H39" s="252">
        <f t="shared" si="15"/>
        <v>5</v>
      </c>
      <c r="I39" s="140"/>
      <c r="J39" s="120" t="s">
        <v>209</v>
      </c>
      <c r="K39" s="163" t="s">
        <v>267</v>
      </c>
      <c r="L39" s="142" t="s">
        <v>284</v>
      </c>
      <c r="M39" s="163" t="s">
        <v>267</v>
      </c>
      <c r="N39" s="164" t="s">
        <v>287</v>
      </c>
      <c r="O39" s="142" t="s">
        <v>284</v>
      </c>
      <c r="P39" s="163" t="s">
        <v>267</v>
      </c>
      <c r="Q39" s="145"/>
    </row>
    <row r="40" s="110" customFormat="1" ht="29.1" customHeight="1" spans="1:17">
      <c r="A40" s="120" t="s">
        <v>197</v>
      </c>
      <c r="B40" s="262"/>
      <c r="C40" s="123">
        <f>D40-1</f>
        <v>47</v>
      </c>
      <c r="D40" s="123">
        <f>E40-1</f>
        <v>48</v>
      </c>
      <c r="E40" s="253">
        <v>49</v>
      </c>
      <c r="F40" s="123">
        <f>E40+1</f>
        <v>50</v>
      </c>
      <c r="G40" s="123">
        <f>F40+1</f>
        <v>51</v>
      </c>
      <c r="H40" s="123">
        <f>G40+1.5</f>
        <v>52.5</v>
      </c>
      <c r="I40" s="276"/>
      <c r="J40" s="120" t="s">
        <v>197</v>
      </c>
      <c r="K40" s="142" t="s">
        <v>276</v>
      </c>
      <c r="L40" s="163" t="s">
        <v>267</v>
      </c>
      <c r="M40" s="142" t="s">
        <v>276</v>
      </c>
      <c r="N40" s="142" t="s">
        <v>281</v>
      </c>
      <c r="O40" s="163" t="s">
        <v>267</v>
      </c>
      <c r="P40" s="142" t="s">
        <v>276</v>
      </c>
      <c r="Q40" s="262"/>
    </row>
    <row r="41" s="110" customFormat="1" ht="29.1" customHeight="1" spans="1:17">
      <c r="A41" s="120" t="s">
        <v>201</v>
      </c>
      <c r="B41" s="262"/>
      <c r="C41" s="252">
        <f t="shared" si="13"/>
        <v>16.5</v>
      </c>
      <c r="D41" s="252">
        <f>E41-1</f>
        <v>16.5</v>
      </c>
      <c r="E41" s="253">
        <v>17.5</v>
      </c>
      <c r="F41" s="252">
        <f>E41</f>
        <v>17.5</v>
      </c>
      <c r="G41" s="252">
        <f>F41+1.5</f>
        <v>19</v>
      </c>
      <c r="H41" s="252">
        <f>G41</f>
        <v>19</v>
      </c>
      <c r="I41" s="276"/>
      <c r="J41" s="120" t="s">
        <v>201</v>
      </c>
      <c r="K41" s="163" t="s">
        <v>267</v>
      </c>
      <c r="L41" s="163" t="s">
        <v>267</v>
      </c>
      <c r="M41" s="142" t="s">
        <v>284</v>
      </c>
      <c r="N41" s="142" t="s">
        <v>281</v>
      </c>
      <c r="O41" s="163" t="s">
        <v>267</v>
      </c>
      <c r="P41" s="142" t="s">
        <v>284</v>
      </c>
      <c r="Q41" s="262"/>
    </row>
    <row r="42" s="110" customFormat="1" ht="29.1" customHeight="1" spans="1:17">
      <c r="A42" s="265"/>
      <c r="B42" s="266"/>
      <c r="C42" s="266"/>
      <c r="D42" s="267"/>
      <c r="E42" s="266"/>
      <c r="F42" s="266"/>
      <c r="G42" s="266"/>
      <c r="H42" s="266"/>
      <c r="I42" s="276"/>
      <c r="J42" s="277"/>
      <c r="K42" s="163"/>
      <c r="L42" s="163"/>
      <c r="M42" s="142"/>
      <c r="N42" s="163"/>
      <c r="O42" s="142"/>
      <c r="P42" s="163"/>
      <c r="Q42" s="145"/>
    </row>
    <row r="43" s="110" customFormat="1" ht="16.5" spans="1:17">
      <c r="A43" s="268"/>
      <c r="B43" s="269"/>
      <c r="C43" s="269"/>
      <c r="D43" s="269"/>
      <c r="E43" s="269"/>
      <c r="F43" s="269"/>
      <c r="G43" s="269"/>
      <c r="H43" s="269"/>
      <c r="I43" s="278"/>
      <c r="J43" s="279"/>
      <c r="K43" s="280"/>
      <c r="L43" s="280"/>
      <c r="M43" s="280"/>
      <c r="N43" s="280"/>
      <c r="O43" s="280"/>
      <c r="P43" s="280"/>
      <c r="Q43" s="280"/>
    </row>
    <row r="44" s="110" customFormat="1" ht="14.25" spans="1:17">
      <c r="A44" s="110" t="s">
        <v>212</v>
      </c>
      <c r="B44" s="149"/>
      <c r="C44" s="149"/>
      <c r="D44" s="149"/>
      <c r="E44" s="149"/>
      <c r="F44" s="149"/>
      <c r="G44" s="149"/>
      <c r="H44" s="149"/>
      <c r="I44" s="149"/>
      <c r="J44" s="148" t="s">
        <v>288</v>
      </c>
      <c r="K44" s="167"/>
      <c r="L44" s="167" t="s">
        <v>214</v>
      </c>
      <c r="M44" s="167"/>
      <c r="N44" s="167" t="s">
        <v>215</v>
      </c>
      <c r="O44" s="167"/>
      <c r="P44" s="167"/>
      <c r="Q44" s="111"/>
    </row>
    <row r="45" s="110" customFormat="1" customHeight="1" spans="1:17">
      <c r="A45" s="149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M16" sqref="M16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289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247" t="s">
        <v>63</v>
      </c>
      <c r="F2" s="248"/>
      <c r="G2" s="179" t="s">
        <v>70</v>
      </c>
      <c r="H2" s="179"/>
      <c r="I2" s="209" t="s">
        <v>57</v>
      </c>
      <c r="J2" s="179" t="s">
        <v>290</v>
      </c>
      <c r="K2" s="231"/>
    </row>
    <row r="3" s="170" customFormat="1" ht="42" customHeight="1" spans="1:11">
      <c r="A3" s="180" t="s">
        <v>78</v>
      </c>
      <c r="B3" s="181">
        <v>7420</v>
      </c>
      <c r="C3" s="181"/>
      <c r="D3" s="182" t="s">
        <v>291</v>
      </c>
      <c r="E3" s="183" t="s">
        <v>292</v>
      </c>
      <c r="F3" s="184"/>
      <c r="G3" s="184"/>
      <c r="H3" s="185" t="s">
        <v>293</v>
      </c>
      <c r="I3" s="185"/>
      <c r="J3" s="185"/>
      <c r="K3" s="232"/>
    </row>
    <row r="4" s="170" customFormat="1" spans="1:11">
      <c r="A4" s="186" t="s">
        <v>74</v>
      </c>
      <c r="B4" s="187">
        <v>5</v>
      </c>
      <c r="C4" s="187">
        <v>7</v>
      </c>
      <c r="D4" s="188" t="s">
        <v>294</v>
      </c>
      <c r="E4" s="189"/>
      <c r="F4" s="189"/>
      <c r="G4" s="189"/>
      <c r="H4" s="188" t="s">
        <v>295</v>
      </c>
      <c r="I4" s="188"/>
      <c r="J4" s="202" t="s">
        <v>67</v>
      </c>
      <c r="K4" s="233" t="s">
        <v>68</v>
      </c>
    </row>
    <row r="5" s="170" customFormat="1" spans="1:11">
      <c r="A5" s="186" t="s">
        <v>296</v>
      </c>
      <c r="B5" s="181">
        <v>1</v>
      </c>
      <c r="C5" s="181"/>
      <c r="D5" s="182" t="s">
        <v>297</v>
      </c>
      <c r="E5" s="182" t="s">
        <v>298</v>
      </c>
      <c r="F5" s="182" t="s">
        <v>299</v>
      </c>
      <c r="G5" s="182" t="s">
        <v>300</v>
      </c>
      <c r="H5" s="188" t="s">
        <v>301</v>
      </c>
      <c r="I5" s="188"/>
      <c r="J5" s="202" t="s">
        <v>67</v>
      </c>
      <c r="K5" s="233" t="s">
        <v>68</v>
      </c>
    </row>
    <row r="6" s="170" customFormat="1" ht="15" spans="1:11">
      <c r="A6" s="190" t="s">
        <v>302</v>
      </c>
      <c r="B6" s="191">
        <v>80</v>
      </c>
      <c r="C6" s="191"/>
      <c r="D6" s="192" t="s">
        <v>303</v>
      </c>
      <c r="E6" s="193"/>
      <c r="F6" s="282">
        <v>765</v>
      </c>
      <c r="G6" s="192"/>
      <c r="H6" s="195" t="s">
        <v>304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305</v>
      </c>
      <c r="B8" s="178" t="s">
        <v>306</v>
      </c>
      <c r="C8" s="178" t="s">
        <v>307</v>
      </c>
      <c r="D8" s="178" t="s">
        <v>308</v>
      </c>
      <c r="E8" s="178" t="s">
        <v>309</v>
      </c>
      <c r="F8" s="178" t="s">
        <v>310</v>
      </c>
      <c r="G8" s="200" t="s">
        <v>311</v>
      </c>
      <c r="H8" s="201"/>
      <c r="I8" s="201"/>
      <c r="J8" s="201"/>
      <c r="K8" s="235"/>
    </row>
    <row r="9" s="170" customFormat="1" spans="1:11">
      <c r="A9" s="186" t="s">
        <v>312</v>
      </c>
      <c r="B9" s="188"/>
      <c r="C9" s="202" t="s">
        <v>67</v>
      </c>
      <c r="D9" s="202" t="s">
        <v>68</v>
      </c>
      <c r="E9" s="182" t="s">
        <v>313</v>
      </c>
      <c r="F9" s="203" t="s">
        <v>314</v>
      </c>
      <c r="G9" s="204"/>
      <c r="H9" s="205"/>
      <c r="I9" s="205"/>
      <c r="J9" s="205"/>
      <c r="K9" s="236"/>
    </row>
    <row r="10" s="170" customFormat="1" spans="1:11">
      <c r="A10" s="186" t="s">
        <v>315</v>
      </c>
      <c r="B10" s="188"/>
      <c r="C10" s="202" t="s">
        <v>67</v>
      </c>
      <c r="D10" s="202" t="s">
        <v>68</v>
      </c>
      <c r="E10" s="182" t="s">
        <v>316</v>
      </c>
      <c r="F10" s="203" t="s">
        <v>317</v>
      </c>
      <c r="G10" s="204" t="s">
        <v>318</v>
      </c>
      <c r="H10" s="205"/>
      <c r="I10" s="205"/>
      <c r="J10" s="205"/>
      <c r="K10" s="236"/>
    </row>
    <row r="11" s="170" customFormat="1" spans="1:11">
      <c r="A11" s="206" t="s">
        <v>217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91</v>
      </c>
      <c r="B12" s="202" t="s">
        <v>87</v>
      </c>
      <c r="C12" s="202" t="s">
        <v>88</v>
      </c>
      <c r="D12" s="203"/>
      <c r="E12" s="182" t="s">
        <v>89</v>
      </c>
      <c r="F12" s="202" t="s">
        <v>87</v>
      </c>
      <c r="G12" s="202" t="s">
        <v>88</v>
      </c>
      <c r="H12" s="202"/>
      <c r="I12" s="182" t="s">
        <v>319</v>
      </c>
      <c r="J12" s="202" t="s">
        <v>87</v>
      </c>
      <c r="K12" s="233" t="s">
        <v>88</v>
      </c>
    </row>
    <row r="13" s="170" customFormat="1" spans="1:11">
      <c r="A13" s="180" t="s">
        <v>94</v>
      </c>
      <c r="B13" s="202" t="s">
        <v>87</v>
      </c>
      <c r="C13" s="202" t="s">
        <v>88</v>
      </c>
      <c r="D13" s="203"/>
      <c r="E13" s="182" t="s">
        <v>99</v>
      </c>
      <c r="F13" s="202" t="s">
        <v>87</v>
      </c>
      <c r="G13" s="202" t="s">
        <v>88</v>
      </c>
      <c r="H13" s="202"/>
      <c r="I13" s="182" t="s">
        <v>320</v>
      </c>
      <c r="J13" s="202" t="s">
        <v>87</v>
      </c>
      <c r="K13" s="233" t="s">
        <v>88</v>
      </c>
    </row>
    <row r="14" s="170" customFormat="1" ht="15" spans="1:11">
      <c r="A14" s="190" t="s">
        <v>321</v>
      </c>
      <c r="B14" s="194" t="s">
        <v>87</v>
      </c>
      <c r="C14" s="194" t="s">
        <v>88</v>
      </c>
      <c r="D14" s="193"/>
      <c r="E14" s="192" t="s">
        <v>322</v>
      </c>
      <c r="F14" s="194" t="s">
        <v>87</v>
      </c>
      <c r="G14" s="194" t="s">
        <v>88</v>
      </c>
      <c r="H14" s="194"/>
      <c r="I14" s="192" t="s">
        <v>323</v>
      </c>
      <c r="J14" s="194" t="s">
        <v>87</v>
      </c>
      <c r="K14" s="234" t="s">
        <v>88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324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325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326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327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328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329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330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0"/>
    </row>
    <row r="25" s="170" customFormat="1" spans="1:11">
      <c r="A25" s="211" t="s">
        <v>331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70" customFormat="1" spans="1:1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40"/>
    </row>
    <row r="27" s="170" customFormat="1" spans="1:11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41"/>
    </row>
    <row r="28" s="170" customFormat="1" spans="1:11">
      <c r="A28" s="186" t="s">
        <v>131</v>
      </c>
      <c r="B28" s="188"/>
      <c r="C28" s="202" t="s">
        <v>67</v>
      </c>
      <c r="D28" s="202" t="s">
        <v>68</v>
      </c>
      <c r="E28" s="185"/>
      <c r="F28" s="185"/>
      <c r="G28" s="185"/>
      <c r="H28" s="185"/>
      <c r="I28" s="185"/>
      <c r="J28" s="185"/>
      <c r="K28" s="232"/>
    </row>
    <row r="29" s="170" customFormat="1" ht="15" spans="1:11">
      <c r="A29" s="215" t="s">
        <v>332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42"/>
    </row>
    <row r="30" s="170" customFormat="1" ht="15" spans="1:1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="170" customFormat="1" spans="1:11">
      <c r="A31" s="218" t="s">
        <v>333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35"/>
    </row>
    <row r="32" s="170" customFormat="1" spans="1:11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6"/>
    </row>
    <row r="33" s="170" customFormat="1" ht="17.25" customHeight="1" spans="1:11">
      <c r="A33" s="219" t="s">
        <v>334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 t="s">
        <v>335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3"/>
    </row>
    <row r="37" s="170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3"/>
    </row>
    <row r="38" s="170" customFormat="1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43"/>
    </row>
    <row r="39" s="170" customFormat="1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0"/>
    </row>
    <row r="40" s="170" customFormat="1" ht="17.25" customHeight="1" spans="1:11">
      <c r="A40" s="221"/>
      <c r="B40" s="212"/>
      <c r="C40" s="212"/>
      <c r="D40" s="212"/>
      <c r="E40" s="212"/>
      <c r="F40" s="212"/>
      <c r="G40" s="212"/>
      <c r="H40" s="212"/>
      <c r="I40" s="212"/>
      <c r="J40" s="212"/>
      <c r="K40" s="240"/>
    </row>
    <row r="41" s="170" customFormat="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4"/>
    </row>
    <row r="42" s="170" customFormat="1" ht="18.75" customHeight="1" spans="1:11">
      <c r="A42" s="224" t="s">
        <v>336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45"/>
    </row>
    <row r="43" s="172" customFormat="1" ht="18.75" customHeight="1" spans="1:11">
      <c r="A43" s="186" t="s">
        <v>337</v>
      </c>
      <c r="B43" s="188"/>
      <c r="C43" s="188"/>
      <c r="D43" s="185" t="s">
        <v>338</v>
      </c>
      <c r="E43" s="185"/>
      <c r="F43" s="226" t="s">
        <v>339</v>
      </c>
      <c r="G43" s="227"/>
      <c r="H43" s="188" t="s">
        <v>340</v>
      </c>
      <c r="I43" s="188"/>
      <c r="J43" s="188" t="s">
        <v>341</v>
      </c>
      <c r="K43" s="239"/>
    </row>
    <row r="44" s="170" customFormat="1" ht="18.75" customHeight="1" spans="1:13">
      <c r="A44" s="186" t="s">
        <v>211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39"/>
      <c r="M44" s="172"/>
    </row>
    <row r="45" s="170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39"/>
    </row>
    <row r="46" s="170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39"/>
    </row>
    <row r="47" s="170" customFormat="1" ht="32.1" customHeight="1" spans="1:11">
      <c r="A47" s="190" t="s">
        <v>143</v>
      </c>
      <c r="B47" s="228" t="s">
        <v>342</v>
      </c>
      <c r="C47" s="228"/>
      <c r="D47" s="192" t="s">
        <v>343</v>
      </c>
      <c r="E47" s="193" t="s">
        <v>344</v>
      </c>
      <c r="F47" s="192" t="s">
        <v>147</v>
      </c>
      <c r="G47" s="285" t="s">
        <v>345</v>
      </c>
      <c r="H47" s="230" t="s">
        <v>148</v>
      </c>
      <c r="I47" s="230"/>
      <c r="J47" s="228" t="s">
        <v>149</v>
      </c>
      <c r="K47" s="246"/>
    </row>
    <row r="48" s="170" customFormat="1" ht="16.5" customHeight="1"/>
    <row r="49" s="170" customFormat="1" ht="16.5" customHeight="1"/>
    <row r="50" s="17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P17" sqref="P17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153</v>
      </c>
      <c r="F2" s="115"/>
      <c r="G2" s="115"/>
      <c r="H2" s="115"/>
      <c r="I2" s="151"/>
      <c r="J2" s="152" t="s">
        <v>57</v>
      </c>
      <c r="K2" s="153" t="s">
        <v>266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113</v>
      </c>
      <c r="C4" s="249" t="s">
        <v>114</v>
      </c>
      <c r="D4" s="249" t="s">
        <v>115</v>
      </c>
      <c r="E4" s="250" t="s">
        <v>116</v>
      </c>
      <c r="F4" s="249" t="s">
        <v>117</v>
      </c>
      <c r="G4" s="249" t="s">
        <v>118</v>
      </c>
      <c r="H4" s="249" t="s">
        <v>119</v>
      </c>
      <c r="I4" s="140"/>
      <c r="J4" s="158"/>
      <c r="K4" s="159" t="s">
        <v>114</v>
      </c>
      <c r="L4" s="159" t="s">
        <v>115</v>
      </c>
      <c r="M4" s="270" t="s">
        <v>116</v>
      </c>
      <c r="N4" s="159" t="s">
        <v>117</v>
      </c>
      <c r="O4" s="159" t="s">
        <v>118</v>
      </c>
      <c r="P4" s="159" t="s">
        <v>119</v>
      </c>
      <c r="Q4" s="145"/>
    </row>
    <row r="5" s="110" customFormat="1" ht="29.1" customHeight="1" spans="1:17">
      <c r="A5" s="117"/>
      <c r="B5" s="119" t="s">
        <v>157</v>
      </c>
      <c r="C5" s="249" t="s">
        <v>158</v>
      </c>
      <c r="D5" s="249" t="s">
        <v>159</v>
      </c>
      <c r="E5" s="250" t="s">
        <v>160</v>
      </c>
      <c r="F5" s="249" t="s">
        <v>161</v>
      </c>
      <c r="G5" s="249" t="s">
        <v>162</v>
      </c>
      <c r="H5" s="249" t="s">
        <v>163</v>
      </c>
      <c r="I5" s="140"/>
      <c r="J5" s="158"/>
      <c r="K5" s="271" t="s">
        <v>158</v>
      </c>
      <c r="L5" s="271" t="s">
        <v>159</v>
      </c>
      <c r="M5" s="271" t="s">
        <v>160</v>
      </c>
      <c r="N5" s="271" t="s">
        <v>161</v>
      </c>
      <c r="O5" s="271" t="s">
        <v>162</v>
      </c>
      <c r="P5" s="271" t="s">
        <v>163</v>
      </c>
      <c r="Q5" s="271"/>
    </row>
    <row r="6" s="110" customFormat="1" ht="29.1" customHeight="1" spans="1:17">
      <c r="A6" s="251" t="s">
        <v>165</v>
      </c>
      <c r="B6" s="123"/>
      <c r="C6" s="252">
        <f>D6-1</f>
        <v>73</v>
      </c>
      <c r="D6" s="252">
        <f>E6-2</f>
        <v>74</v>
      </c>
      <c r="E6" s="253">
        <v>76</v>
      </c>
      <c r="F6" s="252">
        <f>E6+2</f>
        <v>78</v>
      </c>
      <c r="G6" s="252">
        <f>F6+2</f>
        <v>80</v>
      </c>
      <c r="H6" s="252">
        <f>G6+1</f>
        <v>81</v>
      </c>
      <c r="I6" s="140"/>
      <c r="J6" s="251" t="s">
        <v>165</v>
      </c>
      <c r="K6" s="163" t="s">
        <v>267</v>
      </c>
      <c r="L6" s="163" t="s">
        <v>267</v>
      </c>
      <c r="M6" s="163" t="s">
        <v>267</v>
      </c>
      <c r="N6" s="163" t="s">
        <v>267</v>
      </c>
      <c r="O6" s="163" t="s">
        <v>268</v>
      </c>
      <c r="P6" s="163" t="s">
        <v>267</v>
      </c>
      <c r="Q6" s="163"/>
    </row>
    <row r="7" s="110" customFormat="1" ht="29.1" customHeight="1" spans="1:17">
      <c r="A7" s="120" t="s">
        <v>168</v>
      </c>
      <c r="B7" s="123"/>
      <c r="C7" s="252">
        <f>D7-1</f>
        <v>71</v>
      </c>
      <c r="D7" s="252">
        <f>E7-2</f>
        <v>72</v>
      </c>
      <c r="E7" s="253">
        <v>74</v>
      </c>
      <c r="F7" s="252">
        <f>E7+2</f>
        <v>76</v>
      </c>
      <c r="G7" s="252">
        <f>F7+2</f>
        <v>78</v>
      </c>
      <c r="H7" s="252">
        <f>G7+1</f>
        <v>79</v>
      </c>
      <c r="I7" s="140"/>
      <c r="J7" s="120" t="s">
        <v>168</v>
      </c>
      <c r="K7" s="163" t="s">
        <v>267</v>
      </c>
      <c r="L7" s="272" t="s">
        <v>270</v>
      </c>
      <c r="M7" s="163" t="s">
        <v>267</v>
      </c>
      <c r="N7" s="272" t="s">
        <v>270</v>
      </c>
      <c r="O7" s="163" t="s">
        <v>267</v>
      </c>
      <c r="P7" s="272" t="s">
        <v>270</v>
      </c>
      <c r="Q7" s="163"/>
    </row>
    <row r="8" s="110" customFormat="1" ht="29.1" customHeight="1" spans="1:17">
      <c r="A8" s="120" t="s">
        <v>171</v>
      </c>
      <c r="B8" s="123"/>
      <c r="C8" s="252">
        <f t="shared" ref="C8:C10" si="0">D8-4</f>
        <v>118</v>
      </c>
      <c r="D8" s="252">
        <f t="shared" ref="D8:D10" si="1">E8-4</f>
        <v>122</v>
      </c>
      <c r="E8" s="253">
        <v>126</v>
      </c>
      <c r="F8" s="252">
        <f t="shared" ref="F8:F10" si="2">E8+4</f>
        <v>130</v>
      </c>
      <c r="G8" s="252">
        <f>F8+4</f>
        <v>134</v>
      </c>
      <c r="H8" s="252">
        <f t="shared" ref="H8:H10" si="3">G8+6</f>
        <v>140</v>
      </c>
      <c r="I8" s="140"/>
      <c r="J8" s="120" t="s">
        <v>171</v>
      </c>
      <c r="K8" s="163" t="s">
        <v>267</v>
      </c>
      <c r="L8" s="163" t="s">
        <v>267</v>
      </c>
      <c r="M8" s="163" t="s">
        <v>267</v>
      </c>
      <c r="N8" s="163" t="s">
        <v>267</v>
      </c>
      <c r="O8" s="163" t="s">
        <v>267</v>
      </c>
      <c r="P8" s="163" t="s">
        <v>267</v>
      </c>
      <c r="Q8" s="142"/>
    </row>
    <row r="9" s="110" customFormat="1" ht="29.1" customHeight="1" spans="1:17">
      <c r="A9" s="120" t="s">
        <v>173</v>
      </c>
      <c r="B9" s="123"/>
      <c r="C9" s="252">
        <f t="shared" si="0"/>
        <v>118</v>
      </c>
      <c r="D9" s="252">
        <f t="shared" si="1"/>
        <v>122</v>
      </c>
      <c r="E9" s="253">
        <v>126</v>
      </c>
      <c r="F9" s="252">
        <f t="shared" si="2"/>
        <v>130</v>
      </c>
      <c r="G9" s="252">
        <f>F9+5</f>
        <v>135</v>
      </c>
      <c r="H9" s="252">
        <f t="shared" si="3"/>
        <v>141</v>
      </c>
      <c r="I9" s="140"/>
      <c r="J9" s="120" t="s">
        <v>173</v>
      </c>
      <c r="K9" s="142" t="s">
        <v>271</v>
      </c>
      <c r="L9" s="163" t="s">
        <v>267</v>
      </c>
      <c r="M9" s="163" t="s">
        <v>268</v>
      </c>
      <c r="N9" s="163" t="s">
        <v>267</v>
      </c>
      <c r="O9" s="163" t="s">
        <v>268</v>
      </c>
      <c r="P9" s="163" t="s">
        <v>267</v>
      </c>
      <c r="Q9" s="163"/>
    </row>
    <row r="10" s="110" customFormat="1" ht="29.1" customHeight="1" spans="1:17">
      <c r="A10" s="120" t="s">
        <v>176</v>
      </c>
      <c r="B10" s="123"/>
      <c r="C10" s="252">
        <f t="shared" si="0"/>
        <v>118</v>
      </c>
      <c r="D10" s="252">
        <f t="shared" si="1"/>
        <v>122</v>
      </c>
      <c r="E10" s="253">
        <v>126</v>
      </c>
      <c r="F10" s="252">
        <f t="shared" si="2"/>
        <v>130</v>
      </c>
      <c r="G10" s="252">
        <f>F10+5</f>
        <v>135</v>
      </c>
      <c r="H10" s="252">
        <f t="shared" si="3"/>
        <v>141</v>
      </c>
      <c r="I10" s="140"/>
      <c r="J10" s="120" t="s">
        <v>176</v>
      </c>
      <c r="K10" s="163" t="s">
        <v>267</v>
      </c>
      <c r="L10" s="163" t="s">
        <v>268</v>
      </c>
      <c r="M10" s="163" t="s">
        <v>346</v>
      </c>
      <c r="N10" s="163" t="s">
        <v>267</v>
      </c>
      <c r="O10" s="163" t="s">
        <v>273</v>
      </c>
      <c r="P10" s="163" t="s">
        <v>267</v>
      </c>
      <c r="Q10" s="142"/>
    </row>
    <row r="11" s="110" customFormat="1" ht="29.1" customHeight="1" spans="1:17">
      <c r="A11" s="254" t="s">
        <v>179</v>
      </c>
      <c r="B11" s="128"/>
      <c r="C11" s="252">
        <f>D11-1.2</f>
        <v>57.1</v>
      </c>
      <c r="D11" s="252">
        <f>E11-1.2</f>
        <v>58.3</v>
      </c>
      <c r="E11" s="253">
        <v>59.5</v>
      </c>
      <c r="F11" s="252">
        <f>E11+1.2</f>
        <v>60.7</v>
      </c>
      <c r="G11" s="252">
        <f>F11+1.2</f>
        <v>61.9</v>
      </c>
      <c r="H11" s="252">
        <f>G11+1.4</f>
        <v>63.3</v>
      </c>
      <c r="I11" s="140"/>
      <c r="J11" s="254" t="s">
        <v>179</v>
      </c>
      <c r="K11" s="163" t="s">
        <v>267</v>
      </c>
      <c r="L11" s="163" t="s">
        <v>267</v>
      </c>
      <c r="M11" s="163" t="s">
        <v>267</v>
      </c>
      <c r="N11" s="163" t="s">
        <v>267</v>
      </c>
      <c r="O11" s="142" t="s">
        <v>274</v>
      </c>
      <c r="P11" s="163" t="s">
        <v>267</v>
      </c>
      <c r="Q11" s="142"/>
    </row>
    <row r="12" s="110" customFormat="1" ht="29.1" customHeight="1" spans="1:17">
      <c r="A12" s="254" t="s">
        <v>183</v>
      </c>
      <c r="B12" s="128"/>
      <c r="C12" s="252">
        <f>D12-0.6</f>
        <v>58.2</v>
      </c>
      <c r="D12" s="252">
        <f>E12-1.2</f>
        <v>58.8</v>
      </c>
      <c r="E12" s="253">
        <v>60</v>
      </c>
      <c r="F12" s="252">
        <f>E12+1.2</f>
        <v>61.2</v>
      </c>
      <c r="G12" s="252">
        <f>F12+1.2</f>
        <v>62.4</v>
      </c>
      <c r="H12" s="252">
        <f>G12+0.6</f>
        <v>63</v>
      </c>
      <c r="I12" s="140"/>
      <c r="J12" s="254" t="s">
        <v>183</v>
      </c>
      <c r="K12" s="142" t="s">
        <v>276</v>
      </c>
      <c r="L12" s="163" t="s">
        <v>267</v>
      </c>
      <c r="M12" s="142" t="s">
        <v>276</v>
      </c>
      <c r="N12" s="164" t="s">
        <v>277</v>
      </c>
      <c r="O12" s="163" t="s">
        <v>267</v>
      </c>
      <c r="P12" s="163" t="s">
        <v>267</v>
      </c>
      <c r="Q12" s="142"/>
    </row>
    <row r="13" s="110" customFormat="1" ht="29.1" customHeight="1" spans="1:17">
      <c r="A13" s="120" t="s">
        <v>187</v>
      </c>
      <c r="B13" s="123"/>
      <c r="C13" s="252">
        <f>D13-0.8</f>
        <v>24.4</v>
      </c>
      <c r="D13" s="252">
        <f>E13-0.8</f>
        <v>25.2</v>
      </c>
      <c r="E13" s="253">
        <v>26</v>
      </c>
      <c r="F13" s="252">
        <f>E13+0.8</f>
        <v>26.8</v>
      </c>
      <c r="G13" s="252">
        <f>F13+0.8</f>
        <v>27.6</v>
      </c>
      <c r="H13" s="252">
        <f>G13+1.3</f>
        <v>28.9</v>
      </c>
      <c r="I13" s="140"/>
      <c r="J13" s="120" t="s">
        <v>187</v>
      </c>
      <c r="K13" s="163" t="s">
        <v>267</v>
      </c>
      <c r="L13" s="164" t="s">
        <v>279</v>
      </c>
      <c r="M13" s="163" t="s">
        <v>267</v>
      </c>
      <c r="N13" s="163" t="s">
        <v>267</v>
      </c>
      <c r="O13" s="163" t="s">
        <v>267</v>
      </c>
      <c r="P13" s="164" t="s">
        <v>279</v>
      </c>
      <c r="Q13" s="142"/>
    </row>
    <row r="14" s="110" customFormat="1" ht="29.1" customHeight="1" spans="1:17">
      <c r="A14" s="120" t="s">
        <v>189</v>
      </c>
      <c r="B14" s="123"/>
      <c r="C14" s="252">
        <f>D14-0.7</f>
        <v>20.1</v>
      </c>
      <c r="D14" s="252">
        <f>E14-0.7</f>
        <v>20.8</v>
      </c>
      <c r="E14" s="253">
        <v>21.5</v>
      </c>
      <c r="F14" s="252">
        <f>E14+0.7</f>
        <v>22.2</v>
      </c>
      <c r="G14" s="252">
        <f>F14+0.7</f>
        <v>22.9</v>
      </c>
      <c r="H14" s="252">
        <f>G14+1</f>
        <v>23.9</v>
      </c>
      <c r="I14" s="140"/>
      <c r="J14" s="120" t="s">
        <v>189</v>
      </c>
      <c r="K14" s="142" t="s">
        <v>280</v>
      </c>
      <c r="L14" s="163" t="s">
        <v>267</v>
      </c>
      <c r="M14" s="142" t="s">
        <v>280</v>
      </c>
      <c r="N14" s="163" t="s">
        <v>267</v>
      </c>
      <c r="O14" s="142" t="s">
        <v>280</v>
      </c>
      <c r="P14" s="163" t="s">
        <v>267</v>
      </c>
      <c r="Q14" s="142"/>
    </row>
    <row r="15" s="110" customFormat="1" ht="29.1" customHeight="1" spans="1:17">
      <c r="A15" s="120" t="s">
        <v>191</v>
      </c>
      <c r="B15" s="123"/>
      <c r="C15" s="252">
        <f t="shared" ref="C15:C20" si="4">D15-0.5</f>
        <v>14</v>
      </c>
      <c r="D15" s="252">
        <f t="shared" ref="D15:D20" si="5">E15-0.5</f>
        <v>14.5</v>
      </c>
      <c r="E15" s="255">
        <v>15</v>
      </c>
      <c r="F15" s="252">
        <f>E15+0.5</f>
        <v>15.5</v>
      </c>
      <c r="G15" s="252">
        <f>F15+0.5</f>
        <v>16</v>
      </c>
      <c r="H15" s="252">
        <f>G15+0.7</f>
        <v>16.7</v>
      </c>
      <c r="I15" s="140"/>
      <c r="J15" s="120" t="s">
        <v>191</v>
      </c>
      <c r="K15" s="163" t="s">
        <v>267</v>
      </c>
      <c r="L15" s="163" t="s">
        <v>267</v>
      </c>
      <c r="M15" s="163" t="s">
        <v>267</v>
      </c>
      <c r="N15" s="163" t="s">
        <v>267</v>
      </c>
      <c r="O15" s="163" t="s">
        <v>267</v>
      </c>
      <c r="P15" s="163" t="s">
        <v>267</v>
      </c>
      <c r="Q15" s="142"/>
    </row>
    <row r="16" s="110" customFormat="1" ht="29.1" customHeight="1" spans="1:17">
      <c r="A16" s="120" t="s">
        <v>192</v>
      </c>
      <c r="B16" s="123"/>
      <c r="C16" s="252">
        <f>D16</f>
        <v>11</v>
      </c>
      <c r="D16" s="252">
        <f>E16</f>
        <v>11</v>
      </c>
      <c r="E16" s="255">
        <v>11</v>
      </c>
      <c r="F16" s="252">
        <f t="shared" ref="F16:H16" si="6">E16</f>
        <v>11</v>
      </c>
      <c r="G16" s="252">
        <f t="shared" si="6"/>
        <v>11</v>
      </c>
      <c r="H16" s="252">
        <f t="shared" si="6"/>
        <v>11</v>
      </c>
      <c r="I16" s="140"/>
      <c r="J16" s="120" t="s">
        <v>192</v>
      </c>
      <c r="K16" s="142" t="s">
        <v>281</v>
      </c>
      <c r="L16" s="163" t="s">
        <v>267</v>
      </c>
      <c r="M16" s="142" t="s">
        <v>281</v>
      </c>
      <c r="N16" s="163" t="s">
        <v>267</v>
      </c>
      <c r="O16" s="142" t="s">
        <v>281</v>
      </c>
      <c r="P16" s="163" t="s">
        <v>267</v>
      </c>
      <c r="Q16" s="142"/>
    </row>
    <row r="17" s="110" customFormat="1" ht="29.1" customHeight="1" spans="1:17">
      <c r="A17" s="120" t="s">
        <v>193</v>
      </c>
      <c r="B17" s="123"/>
      <c r="C17" s="123">
        <f>D17-1</f>
        <v>58</v>
      </c>
      <c r="D17" s="123">
        <f t="shared" ref="D17:D21" si="7">E17-1</f>
        <v>59</v>
      </c>
      <c r="E17" s="256">
        <v>60</v>
      </c>
      <c r="F17" s="123">
        <f>E17+1</f>
        <v>61</v>
      </c>
      <c r="G17" s="123">
        <f>F17+1</f>
        <v>62</v>
      </c>
      <c r="H17" s="123">
        <f>G17+1.5</f>
        <v>63.5</v>
      </c>
      <c r="I17" s="140"/>
      <c r="J17" s="120" t="s">
        <v>193</v>
      </c>
      <c r="K17" s="163" t="s">
        <v>267</v>
      </c>
      <c r="L17" s="163" t="s">
        <v>267</v>
      </c>
      <c r="M17" s="163" t="s">
        <v>267</v>
      </c>
      <c r="N17" s="142" t="s">
        <v>276</v>
      </c>
      <c r="O17" s="163" t="s">
        <v>267</v>
      </c>
      <c r="P17" s="142" t="s">
        <v>276</v>
      </c>
      <c r="Q17" s="142"/>
    </row>
    <row r="18" s="110" customFormat="1" ht="29.1" customHeight="1" spans="1:17">
      <c r="A18" s="120" t="s">
        <v>197</v>
      </c>
      <c r="B18" s="123"/>
      <c r="C18" s="123">
        <f>D18-1</f>
        <v>55</v>
      </c>
      <c r="D18" s="123">
        <f t="shared" si="7"/>
        <v>56</v>
      </c>
      <c r="E18" s="256">
        <v>57</v>
      </c>
      <c r="F18" s="123">
        <f>E18+1</f>
        <v>58</v>
      </c>
      <c r="G18" s="123">
        <f>F18+1</f>
        <v>59</v>
      </c>
      <c r="H18" s="123">
        <f>G18+1.5</f>
        <v>60.5</v>
      </c>
      <c r="I18" s="140"/>
      <c r="J18" s="120" t="s">
        <v>197</v>
      </c>
      <c r="K18" s="163" t="s">
        <v>267</v>
      </c>
      <c r="L18" s="142" t="s">
        <v>280</v>
      </c>
      <c r="M18" s="163" t="s">
        <v>267</v>
      </c>
      <c r="N18" s="142" t="s">
        <v>281</v>
      </c>
      <c r="O18" s="163" t="s">
        <v>267</v>
      </c>
      <c r="P18" s="163" t="s">
        <v>267</v>
      </c>
      <c r="Q18" s="142"/>
    </row>
    <row r="19" s="110" customFormat="1" ht="29.1" customHeight="1" spans="1:17">
      <c r="A19" s="120" t="s">
        <v>198</v>
      </c>
      <c r="B19" s="123"/>
      <c r="C19" s="123">
        <f t="shared" si="4"/>
        <v>36</v>
      </c>
      <c r="D19" s="123">
        <f t="shared" si="5"/>
        <v>36.5</v>
      </c>
      <c r="E19" s="257">
        <v>37</v>
      </c>
      <c r="F19" s="123">
        <f t="shared" ref="F19:H19" si="8">E19+0.5</f>
        <v>37.5</v>
      </c>
      <c r="G19" s="123">
        <f t="shared" si="8"/>
        <v>38</v>
      </c>
      <c r="H19" s="123">
        <f t="shared" si="8"/>
        <v>38.5</v>
      </c>
      <c r="I19" s="140"/>
      <c r="J19" s="120" t="s">
        <v>198</v>
      </c>
      <c r="K19" s="142" t="s">
        <v>276</v>
      </c>
      <c r="L19" s="163" t="s">
        <v>267</v>
      </c>
      <c r="M19" s="142" t="s">
        <v>281</v>
      </c>
      <c r="N19" s="163" t="s">
        <v>267</v>
      </c>
      <c r="O19" s="142" t="s">
        <v>281</v>
      </c>
      <c r="P19" s="163" t="s">
        <v>267</v>
      </c>
      <c r="Q19" s="142"/>
    </row>
    <row r="20" s="110" customFormat="1" ht="29.1" customHeight="1" spans="1:17">
      <c r="A20" s="120" t="s">
        <v>200</v>
      </c>
      <c r="B20" s="123"/>
      <c r="C20" s="123">
        <f t="shared" si="4"/>
        <v>26</v>
      </c>
      <c r="D20" s="123">
        <f t="shared" si="5"/>
        <v>26.5</v>
      </c>
      <c r="E20" s="256">
        <v>27</v>
      </c>
      <c r="F20" s="123">
        <f>E20+0.5</f>
        <v>27.5</v>
      </c>
      <c r="G20" s="123">
        <f>F20+0.5</f>
        <v>28</v>
      </c>
      <c r="H20" s="133">
        <f>G20+0.75</f>
        <v>28.75</v>
      </c>
      <c r="I20" s="140"/>
      <c r="J20" s="120" t="s">
        <v>200</v>
      </c>
      <c r="K20" s="163" t="s">
        <v>267</v>
      </c>
      <c r="L20" s="163" t="s">
        <v>267</v>
      </c>
      <c r="M20" s="163" t="s">
        <v>267</v>
      </c>
      <c r="N20" s="163" t="s">
        <v>267</v>
      </c>
      <c r="O20" s="163" t="s">
        <v>267</v>
      </c>
      <c r="P20" s="163" t="s">
        <v>267</v>
      </c>
      <c r="Q20" s="142"/>
    </row>
    <row r="21" s="110" customFormat="1" ht="29.1" customHeight="1" spans="1:17">
      <c r="A21" s="120" t="s">
        <v>201</v>
      </c>
      <c r="B21" s="258"/>
      <c r="C21" s="252">
        <f>D21</f>
        <v>17</v>
      </c>
      <c r="D21" s="252">
        <f t="shared" si="7"/>
        <v>17</v>
      </c>
      <c r="E21" s="255">
        <v>18</v>
      </c>
      <c r="F21" s="252">
        <f>E21</f>
        <v>18</v>
      </c>
      <c r="G21" s="252">
        <f>F21+1.5</f>
        <v>19.5</v>
      </c>
      <c r="H21" s="252">
        <f>G21</f>
        <v>19.5</v>
      </c>
      <c r="I21" s="140"/>
      <c r="J21" s="120" t="s">
        <v>201</v>
      </c>
      <c r="K21" s="163" t="s">
        <v>267</v>
      </c>
      <c r="L21" s="163" t="s">
        <v>267</v>
      </c>
      <c r="M21" s="142" t="s">
        <v>281</v>
      </c>
      <c r="N21" s="163" t="s">
        <v>267</v>
      </c>
      <c r="O21" s="142" t="s">
        <v>281</v>
      </c>
      <c r="P21" s="142" t="s">
        <v>281</v>
      </c>
      <c r="Q21" s="142"/>
    </row>
    <row r="22" s="110" customFormat="1" ht="29.1" customHeight="1" spans="1:17">
      <c r="A22" s="259"/>
      <c r="B22" s="260"/>
      <c r="C22" s="260"/>
      <c r="D22" s="256"/>
      <c r="E22" s="261"/>
      <c r="F22" s="260"/>
      <c r="G22" s="260"/>
      <c r="H22" s="260"/>
      <c r="I22" s="140"/>
      <c r="J22" s="259"/>
      <c r="K22" s="163" t="s">
        <v>267</v>
      </c>
      <c r="L22" s="163" t="s">
        <v>267</v>
      </c>
      <c r="M22" s="163" t="s">
        <v>267</v>
      </c>
      <c r="N22" s="163" t="s">
        <v>267</v>
      </c>
      <c r="O22" s="163" t="s">
        <v>267</v>
      </c>
      <c r="P22" s="163" t="s">
        <v>267</v>
      </c>
      <c r="Q22" s="142"/>
    </row>
    <row r="23" s="110" customFormat="1" ht="29.1" customHeight="1" spans="1:17">
      <c r="A23" s="114" t="s">
        <v>62</v>
      </c>
      <c r="B23" s="247" t="s">
        <v>63</v>
      </c>
      <c r="C23" s="248"/>
      <c r="D23" s="116" t="s">
        <v>69</v>
      </c>
      <c r="E23" s="115" t="s">
        <v>202</v>
      </c>
      <c r="F23" s="115"/>
      <c r="G23" s="115"/>
      <c r="H23" s="115"/>
      <c r="I23" s="140"/>
      <c r="J23" s="273" t="s">
        <v>57</v>
      </c>
      <c r="K23" s="274" t="s">
        <v>266</v>
      </c>
      <c r="L23" s="274"/>
      <c r="M23" s="274"/>
      <c r="N23" s="274"/>
      <c r="O23" s="275"/>
      <c r="P23" s="275"/>
      <c r="Q23" s="281"/>
    </row>
    <row r="24" s="110" customFormat="1" ht="29.1" customHeight="1" spans="1:17">
      <c r="A24" s="117" t="s">
        <v>154</v>
      </c>
      <c r="B24" s="118" t="s">
        <v>155</v>
      </c>
      <c r="C24" s="118"/>
      <c r="D24" s="118"/>
      <c r="E24" s="118"/>
      <c r="F24" s="118"/>
      <c r="G24" s="118"/>
      <c r="H24" s="118"/>
      <c r="I24" s="140"/>
      <c r="J24" s="155" t="s">
        <v>156</v>
      </c>
      <c r="K24" s="156"/>
      <c r="L24" s="156"/>
      <c r="M24" s="156"/>
      <c r="N24" s="156"/>
      <c r="O24" s="157"/>
      <c r="P24" s="157"/>
      <c r="Q24" s="169"/>
    </row>
    <row r="25" s="110" customFormat="1" ht="29.1" customHeight="1" spans="1:17">
      <c r="A25" s="117"/>
      <c r="B25" s="119" t="s">
        <v>113</v>
      </c>
      <c r="C25" s="249" t="s">
        <v>114</v>
      </c>
      <c r="D25" s="249" t="s">
        <v>115</v>
      </c>
      <c r="E25" s="250" t="s">
        <v>116</v>
      </c>
      <c r="F25" s="249" t="s">
        <v>117</v>
      </c>
      <c r="G25" s="249" t="s">
        <v>118</v>
      </c>
      <c r="H25" s="249" t="s">
        <v>119</v>
      </c>
      <c r="I25" s="140"/>
      <c r="J25" s="158"/>
      <c r="K25" s="159" t="s">
        <v>114</v>
      </c>
      <c r="L25" s="159" t="s">
        <v>115</v>
      </c>
      <c r="M25" s="270" t="s">
        <v>116</v>
      </c>
      <c r="N25" s="159" t="s">
        <v>117</v>
      </c>
      <c r="O25" s="159" t="s">
        <v>118</v>
      </c>
      <c r="P25" s="159" t="s">
        <v>119</v>
      </c>
      <c r="Q25" s="145" t="s">
        <v>282</v>
      </c>
    </row>
    <row r="26" s="110" customFormat="1" ht="29.1" customHeight="1" spans="1:17">
      <c r="A26" s="117"/>
      <c r="B26" s="119" t="s">
        <v>157</v>
      </c>
      <c r="C26" s="249" t="s">
        <v>158</v>
      </c>
      <c r="D26" s="249" t="s">
        <v>159</v>
      </c>
      <c r="E26" s="250" t="s">
        <v>160</v>
      </c>
      <c r="F26" s="249" t="s">
        <v>161</v>
      </c>
      <c r="G26" s="249" t="s">
        <v>162</v>
      </c>
      <c r="H26" s="249" t="s">
        <v>163</v>
      </c>
      <c r="I26" s="140"/>
      <c r="J26" s="158"/>
      <c r="K26" s="271" t="s">
        <v>158</v>
      </c>
      <c r="L26" s="271" t="s">
        <v>159</v>
      </c>
      <c r="M26" s="271" t="s">
        <v>160</v>
      </c>
      <c r="N26" s="271" t="s">
        <v>161</v>
      </c>
      <c r="O26" s="271" t="s">
        <v>162</v>
      </c>
      <c r="P26" s="271" t="s">
        <v>163</v>
      </c>
      <c r="Q26" s="271" t="s">
        <v>283</v>
      </c>
    </row>
    <row r="27" s="110" customFormat="1" ht="29.1" customHeight="1" spans="1:17">
      <c r="A27" s="251" t="s">
        <v>165</v>
      </c>
      <c r="B27" s="262"/>
      <c r="C27" s="252">
        <f>D27-1</f>
        <v>68</v>
      </c>
      <c r="D27" s="252">
        <f>E27-2</f>
        <v>69</v>
      </c>
      <c r="E27" s="253">
        <v>71</v>
      </c>
      <c r="F27" s="252">
        <f>E27+2</f>
        <v>73</v>
      </c>
      <c r="G27" s="252">
        <f>F27+2</f>
        <v>75</v>
      </c>
      <c r="H27" s="252">
        <f>G27+1</f>
        <v>76</v>
      </c>
      <c r="I27" s="140"/>
      <c r="J27" s="251" t="s">
        <v>165</v>
      </c>
      <c r="K27" s="163" t="s">
        <v>267</v>
      </c>
      <c r="L27" s="163" t="s">
        <v>267</v>
      </c>
      <c r="M27" s="142" t="s">
        <v>276</v>
      </c>
      <c r="N27" s="163" t="s">
        <v>267</v>
      </c>
      <c r="O27" s="163" t="s">
        <v>267</v>
      </c>
      <c r="P27" s="164" t="s">
        <v>277</v>
      </c>
      <c r="Q27" s="142"/>
    </row>
    <row r="28" s="110" customFormat="1" ht="29.1" customHeight="1" spans="1:17">
      <c r="A28" s="120" t="s">
        <v>168</v>
      </c>
      <c r="B28" s="262"/>
      <c r="C28" s="252">
        <f>D28-1</f>
        <v>60</v>
      </c>
      <c r="D28" s="252">
        <f>E28-2</f>
        <v>61</v>
      </c>
      <c r="E28" s="253">
        <v>63</v>
      </c>
      <c r="F28" s="252">
        <f>E28+2</f>
        <v>65</v>
      </c>
      <c r="G28" s="252">
        <f>F28+2</f>
        <v>67</v>
      </c>
      <c r="H28" s="252">
        <f>G28+1</f>
        <v>68</v>
      </c>
      <c r="I28" s="140"/>
      <c r="J28" s="120" t="s">
        <v>168</v>
      </c>
      <c r="K28" s="163" t="s">
        <v>267</v>
      </c>
      <c r="L28" s="142" t="s">
        <v>284</v>
      </c>
      <c r="M28" s="163" t="s">
        <v>267</v>
      </c>
      <c r="N28" s="163" t="s">
        <v>267</v>
      </c>
      <c r="O28" s="142" t="s">
        <v>276</v>
      </c>
      <c r="P28" s="163" t="s">
        <v>267</v>
      </c>
      <c r="Q28" s="142"/>
    </row>
    <row r="29" s="110" customFormat="1" ht="29.1" customHeight="1" spans="1:17">
      <c r="A29" s="120" t="s">
        <v>171</v>
      </c>
      <c r="B29" s="262"/>
      <c r="C29" s="252">
        <f t="shared" ref="C29:C31" si="9">D29-4</f>
        <v>108</v>
      </c>
      <c r="D29" s="252">
        <f t="shared" ref="D29:D31" si="10">E29-4</f>
        <v>112</v>
      </c>
      <c r="E29" s="253" t="s">
        <v>203</v>
      </c>
      <c r="F29" s="252">
        <f t="shared" ref="F29:F31" si="11">E29+4</f>
        <v>120</v>
      </c>
      <c r="G29" s="252">
        <f>F29+4</f>
        <v>124</v>
      </c>
      <c r="H29" s="252">
        <f t="shared" ref="H29:H31" si="12">G29+6</f>
        <v>130</v>
      </c>
      <c r="I29" s="140"/>
      <c r="J29" s="120" t="s">
        <v>171</v>
      </c>
      <c r="K29" s="163" t="s">
        <v>267</v>
      </c>
      <c r="L29" s="163" t="s">
        <v>267</v>
      </c>
      <c r="M29" s="163" t="s">
        <v>267</v>
      </c>
      <c r="N29" s="164" t="s">
        <v>285</v>
      </c>
      <c r="O29" s="163" t="s">
        <v>267</v>
      </c>
      <c r="P29" s="142" t="s">
        <v>286</v>
      </c>
      <c r="Q29" s="142"/>
    </row>
    <row r="30" s="110" customFormat="1" ht="29.1" customHeight="1" spans="1:17">
      <c r="A30" s="120" t="s">
        <v>173</v>
      </c>
      <c r="B30" s="262"/>
      <c r="C30" s="252">
        <f t="shared" si="9"/>
        <v>106</v>
      </c>
      <c r="D30" s="252">
        <f t="shared" si="10"/>
        <v>110</v>
      </c>
      <c r="E30" s="253" t="s">
        <v>204</v>
      </c>
      <c r="F30" s="252">
        <f t="shared" si="11"/>
        <v>118</v>
      </c>
      <c r="G30" s="252">
        <f>F30+5</f>
        <v>123</v>
      </c>
      <c r="H30" s="252">
        <f t="shared" si="12"/>
        <v>129</v>
      </c>
      <c r="I30" s="140"/>
      <c r="J30" s="120" t="s">
        <v>173</v>
      </c>
      <c r="K30" s="163" t="s">
        <v>267</v>
      </c>
      <c r="L30" s="163" t="s">
        <v>267</v>
      </c>
      <c r="M30" s="163" t="s">
        <v>267</v>
      </c>
      <c r="N30" s="163" t="s">
        <v>267</v>
      </c>
      <c r="O30" s="163" t="s">
        <v>267</v>
      </c>
      <c r="P30" s="163" t="s">
        <v>267</v>
      </c>
      <c r="Q30" s="142"/>
    </row>
    <row r="31" s="110" customFormat="1" ht="29.1" customHeight="1" spans="1:17">
      <c r="A31" s="120" t="s">
        <v>176</v>
      </c>
      <c r="B31" s="262"/>
      <c r="C31" s="252">
        <f t="shared" si="9"/>
        <v>104</v>
      </c>
      <c r="D31" s="252">
        <f t="shared" si="10"/>
        <v>108</v>
      </c>
      <c r="E31" s="253" t="s">
        <v>205</v>
      </c>
      <c r="F31" s="252">
        <f t="shared" si="11"/>
        <v>116</v>
      </c>
      <c r="G31" s="252">
        <f>F31+5</f>
        <v>121</v>
      </c>
      <c r="H31" s="252">
        <f t="shared" si="12"/>
        <v>127</v>
      </c>
      <c r="I31" s="140"/>
      <c r="J31" s="120" t="s">
        <v>176</v>
      </c>
      <c r="K31" s="163" t="s">
        <v>267</v>
      </c>
      <c r="L31" s="142" t="s">
        <v>284</v>
      </c>
      <c r="M31" s="163" t="s">
        <v>267</v>
      </c>
      <c r="N31" s="142" t="s">
        <v>281</v>
      </c>
      <c r="O31" s="163" t="s">
        <v>267</v>
      </c>
      <c r="P31" s="163" t="s">
        <v>267</v>
      </c>
      <c r="Q31" s="142"/>
    </row>
    <row r="32" s="110" customFormat="1" ht="29.1" customHeight="1" spans="1:17">
      <c r="A32" s="254" t="s">
        <v>179</v>
      </c>
      <c r="B32" s="262"/>
      <c r="C32" s="252">
        <f>D32-1.2</f>
        <v>46.1</v>
      </c>
      <c r="D32" s="252">
        <f>E32-1.2</f>
        <v>47.3</v>
      </c>
      <c r="E32" s="253">
        <v>48.5</v>
      </c>
      <c r="F32" s="252">
        <f>E32+1.2</f>
        <v>49.7</v>
      </c>
      <c r="G32" s="252">
        <f>F32+1.2</f>
        <v>50.9</v>
      </c>
      <c r="H32" s="252">
        <f>G32+1.4</f>
        <v>52.3</v>
      </c>
      <c r="I32" s="140"/>
      <c r="J32" s="254" t="s">
        <v>179</v>
      </c>
      <c r="K32" s="163" t="s">
        <v>267</v>
      </c>
      <c r="L32" s="163" t="s">
        <v>267</v>
      </c>
      <c r="M32" s="142" t="s">
        <v>276</v>
      </c>
      <c r="N32" s="163" t="s">
        <v>267</v>
      </c>
      <c r="O32" s="142" t="s">
        <v>286</v>
      </c>
      <c r="P32" s="163" t="s">
        <v>267</v>
      </c>
      <c r="Q32" s="142"/>
    </row>
    <row r="33" s="110" customFormat="1" ht="29.1" customHeight="1" spans="1:17">
      <c r="A33" s="254" t="s">
        <v>183</v>
      </c>
      <c r="B33" s="262"/>
      <c r="C33" s="252">
        <f>D33-0.6</f>
        <v>61.7</v>
      </c>
      <c r="D33" s="252">
        <f>E33-1.2</f>
        <v>62.3</v>
      </c>
      <c r="E33" s="253">
        <v>63.5</v>
      </c>
      <c r="F33" s="252">
        <f>E33+1.2</f>
        <v>64.7</v>
      </c>
      <c r="G33" s="252">
        <f>F33+1.2</f>
        <v>65.9</v>
      </c>
      <c r="H33" s="252">
        <f>G33+0.6</f>
        <v>66.5</v>
      </c>
      <c r="I33" s="140"/>
      <c r="J33" s="254" t="s">
        <v>183</v>
      </c>
      <c r="K33" s="163" t="s">
        <v>267</v>
      </c>
      <c r="L33" s="163" t="s">
        <v>267</v>
      </c>
      <c r="M33" s="163" t="s">
        <v>267</v>
      </c>
      <c r="N33" s="163" t="s">
        <v>267</v>
      </c>
      <c r="O33" s="142" t="s">
        <v>272</v>
      </c>
      <c r="P33" s="163" t="s">
        <v>267</v>
      </c>
      <c r="Q33" s="142"/>
    </row>
    <row r="34" s="110" customFormat="1" ht="29.1" customHeight="1" spans="1:17">
      <c r="A34" s="263" t="s">
        <v>187</v>
      </c>
      <c r="B34" s="262"/>
      <c r="C34" s="264">
        <f>D34-0.7</f>
        <v>22.1</v>
      </c>
      <c r="D34" s="264">
        <f>E34-0.7</f>
        <v>22.8</v>
      </c>
      <c r="E34" s="256">
        <v>23.5</v>
      </c>
      <c r="F34" s="264">
        <f>E34+0.7</f>
        <v>24.2</v>
      </c>
      <c r="G34" s="264">
        <f>F34+0.7</f>
        <v>24.9</v>
      </c>
      <c r="H34" s="264">
        <f>G34+0.95</f>
        <v>25.85</v>
      </c>
      <c r="I34" s="140"/>
      <c r="J34" s="263" t="s">
        <v>187</v>
      </c>
      <c r="K34" s="142" t="s">
        <v>284</v>
      </c>
      <c r="L34" s="163" t="s">
        <v>267</v>
      </c>
      <c r="M34" s="142" t="s">
        <v>281</v>
      </c>
      <c r="N34" s="163" t="s">
        <v>267</v>
      </c>
      <c r="O34" s="163" t="s">
        <v>267</v>
      </c>
      <c r="P34" s="142" t="s">
        <v>286</v>
      </c>
      <c r="Q34" s="142"/>
    </row>
    <row r="35" s="110" customFormat="1" ht="29.1" customHeight="1" spans="1:17">
      <c r="A35" s="263" t="s">
        <v>189</v>
      </c>
      <c r="B35" s="262"/>
      <c r="C35" s="264">
        <f>D35-0.6</f>
        <v>17.8</v>
      </c>
      <c r="D35" s="264">
        <f>E35-0.6</f>
        <v>18.4</v>
      </c>
      <c r="E35" s="256">
        <v>19</v>
      </c>
      <c r="F35" s="264">
        <f>E35+0.6</f>
        <v>19.6</v>
      </c>
      <c r="G35" s="264">
        <f>F35+0.6</f>
        <v>20.2</v>
      </c>
      <c r="H35" s="264">
        <f>G35+0.95</f>
        <v>21.15</v>
      </c>
      <c r="I35" s="140"/>
      <c r="J35" s="263" t="s">
        <v>189</v>
      </c>
      <c r="K35" s="142" t="s">
        <v>276</v>
      </c>
      <c r="L35" s="163" t="s">
        <v>267</v>
      </c>
      <c r="M35" s="163" t="s">
        <v>267</v>
      </c>
      <c r="N35" s="142" t="s">
        <v>276</v>
      </c>
      <c r="O35" s="163" t="s">
        <v>267</v>
      </c>
      <c r="P35" s="163" t="s">
        <v>267</v>
      </c>
      <c r="Q35" s="142"/>
    </row>
    <row r="36" s="110" customFormat="1" ht="29.1" customHeight="1" spans="1:17">
      <c r="A36" s="120" t="s">
        <v>206</v>
      </c>
      <c r="B36" s="262"/>
      <c r="C36" s="252">
        <f>D36-0.5</f>
        <v>9.5</v>
      </c>
      <c r="D36" s="252">
        <f>E36-0.5</f>
        <v>10</v>
      </c>
      <c r="E36" s="255">
        <v>10.5</v>
      </c>
      <c r="F36" s="252">
        <f>E36+0.5</f>
        <v>11</v>
      </c>
      <c r="G36" s="252">
        <f>F36+0.5</f>
        <v>11.5</v>
      </c>
      <c r="H36" s="252">
        <f>G36+0.7</f>
        <v>12.2</v>
      </c>
      <c r="I36" s="140"/>
      <c r="J36" s="120" t="s">
        <v>206</v>
      </c>
      <c r="K36" s="163" t="s">
        <v>267</v>
      </c>
      <c r="L36" s="163" t="s">
        <v>267</v>
      </c>
      <c r="M36" s="163" t="s">
        <v>267</v>
      </c>
      <c r="N36" s="163" t="s">
        <v>267</v>
      </c>
      <c r="O36" s="142" t="s">
        <v>276</v>
      </c>
      <c r="P36" s="163" t="s">
        <v>267</v>
      </c>
      <c r="Q36" s="142"/>
    </row>
    <row r="37" s="110" customFormat="1" ht="29.1" customHeight="1" spans="1:17">
      <c r="A37" s="120" t="s">
        <v>207</v>
      </c>
      <c r="B37" s="262"/>
      <c r="C37" s="252">
        <f>D37-0.5</f>
        <v>13.5</v>
      </c>
      <c r="D37" s="252">
        <f>E37-0.5</f>
        <v>14</v>
      </c>
      <c r="E37" s="255">
        <v>14.5</v>
      </c>
      <c r="F37" s="252">
        <f>E37+0.5</f>
        <v>15</v>
      </c>
      <c r="G37" s="252">
        <f>F37+0.5</f>
        <v>15.5</v>
      </c>
      <c r="H37" s="252">
        <f>G37+0.7</f>
        <v>16.2</v>
      </c>
      <c r="I37" s="140"/>
      <c r="J37" s="120" t="s">
        <v>207</v>
      </c>
      <c r="K37" s="163" t="s">
        <v>267</v>
      </c>
      <c r="L37" s="142" t="s">
        <v>281</v>
      </c>
      <c r="M37" s="163" t="s">
        <v>267</v>
      </c>
      <c r="N37" s="163" t="s">
        <v>267</v>
      </c>
      <c r="O37" s="163" t="s">
        <v>267</v>
      </c>
      <c r="P37" s="163" t="s">
        <v>267</v>
      </c>
      <c r="Q37" s="142"/>
    </row>
    <row r="38" s="110" customFormat="1" ht="29.1" customHeight="1" spans="1:17">
      <c r="A38" s="120" t="s">
        <v>208</v>
      </c>
      <c r="B38" s="262"/>
      <c r="C38" s="252">
        <f t="shared" ref="C38:C41" si="13">D38</f>
        <v>5</v>
      </c>
      <c r="D38" s="252">
        <f>E38</f>
        <v>5</v>
      </c>
      <c r="E38" s="255">
        <v>5</v>
      </c>
      <c r="F38" s="252">
        <f t="shared" ref="F38:H38" si="14">E38</f>
        <v>5</v>
      </c>
      <c r="G38" s="252">
        <f t="shared" si="14"/>
        <v>5</v>
      </c>
      <c r="H38" s="252">
        <f t="shared" si="14"/>
        <v>5</v>
      </c>
      <c r="I38" s="140"/>
      <c r="J38" s="120" t="s">
        <v>208</v>
      </c>
      <c r="K38" s="163" t="s">
        <v>267</v>
      </c>
      <c r="L38" s="163" t="s">
        <v>267</v>
      </c>
      <c r="M38" s="142" t="s">
        <v>281</v>
      </c>
      <c r="N38" s="163" t="s">
        <v>267</v>
      </c>
      <c r="O38" s="142" t="s">
        <v>276</v>
      </c>
      <c r="P38" s="163" t="s">
        <v>267</v>
      </c>
      <c r="Q38" s="142"/>
    </row>
    <row r="39" s="110" customFormat="1" ht="29.1" customHeight="1" spans="1:17">
      <c r="A39" s="120" t="s">
        <v>209</v>
      </c>
      <c r="B39" s="262"/>
      <c r="C39" s="252">
        <f t="shared" si="13"/>
        <v>5</v>
      </c>
      <c r="D39" s="252">
        <f>E39</f>
        <v>5</v>
      </c>
      <c r="E39" s="255">
        <v>5</v>
      </c>
      <c r="F39" s="252">
        <f t="shared" ref="F39:H39" si="15">E39</f>
        <v>5</v>
      </c>
      <c r="G39" s="252">
        <f t="shared" si="15"/>
        <v>5</v>
      </c>
      <c r="H39" s="252">
        <f t="shared" si="15"/>
        <v>5</v>
      </c>
      <c r="I39" s="140"/>
      <c r="J39" s="120" t="s">
        <v>209</v>
      </c>
      <c r="K39" s="163" t="s">
        <v>267</v>
      </c>
      <c r="L39" s="142" t="s">
        <v>284</v>
      </c>
      <c r="M39" s="163" t="s">
        <v>267</v>
      </c>
      <c r="N39" s="163" t="s">
        <v>267</v>
      </c>
      <c r="O39" s="142" t="s">
        <v>284</v>
      </c>
      <c r="P39" s="163" t="s">
        <v>267</v>
      </c>
      <c r="Q39" s="145"/>
    </row>
    <row r="40" s="110" customFormat="1" ht="29.1" customHeight="1" spans="1:17">
      <c r="A40" s="120" t="s">
        <v>197</v>
      </c>
      <c r="B40" s="262"/>
      <c r="C40" s="123">
        <f>D40-1</f>
        <v>47</v>
      </c>
      <c r="D40" s="123">
        <f>E40-1</f>
        <v>48</v>
      </c>
      <c r="E40" s="253">
        <v>49</v>
      </c>
      <c r="F40" s="123">
        <f>E40+1</f>
        <v>50</v>
      </c>
      <c r="G40" s="123">
        <f>F40+1</f>
        <v>51</v>
      </c>
      <c r="H40" s="123">
        <f>G40+1.5</f>
        <v>52.5</v>
      </c>
      <c r="I40" s="276"/>
      <c r="J40" s="120" t="s">
        <v>197</v>
      </c>
      <c r="K40" s="142" t="s">
        <v>276</v>
      </c>
      <c r="L40" s="163" t="s">
        <v>267</v>
      </c>
      <c r="M40" s="142" t="s">
        <v>276</v>
      </c>
      <c r="N40" s="163" t="s">
        <v>267</v>
      </c>
      <c r="O40" s="163" t="s">
        <v>267</v>
      </c>
      <c r="P40" s="142" t="s">
        <v>276</v>
      </c>
      <c r="Q40" s="262"/>
    </row>
    <row r="41" s="110" customFormat="1" ht="29.1" customHeight="1" spans="1:17">
      <c r="A41" s="120" t="s">
        <v>201</v>
      </c>
      <c r="B41" s="262"/>
      <c r="C41" s="252">
        <f t="shared" si="13"/>
        <v>16.5</v>
      </c>
      <c r="D41" s="252">
        <f>E41-1</f>
        <v>16.5</v>
      </c>
      <c r="E41" s="253">
        <v>17.5</v>
      </c>
      <c r="F41" s="252">
        <f>E41</f>
        <v>17.5</v>
      </c>
      <c r="G41" s="252">
        <f>F41+1.5</f>
        <v>19</v>
      </c>
      <c r="H41" s="252">
        <f>G41</f>
        <v>19</v>
      </c>
      <c r="I41" s="276"/>
      <c r="J41" s="120" t="s">
        <v>201</v>
      </c>
      <c r="K41" s="163" t="s">
        <v>267</v>
      </c>
      <c r="L41" s="163" t="s">
        <v>267</v>
      </c>
      <c r="M41" s="142" t="s">
        <v>284</v>
      </c>
      <c r="N41" s="163" t="s">
        <v>267</v>
      </c>
      <c r="O41" s="163" t="s">
        <v>267</v>
      </c>
      <c r="P41" s="163" t="s">
        <v>267</v>
      </c>
      <c r="Q41" s="262"/>
    </row>
    <row r="42" s="110" customFormat="1" ht="29.1" customHeight="1" spans="1:17">
      <c r="A42" s="265"/>
      <c r="B42" s="266"/>
      <c r="C42" s="266"/>
      <c r="D42" s="267"/>
      <c r="E42" s="266"/>
      <c r="F42" s="266"/>
      <c r="G42" s="266"/>
      <c r="H42" s="266"/>
      <c r="I42" s="276"/>
      <c r="J42" s="277"/>
      <c r="K42" s="163"/>
      <c r="L42" s="163"/>
      <c r="M42" s="142"/>
      <c r="N42" s="163"/>
      <c r="O42" s="142"/>
      <c r="P42" s="163"/>
      <c r="Q42" s="145"/>
    </row>
    <row r="43" s="110" customFormat="1" ht="16.5" spans="1:17">
      <c r="A43" s="268"/>
      <c r="B43" s="269"/>
      <c r="C43" s="269"/>
      <c r="D43" s="269"/>
      <c r="E43" s="269"/>
      <c r="F43" s="269"/>
      <c r="G43" s="269"/>
      <c r="H43" s="269"/>
      <c r="I43" s="278"/>
      <c r="J43" s="279"/>
      <c r="K43" s="280"/>
      <c r="L43" s="280"/>
      <c r="M43" s="280"/>
      <c r="N43" s="280"/>
      <c r="O43" s="280"/>
      <c r="P43" s="280"/>
      <c r="Q43" s="280"/>
    </row>
    <row r="44" s="110" customFormat="1" ht="14.25" spans="1:17">
      <c r="A44" s="110" t="s">
        <v>212</v>
      </c>
      <c r="B44" s="149"/>
      <c r="C44" s="149"/>
      <c r="D44" s="149"/>
      <c r="E44" s="149"/>
      <c r="F44" s="149"/>
      <c r="G44" s="149"/>
      <c r="H44" s="149"/>
      <c r="I44" s="149"/>
      <c r="J44" s="148" t="s">
        <v>347</v>
      </c>
      <c r="K44" s="167"/>
      <c r="L44" s="167" t="s">
        <v>214</v>
      </c>
      <c r="M44" s="167"/>
      <c r="N44" s="167" t="s">
        <v>215</v>
      </c>
      <c r="O44" s="167"/>
      <c r="P44" s="167"/>
      <c r="Q44" s="111"/>
    </row>
    <row r="45" s="110" customFormat="1" customHeight="1" spans="1:17">
      <c r="A45" s="149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9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289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177"/>
      <c r="F2" s="178" t="s">
        <v>348</v>
      </c>
      <c r="G2" s="179" t="s">
        <v>349</v>
      </c>
      <c r="H2" s="179"/>
      <c r="I2" s="209" t="s">
        <v>57</v>
      </c>
      <c r="J2" s="179" t="s">
        <v>350</v>
      </c>
      <c r="K2" s="231"/>
    </row>
    <row r="3" s="170" customFormat="1" ht="27" customHeight="1" spans="1:11">
      <c r="A3" s="180" t="s">
        <v>78</v>
      </c>
      <c r="B3" s="181">
        <v>3498</v>
      </c>
      <c r="C3" s="181"/>
      <c r="D3" s="182" t="s">
        <v>291</v>
      </c>
      <c r="E3" s="183" t="s">
        <v>351</v>
      </c>
      <c r="F3" s="184"/>
      <c r="G3" s="184"/>
      <c r="H3" s="185" t="s">
        <v>293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294</v>
      </c>
      <c r="E4" s="189" t="s">
        <v>352</v>
      </c>
      <c r="F4" s="189"/>
      <c r="G4" s="189"/>
      <c r="H4" s="188" t="s">
        <v>295</v>
      </c>
      <c r="I4" s="188"/>
      <c r="J4" s="202" t="s">
        <v>67</v>
      </c>
      <c r="K4" s="233" t="s">
        <v>68</v>
      </c>
    </row>
    <row r="5" s="170" customFormat="1" spans="1:11">
      <c r="A5" s="186" t="s">
        <v>296</v>
      </c>
      <c r="B5" s="181">
        <v>1</v>
      </c>
      <c r="C5" s="181"/>
      <c r="D5" s="182" t="s">
        <v>297</v>
      </c>
      <c r="E5" s="182" t="s">
        <v>298</v>
      </c>
      <c r="F5" s="182" t="s">
        <v>299</v>
      </c>
      <c r="G5" s="182" t="s">
        <v>300</v>
      </c>
      <c r="H5" s="188" t="s">
        <v>301</v>
      </c>
      <c r="I5" s="188"/>
      <c r="J5" s="202" t="s">
        <v>67</v>
      </c>
      <c r="K5" s="233" t="s">
        <v>68</v>
      </c>
    </row>
    <row r="6" s="170" customFormat="1" ht="15" spans="1:11">
      <c r="A6" s="190" t="s">
        <v>302</v>
      </c>
      <c r="B6" s="191">
        <v>125</v>
      </c>
      <c r="C6" s="191"/>
      <c r="D6" s="192" t="s">
        <v>303</v>
      </c>
      <c r="E6" s="193"/>
      <c r="F6" s="194">
        <v>2064</v>
      </c>
      <c r="G6" s="192"/>
      <c r="H6" s="195" t="s">
        <v>304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305</v>
      </c>
      <c r="B8" s="178" t="s">
        <v>306</v>
      </c>
      <c r="C8" s="178" t="s">
        <v>307</v>
      </c>
      <c r="D8" s="178" t="s">
        <v>308</v>
      </c>
      <c r="E8" s="178" t="s">
        <v>309</v>
      </c>
      <c r="F8" s="178" t="s">
        <v>310</v>
      </c>
      <c r="G8" s="200" t="s">
        <v>353</v>
      </c>
      <c r="H8" s="201"/>
      <c r="I8" s="201"/>
      <c r="J8" s="201"/>
      <c r="K8" s="235"/>
    </row>
    <row r="9" s="170" customFormat="1" spans="1:11">
      <c r="A9" s="186" t="s">
        <v>312</v>
      </c>
      <c r="B9" s="188"/>
      <c r="C9" s="202" t="s">
        <v>67</v>
      </c>
      <c r="D9" s="202" t="s">
        <v>68</v>
      </c>
      <c r="E9" s="182" t="s">
        <v>313</v>
      </c>
      <c r="F9" s="203" t="s">
        <v>314</v>
      </c>
      <c r="G9" s="204"/>
      <c r="H9" s="205"/>
      <c r="I9" s="205"/>
      <c r="J9" s="205"/>
      <c r="K9" s="236"/>
    </row>
    <row r="10" s="170" customFormat="1" spans="1:11">
      <c r="A10" s="186" t="s">
        <v>315</v>
      </c>
      <c r="B10" s="188"/>
      <c r="C10" s="202" t="s">
        <v>67</v>
      </c>
      <c r="D10" s="202" t="s">
        <v>68</v>
      </c>
      <c r="E10" s="182" t="s">
        <v>316</v>
      </c>
      <c r="F10" s="203" t="s">
        <v>317</v>
      </c>
      <c r="G10" s="204" t="s">
        <v>318</v>
      </c>
      <c r="H10" s="205"/>
      <c r="I10" s="205"/>
      <c r="J10" s="205"/>
      <c r="K10" s="236"/>
    </row>
    <row r="11" s="170" customFormat="1" spans="1:11">
      <c r="A11" s="206" t="s">
        <v>217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91</v>
      </c>
      <c r="B12" s="202" t="s">
        <v>87</v>
      </c>
      <c r="C12" s="202" t="s">
        <v>88</v>
      </c>
      <c r="D12" s="203"/>
      <c r="E12" s="182" t="s">
        <v>89</v>
      </c>
      <c r="F12" s="202" t="s">
        <v>87</v>
      </c>
      <c r="G12" s="202" t="s">
        <v>88</v>
      </c>
      <c r="H12" s="202"/>
      <c r="I12" s="182" t="s">
        <v>319</v>
      </c>
      <c r="J12" s="202" t="s">
        <v>87</v>
      </c>
      <c r="K12" s="233" t="s">
        <v>88</v>
      </c>
    </row>
    <row r="13" s="170" customFormat="1" spans="1:11">
      <c r="A13" s="180" t="s">
        <v>94</v>
      </c>
      <c r="B13" s="202" t="s">
        <v>87</v>
      </c>
      <c r="C13" s="202" t="s">
        <v>88</v>
      </c>
      <c r="D13" s="203"/>
      <c r="E13" s="182" t="s">
        <v>99</v>
      </c>
      <c r="F13" s="202" t="s">
        <v>87</v>
      </c>
      <c r="G13" s="202" t="s">
        <v>88</v>
      </c>
      <c r="H13" s="202"/>
      <c r="I13" s="182" t="s">
        <v>320</v>
      </c>
      <c r="J13" s="202" t="s">
        <v>87</v>
      </c>
      <c r="K13" s="233" t="s">
        <v>88</v>
      </c>
    </row>
    <row r="14" s="170" customFormat="1" ht="15" spans="1:11">
      <c r="A14" s="190" t="s">
        <v>321</v>
      </c>
      <c r="B14" s="194" t="s">
        <v>87</v>
      </c>
      <c r="C14" s="194" t="s">
        <v>88</v>
      </c>
      <c r="D14" s="193"/>
      <c r="E14" s="192" t="s">
        <v>322</v>
      </c>
      <c r="F14" s="194" t="s">
        <v>87</v>
      </c>
      <c r="G14" s="194" t="s">
        <v>88</v>
      </c>
      <c r="H14" s="194"/>
      <c r="I14" s="192" t="s">
        <v>323</v>
      </c>
      <c r="J14" s="194" t="s">
        <v>87</v>
      </c>
      <c r="K14" s="234" t="s">
        <v>88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324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325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326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354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355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356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357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1"/>
    </row>
    <row r="25" s="170" customFormat="1" spans="1:11">
      <c r="A25" s="186" t="s">
        <v>131</v>
      </c>
      <c r="B25" s="188"/>
      <c r="C25" s="202" t="s">
        <v>67</v>
      </c>
      <c r="D25" s="202" t="s">
        <v>68</v>
      </c>
      <c r="E25" s="185"/>
      <c r="F25" s="185"/>
      <c r="G25" s="185"/>
      <c r="H25" s="185"/>
      <c r="I25" s="185"/>
      <c r="J25" s="185"/>
      <c r="K25" s="232"/>
    </row>
    <row r="26" s="170" customFormat="1" ht="15" spans="1:11">
      <c r="A26" s="215" t="s">
        <v>332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2"/>
    </row>
    <row r="27" s="170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70" customFormat="1" spans="1:11">
      <c r="A28" s="218" t="s">
        <v>333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35"/>
    </row>
    <row r="29" s="170" customFormat="1" spans="1:11">
      <c r="A29" s="219" t="s">
        <v>358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70" customFormat="1" ht="17.25" customHeight="1" spans="1:1">
      <c r="A30" s="170" t="s">
        <v>359</v>
      </c>
    </row>
    <row r="31" s="170" customFormat="1" ht="17.25" customHeight="1" spans="1:11">
      <c r="A31" s="219" t="s">
        <v>360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70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70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0"/>
    </row>
    <row r="37" s="170" customFormat="1" ht="17.25" customHeight="1" spans="1:11">
      <c r="A37" s="221"/>
      <c r="B37" s="212"/>
      <c r="C37" s="212"/>
      <c r="D37" s="212"/>
      <c r="E37" s="212"/>
      <c r="F37" s="212"/>
      <c r="G37" s="212"/>
      <c r="H37" s="212"/>
      <c r="I37" s="212"/>
      <c r="J37" s="212"/>
      <c r="K37" s="240"/>
    </row>
    <row r="38" s="170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70" customFormat="1" ht="18.75" customHeight="1" spans="1:11">
      <c r="A39" s="224" t="s">
        <v>336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5"/>
    </row>
    <row r="40" s="172" customFormat="1" ht="18.75" customHeight="1" spans="1:11">
      <c r="A40" s="186" t="s">
        <v>337</v>
      </c>
      <c r="B40" s="188"/>
      <c r="C40" s="188"/>
      <c r="D40" s="185" t="s">
        <v>338</v>
      </c>
      <c r="E40" s="185"/>
      <c r="F40" s="226" t="s">
        <v>339</v>
      </c>
      <c r="G40" s="227"/>
      <c r="H40" s="188" t="s">
        <v>340</v>
      </c>
      <c r="I40" s="188"/>
      <c r="J40" s="188" t="s">
        <v>341</v>
      </c>
      <c r="K40" s="239"/>
    </row>
    <row r="41" s="170" customFormat="1" ht="18.75" customHeight="1" spans="1:13">
      <c r="A41" s="186" t="s">
        <v>211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39"/>
      <c r="M41" s="172"/>
    </row>
    <row r="42" s="170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39"/>
    </row>
    <row r="43" s="170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39"/>
    </row>
    <row r="44" s="170" customFormat="1" ht="32.1" customHeight="1" spans="1:11">
      <c r="A44" s="190" t="s">
        <v>143</v>
      </c>
      <c r="B44" s="228" t="s">
        <v>342</v>
      </c>
      <c r="C44" s="228"/>
      <c r="D44" s="192" t="s">
        <v>343</v>
      </c>
      <c r="E44" s="193"/>
      <c r="F44" s="192" t="s">
        <v>147</v>
      </c>
      <c r="G44" s="229">
        <v>11.27</v>
      </c>
      <c r="H44" s="230" t="s">
        <v>148</v>
      </c>
      <c r="I44" s="230"/>
      <c r="J44" s="228"/>
      <c r="K44" s="246"/>
    </row>
    <row r="45" s="170" customFormat="1" ht="16.5" customHeight="1"/>
    <row r="46" s="170" customFormat="1" ht="16.5" customHeight="1"/>
    <row r="47" s="17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115" t="s">
        <v>361</v>
      </c>
      <c r="C2" s="115"/>
      <c r="D2" s="116" t="s">
        <v>69</v>
      </c>
      <c r="E2" s="115" t="s">
        <v>362</v>
      </c>
      <c r="F2" s="115"/>
      <c r="G2" s="115"/>
      <c r="H2" s="115"/>
      <c r="I2" s="151"/>
      <c r="J2" s="152" t="s">
        <v>57</v>
      </c>
      <c r="K2" s="153" t="s">
        <v>363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114</v>
      </c>
      <c r="C4" s="120" t="s">
        <v>115</v>
      </c>
      <c r="D4" s="121" t="s">
        <v>116</v>
      </c>
      <c r="E4" s="122" t="s">
        <v>117</v>
      </c>
      <c r="F4" s="120" t="s">
        <v>118</v>
      </c>
      <c r="G4" s="122" t="s">
        <v>119</v>
      </c>
      <c r="H4" s="120" t="s">
        <v>120</v>
      </c>
      <c r="I4" s="140"/>
      <c r="J4" s="158"/>
      <c r="K4" s="159" t="s">
        <v>114</v>
      </c>
      <c r="L4" s="159" t="s">
        <v>115</v>
      </c>
      <c r="M4" s="160" t="s">
        <v>116</v>
      </c>
      <c r="N4" s="159" t="s">
        <v>117</v>
      </c>
      <c r="O4" s="159" t="s">
        <v>118</v>
      </c>
      <c r="P4" s="159" t="s">
        <v>119</v>
      </c>
      <c r="Q4" s="145" t="s">
        <v>282</v>
      </c>
    </row>
    <row r="5" s="110" customFormat="1" ht="29.1" customHeight="1" spans="1:17">
      <c r="A5" s="117"/>
      <c r="B5" s="119" t="s">
        <v>158</v>
      </c>
      <c r="C5" s="120" t="s">
        <v>159</v>
      </c>
      <c r="D5" s="121" t="s">
        <v>160</v>
      </c>
      <c r="E5" s="122" t="s">
        <v>161</v>
      </c>
      <c r="F5" s="120" t="s">
        <v>162</v>
      </c>
      <c r="G5" s="122" t="s">
        <v>163</v>
      </c>
      <c r="H5" s="120" t="s">
        <v>283</v>
      </c>
      <c r="I5" s="140"/>
      <c r="J5" s="158"/>
      <c r="K5" s="161" t="s">
        <v>158</v>
      </c>
      <c r="L5" s="161" t="s">
        <v>159</v>
      </c>
      <c r="M5" s="161" t="s">
        <v>160</v>
      </c>
      <c r="N5" s="161" t="s">
        <v>161</v>
      </c>
      <c r="O5" s="161" t="s">
        <v>162</v>
      </c>
      <c r="P5" s="161" t="s">
        <v>163</v>
      </c>
      <c r="Q5" s="161" t="s">
        <v>283</v>
      </c>
    </row>
    <row r="6" s="110" customFormat="1" ht="29.1" customHeight="1" spans="1:17">
      <c r="A6" s="120" t="s">
        <v>165</v>
      </c>
      <c r="B6" s="123">
        <f>C6-1</f>
        <v>68</v>
      </c>
      <c r="C6" s="123">
        <f>D6-2</f>
        <v>69</v>
      </c>
      <c r="D6" s="124">
        <v>71</v>
      </c>
      <c r="E6" s="125">
        <f>D6+2</f>
        <v>73</v>
      </c>
      <c r="F6" s="123">
        <f>E6+2</f>
        <v>75</v>
      </c>
      <c r="G6" s="125">
        <f>F6+1</f>
        <v>76</v>
      </c>
      <c r="H6" s="123">
        <f>G6+1</f>
        <v>77</v>
      </c>
      <c r="I6" s="140"/>
      <c r="J6" s="162" t="s">
        <v>165</v>
      </c>
      <c r="K6" s="163" t="s">
        <v>272</v>
      </c>
      <c r="L6" s="163" t="s">
        <v>272</v>
      </c>
      <c r="M6" s="163" t="s">
        <v>267</v>
      </c>
      <c r="N6" s="163" t="s">
        <v>272</v>
      </c>
      <c r="O6" s="163" t="s">
        <v>267</v>
      </c>
      <c r="P6" s="163" t="s">
        <v>267</v>
      </c>
      <c r="Q6" s="163"/>
    </row>
    <row r="7" s="110" customFormat="1" ht="29.1" customHeight="1" spans="1:17">
      <c r="A7" s="120" t="s">
        <v>168</v>
      </c>
      <c r="B7" s="123">
        <f>C7-1</f>
        <v>65</v>
      </c>
      <c r="C7" s="123">
        <f>D7-2</f>
        <v>66</v>
      </c>
      <c r="D7" s="124">
        <v>68</v>
      </c>
      <c r="E7" s="125">
        <f>D7+2</f>
        <v>70</v>
      </c>
      <c r="F7" s="123">
        <f>E7+2</f>
        <v>72</v>
      </c>
      <c r="G7" s="125">
        <f>F7+1</f>
        <v>73</v>
      </c>
      <c r="H7" s="123">
        <f>G7+1</f>
        <v>74</v>
      </c>
      <c r="I7" s="140"/>
      <c r="J7" s="162" t="s">
        <v>168</v>
      </c>
      <c r="K7" s="163" t="s">
        <v>267</v>
      </c>
      <c r="L7" s="163" t="s">
        <v>267</v>
      </c>
      <c r="M7" s="163" t="s">
        <v>267</v>
      </c>
      <c r="N7" s="142" t="s">
        <v>276</v>
      </c>
      <c r="O7" s="163" t="s">
        <v>267</v>
      </c>
      <c r="P7" s="163" t="s">
        <v>267</v>
      </c>
      <c r="Q7" s="163"/>
    </row>
    <row r="8" s="110" customFormat="1" ht="29.1" customHeight="1" spans="1:17">
      <c r="A8" s="120" t="s">
        <v>171</v>
      </c>
      <c r="B8" s="123">
        <f>C8-4</f>
        <v>104</v>
      </c>
      <c r="C8" s="123">
        <f>D8-4</f>
        <v>108</v>
      </c>
      <c r="D8" s="126" t="s">
        <v>205</v>
      </c>
      <c r="E8" s="125">
        <f>D8+4</f>
        <v>116</v>
      </c>
      <c r="F8" s="123">
        <f>E8+4</f>
        <v>120</v>
      </c>
      <c r="G8" s="125">
        <f>F8+6</f>
        <v>126</v>
      </c>
      <c r="H8" s="123">
        <f>G8+6</f>
        <v>132</v>
      </c>
      <c r="I8" s="140"/>
      <c r="J8" s="162" t="s">
        <v>171</v>
      </c>
      <c r="K8" s="163" t="s">
        <v>272</v>
      </c>
      <c r="L8" s="142" t="s">
        <v>276</v>
      </c>
      <c r="M8" s="163" t="s">
        <v>267</v>
      </c>
      <c r="N8" s="163" t="s">
        <v>267</v>
      </c>
      <c r="O8" s="164" t="s">
        <v>364</v>
      </c>
      <c r="P8" s="164" t="s">
        <v>346</v>
      </c>
      <c r="Q8" s="142"/>
    </row>
    <row r="9" s="110" customFormat="1" ht="29.1" customHeight="1" spans="1:17">
      <c r="A9" s="127" t="s">
        <v>176</v>
      </c>
      <c r="B9" s="128">
        <f>C9-4</f>
        <v>102</v>
      </c>
      <c r="C9" s="128">
        <f>D9-4</f>
        <v>106</v>
      </c>
      <c r="D9" s="129">
        <v>110</v>
      </c>
      <c r="E9" s="130">
        <f>D9+4</f>
        <v>114</v>
      </c>
      <c r="F9" s="128">
        <f>E9+5</f>
        <v>119</v>
      </c>
      <c r="G9" s="130">
        <f>F9+6</f>
        <v>125</v>
      </c>
      <c r="H9" s="128">
        <f>G9+7</f>
        <v>132</v>
      </c>
      <c r="I9" s="140"/>
      <c r="J9" s="162" t="s">
        <v>173</v>
      </c>
      <c r="K9" s="142" t="s">
        <v>271</v>
      </c>
      <c r="L9" s="163" t="s">
        <v>365</v>
      </c>
      <c r="M9" s="163" t="s">
        <v>267</v>
      </c>
      <c r="N9" s="164" t="s">
        <v>346</v>
      </c>
      <c r="O9" s="163" t="s">
        <v>267</v>
      </c>
      <c r="P9" s="163" t="s">
        <v>267</v>
      </c>
      <c r="Q9" s="163"/>
    </row>
    <row r="10" s="110" customFormat="1" ht="29.1" customHeight="1" spans="1:17">
      <c r="A10" s="120" t="s">
        <v>366</v>
      </c>
      <c r="B10" s="123">
        <f>C10-1.2</f>
        <v>83.5</v>
      </c>
      <c r="C10" s="123">
        <f>D10-1.8</f>
        <v>84.7</v>
      </c>
      <c r="D10" s="124">
        <v>86.5</v>
      </c>
      <c r="E10" s="125">
        <f>D10+1.8</f>
        <v>88.3</v>
      </c>
      <c r="F10" s="123">
        <f>E10+1.8</f>
        <v>90.1</v>
      </c>
      <c r="G10" s="125">
        <f>F10+1.3</f>
        <v>91.4</v>
      </c>
      <c r="H10" s="123">
        <f>G10+1.3</f>
        <v>92.7</v>
      </c>
      <c r="I10" s="140"/>
      <c r="J10" s="162" t="s">
        <v>176</v>
      </c>
      <c r="K10" s="163" t="s">
        <v>272</v>
      </c>
      <c r="L10" s="163" t="s">
        <v>365</v>
      </c>
      <c r="M10" s="142" t="s">
        <v>276</v>
      </c>
      <c r="N10" s="163" t="s">
        <v>267</v>
      </c>
      <c r="O10" s="163" t="s">
        <v>365</v>
      </c>
      <c r="P10" s="163" t="s">
        <v>365</v>
      </c>
      <c r="Q10" s="142"/>
    </row>
    <row r="11" s="110" customFormat="1" ht="29.1" customHeight="1" spans="1:17">
      <c r="A11" s="120" t="s">
        <v>187</v>
      </c>
      <c r="B11" s="123">
        <f>C11-0.8</f>
        <v>19.9</v>
      </c>
      <c r="C11" s="123">
        <f>D11-0.8</f>
        <v>20.7</v>
      </c>
      <c r="D11" s="124">
        <v>21.5</v>
      </c>
      <c r="E11" s="125">
        <f>D11+0.8</f>
        <v>22.3</v>
      </c>
      <c r="F11" s="123">
        <f>E11+0.8</f>
        <v>23.1</v>
      </c>
      <c r="G11" s="125">
        <f>F11+1.3</f>
        <v>24.4</v>
      </c>
      <c r="H11" s="123">
        <f>G11+1.3</f>
        <v>25.7</v>
      </c>
      <c r="I11" s="140"/>
      <c r="J11" s="162" t="s">
        <v>179</v>
      </c>
      <c r="K11" s="142" t="s">
        <v>274</v>
      </c>
      <c r="L11" s="142" t="s">
        <v>367</v>
      </c>
      <c r="M11" s="142" t="s">
        <v>272</v>
      </c>
      <c r="N11" s="163" t="s">
        <v>267</v>
      </c>
      <c r="O11" s="142" t="s">
        <v>276</v>
      </c>
      <c r="P11" s="142" t="s">
        <v>276</v>
      </c>
      <c r="Q11" s="142"/>
    </row>
    <row r="12" s="110" customFormat="1" ht="29.1" customHeight="1" spans="1:17">
      <c r="A12" s="120" t="s">
        <v>189</v>
      </c>
      <c r="B12" s="123">
        <f>C12-0.7</f>
        <v>16.6</v>
      </c>
      <c r="C12" s="123">
        <f>D12-0.7</f>
        <v>17.3</v>
      </c>
      <c r="D12" s="131">
        <v>18</v>
      </c>
      <c r="E12" s="125">
        <f>D12+0.7</f>
        <v>18.7</v>
      </c>
      <c r="F12" s="123">
        <f>E12+0.7</f>
        <v>19.4</v>
      </c>
      <c r="G12" s="125">
        <f>F12+1</f>
        <v>20.4</v>
      </c>
      <c r="H12" s="123">
        <f>G12+1</f>
        <v>21.4</v>
      </c>
      <c r="I12" s="140"/>
      <c r="J12" s="162" t="s">
        <v>183</v>
      </c>
      <c r="K12" s="163" t="s">
        <v>272</v>
      </c>
      <c r="L12" s="163" t="s">
        <v>276</v>
      </c>
      <c r="M12" s="142" t="s">
        <v>276</v>
      </c>
      <c r="N12" s="142" t="s">
        <v>276</v>
      </c>
      <c r="O12" s="142" t="s">
        <v>276</v>
      </c>
      <c r="P12" s="142" t="s">
        <v>276</v>
      </c>
      <c r="Q12" s="142"/>
    </row>
    <row r="13" s="110" customFormat="1" ht="29.1" customHeight="1" spans="1:17">
      <c r="A13" s="120" t="s">
        <v>206</v>
      </c>
      <c r="B13" s="123">
        <f>C13-0.5</f>
        <v>10</v>
      </c>
      <c r="C13" s="123">
        <f>D13-0.5</f>
        <v>10.5</v>
      </c>
      <c r="D13" s="124">
        <v>11</v>
      </c>
      <c r="E13" s="125">
        <f>D13+0.5</f>
        <v>11.5</v>
      </c>
      <c r="F13" s="123">
        <f>E13+0.5</f>
        <v>12</v>
      </c>
      <c r="G13" s="132">
        <f>F13+0.7</f>
        <v>12.7</v>
      </c>
      <c r="H13" s="133">
        <f>G13+0.7</f>
        <v>13.4</v>
      </c>
      <c r="I13" s="140"/>
      <c r="J13" s="165" t="s">
        <v>368</v>
      </c>
      <c r="K13" s="163" t="s">
        <v>267</v>
      </c>
      <c r="L13" s="142" t="s">
        <v>276</v>
      </c>
      <c r="M13" s="163" t="s">
        <v>267</v>
      </c>
      <c r="N13" s="142" t="s">
        <v>276</v>
      </c>
      <c r="O13" s="163" t="s">
        <v>267</v>
      </c>
      <c r="P13" s="163" t="s">
        <v>267</v>
      </c>
      <c r="Q13" s="142"/>
    </row>
    <row r="14" s="110" customFormat="1" ht="29.1" customHeight="1" spans="1:17">
      <c r="A14" s="120" t="s">
        <v>197</v>
      </c>
      <c r="B14" s="123">
        <f>C14-1</f>
        <v>52</v>
      </c>
      <c r="C14" s="123">
        <f>D14-1</f>
        <v>53</v>
      </c>
      <c r="D14" s="124">
        <v>54</v>
      </c>
      <c r="E14" s="125">
        <f>D14+1</f>
        <v>55</v>
      </c>
      <c r="F14" s="123">
        <f>E14+1</f>
        <v>56</v>
      </c>
      <c r="G14" s="125">
        <f>F14+1.5</f>
        <v>57.5</v>
      </c>
      <c r="H14" s="123">
        <f>G14+1.5</f>
        <v>59</v>
      </c>
      <c r="I14" s="140"/>
      <c r="J14" s="162" t="s">
        <v>189</v>
      </c>
      <c r="K14" s="142" t="s">
        <v>280</v>
      </c>
      <c r="L14" s="163" t="s">
        <v>267</v>
      </c>
      <c r="M14" s="163" t="s">
        <v>267</v>
      </c>
      <c r="N14" s="163" t="s">
        <v>267</v>
      </c>
      <c r="O14" s="142" t="s">
        <v>276</v>
      </c>
      <c r="P14" s="142" t="s">
        <v>276</v>
      </c>
      <c r="Q14" s="142"/>
    </row>
    <row r="15" s="110" customFormat="1" ht="29.1" customHeight="1" spans="1:17">
      <c r="A15" s="134"/>
      <c r="B15" s="135"/>
      <c r="C15" s="135"/>
      <c r="D15" s="135"/>
      <c r="E15" s="135"/>
      <c r="F15" s="135"/>
      <c r="G15" s="135"/>
      <c r="H15" s="135"/>
      <c r="I15" s="140"/>
      <c r="J15" s="162" t="s">
        <v>191</v>
      </c>
      <c r="K15" s="163" t="s">
        <v>267</v>
      </c>
      <c r="L15" s="163" t="s">
        <v>276</v>
      </c>
      <c r="M15" s="142" t="s">
        <v>276</v>
      </c>
      <c r="N15" s="163" t="s">
        <v>267</v>
      </c>
      <c r="O15" s="142" t="s">
        <v>276</v>
      </c>
      <c r="P15" s="163" t="s">
        <v>267</v>
      </c>
      <c r="Q15" s="142"/>
    </row>
    <row r="16" s="110" customFormat="1" ht="29.1" customHeight="1" spans="1:17">
      <c r="A16" s="136"/>
      <c r="B16" s="137"/>
      <c r="C16" s="138"/>
      <c r="D16" s="139"/>
      <c r="E16" s="138"/>
      <c r="F16" s="138"/>
      <c r="G16" s="138"/>
      <c r="H16" s="140"/>
      <c r="I16" s="140"/>
      <c r="J16" s="142"/>
      <c r="K16" s="142"/>
      <c r="L16" s="142"/>
      <c r="M16" s="142"/>
      <c r="N16" s="164"/>
      <c r="O16" s="142"/>
      <c r="P16" s="142"/>
      <c r="Q16" s="142"/>
    </row>
    <row r="17" s="110" customFormat="1" ht="29.1" customHeight="1" spans="1:17">
      <c r="A17" s="141"/>
      <c r="B17" s="142"/>
      <c r="C17" s="143"/>
      <c r="D17" s="143"/>
      <c r="E17" s="143"/>
      <c r="F17" s="143"/>
      <c r="G17" s="142"/>
      <c r="H17" s="140"/>
      <c r="I17" s="140"/>
      <c r="J17" s="142"/>
      <c r="K17" s="142"/>
      <c r="L17" s="142"/>
      <c r="M17" s="142"/>
      <c r="N17" s="142"/>
      <c r="O17" s="142"/>
      <c r="P17" s="142"/>
      <c r="Q17" s="142"/>
    </row>
    <row r="18" s="110" customFormat="1" ht="29.1" customHeight="1" spans="1:17">
      <c r="A18" s="144"/>
      <c r="B18" s="145"/>
      <c r="C18" s="146"/>
      <c r="D18" s="146"/>
      <c r="E18" s="147"/>
      <c r="F18" s="147"/>
      <c r="G18" s="145"/>
      <c r="H18" s="140"/>
      <c r="I18" s="140"/>
      <c r="J18" s="145"/>
      <c r="K18" s="145"/>
      <c r="L18" s="142"/>
      <c r="M18" s="145"/>
      <c r="N18" s="145"/>
      <c r="O18" s="145"/>
      <c r="P18" s="145"/>
      <c r="Q18" s="145"/>
    </row>
    <row r="19" s="110" customFormat="1" ht="14.25" spans="1:17">
      <c r="A19" s="148" t="s">
        <v>211</v>
      </c>
      <c r="D19" s="149"/>
      <c r="E19" s="149"/>
      <c r="F19" s="149"/>
      <c r="G19" s="149"/>
      <c r="H19" s="149"/>
      <c r="I19" s="149"/>
      <c r="J19" s="149"/>
      <c r="K19" s="166"/>
      <c r="L19" s="166"/>
      <c r="M19" s="166"/>
      <c r="N19" s="166"/>
      <c r="O19" s="166"/>
      <c r="P19" s="166"/>
      <c r="Q19" s="166"/>
    </row>
    <row r="20" s="110" customFormat="1" ht="14.25" spans="1:17">
      <c r="A20" s="110" t="s">
        <v>212</v>
      </c>
      <c r="B20" s="149"/>
      <c r="C20" s="149"/>
      <c r="D20" s="149"/>
      <c r="E20" s="149"/>
      <c r="F20" s="149"/>
      <c r="G20" s="149"/>
      <c r="H20" s="149"/>
      <c r="I20" s="149"/>
      <c r="J20" s="148" t="s">
        <v>265</v>
      </c>
      <c r="K20" s="167"/>
      <c r="L20" s="167" t="s">
        <v>369</v>
      </c>
      <c r="M20" s="167"/>
      <c r="N20" s="167" t="s">
        <v>370</v>
      </c>
      <c r="O20" s="167"/>
      <c r="P20" s="167"/>
      <c r="Q20" s="111"/>
    </row>
    <row r="21" s="110" customFormat="1" customHeight="1" spans="1:17">
      <c r="A21" s="149"/>
      <c r="K21" s="111"/>
      <c r="L21" s="111"/>
      <c r="M21" s="111"/>
      <c r="N21" s="111"/>
      <c r="O21" s="111"/>
      <c r="P21" s="111"/>
      <c r="Q21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B4" sqref="B4:C13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371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372</v>
      </c>
      <c r="B2" s="23" t="s">
        <v>373</v>
      </c>
      <c r="C2" s="5" t="s">
        <v>374</v>
      </c>
      <c r="D2" s="5" t="s">
        <v>375</v>
      </c>
      <c r="E2" s="5" t="s">
        <v>376</v>
      </c>
      <c r="F2" s="5" t="s">
        <v>377</v>
      </c>
      <c r="G2" s="5" t="s">
        <v>378</v>
      </c>
      <c r="H2" s="5" t="s">
        <v>379</v>
      </c>
      <c r="I2" s="4" t="s">
        <v>380</v>
      </c>
      <c r="J2" s="4" t="s">
        <v>381</v>
      </c>
      <c r="K2" s="4" t="s">
        <v>382</v>
      </c>
      <c r="L2" s="4" t="s">
        <v>383</v>
      </c>
      <c r="M2" s="4" t="s">
        <v>384</v>
      </c>
      <c r="N2" s="5" t="s">
        <v>385</v>
      </c>
      <c r="O2" s="5" t="s">
        <v>386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387</v>
      </c>
      <c r="J3" s="4" t="s">
        <v>387</v>
      </c>
      <c r="K3" s="4" t="s">
        <v>387</v>
      </c>
      <c r="L3" s="4" t="s">
        <v>387</v>
      </c>
      <c r="M3" s="4" t="s">
        <v>387</v>
      </c>
      <c r="N3" s="7"/>
      <c r="O3" s="7"/>
    </row>
    <row r="4" s="94" customFormat="1" spans="1:15">
      <c r="A4" s="102">
        <v>1</v>
      </c>
      <c r="B4" s="25" t="s">
        <v>388</v>
      </c>
      <c r="C4" s="26" t="s">
        <v>389</v>
      </c>
      <c r="D4" s="26" t="s">
        <v>125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390</v>
      </c>
    </row>
    <row r="5" s="94" customFormat="1" spans="1:15">
      <c r="A5" s="102">
        <v>2</v>
      </c>
      <c r="B5" s="25" t="s">
        <v>391</v>
      </c>
      <c r="C5" s="26" t="s">
        <v>389</v>
      </c>
      <c r="D5" s="26" t="s">
        <v>125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390</v>
      </c>
    </row>
    <row r="6" s="94" customFormat="1" spans="1:15">
      <c r="A6" s="102">
        <v>3</v>
      </c>
      <c r="B6" s="25" t="s">
        <v>392</v>
      </c>
      <c r="C6" s="26" t="s">
        <v>389</v>
      </c>
      <c r="D6" s="26" t="s">
        <v>122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390</v>
      </c>
    </row>
    <row r="7" s="94" customFormat="1" spans="1:15">
      <c r="A7" s="102">
        <v>5</v>
      </c>
      <c r="B7" s="25" t="s">
        <v>393</v>
      </c>
      <c r="C7" s="26" t="s">
        <v>389</v>
      </c>
      <c r="D7" s="26" t="s">
        <v>122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390</v>
      </c>
    </row>
    <row r="8" s="94" customFormat="1" spans="1:15">
      <c r="A8" s="102">
        <v>6</v>
      </c>
      <c r="B8" s="25" t="s">
        <v>394</v>
      </c>
      <c r="C8" s="26" t="s">
        <v>389</v>
      </c>
      <c r="D8" s="26" t="s">
        <v>124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390</v>
      </c>
    </row>
    <row r="9" s="94" customFormat="1" spans="1:15">
      <c r="A9" s="102">
        <v>7</v>
      </c>
      <c r="B9" s="25" t="s">
        <v>395</v>
      </c>
      <c r="C9" s="26" t="s">
        <v>389</v>
      </c>
      <c r="D9" s="26" t="s">
        <v>124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390</v>
      </c>
    </row>
    <row r="10" s="94" customFormat="1" spans="1:15">
      <c r="A10" s="102">
        <v>10</v>
      </c>
      <c r="B10" s="25" t="s">
        <v>396</v>
      </c>
      <c r="C10" s="26" t="s">
        <v>389</v>
      </c>
      <c r="D10" s="26" t="s">
        <v>126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390</v>
      </c>
    </row>
    <row r="11" s="94" customFormat="1" spans="1:15">
      <c r="A11" s="102">
        <v>11</v>
      </c>
      <c r="B11" s="25" t="s">
        <v>397</v>
      </c>
      <c r="C11" s="26" t="s">
        <v>389</v>
      </c>
      <c r="D11" s="26" t="s">
        <v>126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390</v>
      </c>
    </row>
    <row r="12" s="94" customFormat="1" spans="1:15">
      <c r="A12" s="102">
        <v>12</v>
      </c>
      <c r="B12" s="25" t="s">
        <v>398</v>
      </c>
      <c r="C12" s="26" t="s">
        <v>389</v>
      </c>
      <c r="D12" s="26" t="s">
        <v>123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390</v>
      </c>
    </row>
    <row r="13" s="94" customFormat="1" spans="1:15">
      <c r="A13" s="102">
        <v>13</v>
      </c>
      <c r="B13" s="25" t="s">
        <v>399</v>
      </c>
      <c r="C13" s="26" t="s">
        <v>389</v>
      </c>
      <c r="D13" s="26" t="s">
        <v>123</v>
      </c>
      <c r="E13" s="28" t="s">
        <v>63</v>
      </c>
      <c r="F13" s="26" t="s">
        <v>54</v>
      </c>
      <c r="G13" s="26"/>
      <c r="H13" s="102"/>
      <c r="I13" s="26"/>
      <c r="J13" s="26"/>
      <c r="K13" s="26">
        <v>1</v>
      </c>
      <c r="L13" s="26"/>
      <c r="M13" s="26"/>
      <c r="N13" s="26">
        <v>1</v>
      </c>
      <c r="O13" s="26" t="s">
        <v>390</v>
      </c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8.75" spans="1:15">
      <c r="A18" s="11" t="s">
        <v>400</v>
      </c>
      <c r="B18" s="36"/>
      <c r="C18" s="12"/>
      <c r="D18" s="13"/>
      <c r="E18" s="14"/>
      <c r="F18" s="54"/>
      <c r="G18" s="54"/>
      <c r="H18" s="54"/>
      <c r="I18" s="37"/>
      <c r="J18" s="11" t="s">
        <v>401</v>
      </c>
      <c r="K18" s="12"/>
      <c r="L18" s="12"/>
      <c r="M18" s="13"/>
      <c r="N18" s="12"/>
      <c r="O18" s="19"/>
    </row>
    <row r="19" customFormat="1" ht="46" customHeight="1" spans="1:15">
      <c r="A19" s="15" t="s">
        <v>402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3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13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403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372</v>
      </c>
      <c r="B2" s="5" t="s">
        <v>377</v>
      </c>
      <c r="C2" s="97" t="s">
        <v>373</v>
      </c>
      <c r="D2" s="5" t="s">
        <v>374</v>
      </c>
      <c r="E2" s="5" t="s">
        <v>375</v>
      </c>
      <c r="F2" s="5" t="s">
        <v>376</v>
      </c>
      <c r="G2" s="4" t="s">
        <v>404</v>
      </c>
      <c r="H2" s="4"/>
      <c r="I2" s="4" t="s">
        <v>405</v>
      </c>
      <c r="J2" s="4"/>
      <c r="K2" s="6" t="s">
        <v>406</v>
      </c>
      <c r="L2" s="105" t="s">
        <v>407</v>
      </c>
      <c r="M2" s="17" t="s">
        <v>408</v>
      </c>
    </row>
    <row r="3" s="1" customFormat="1" ht="16.5" spans="1:13">
      <c r="A3" s="4"/>
      <c r="B3" s="7"/>
      <c r="C3" s="98"/>
      <c r="D3" s="7"/>
      <c r="E3" s="7"/>
      <c r="F3" s="7"/>
      <c r="G3" s="4" t="s">
        <v>409</v>
      </c>
      <c r="H3" s="4" t="s">
        <v>410</v>
      </c>
      <c r="I3" s="4" t="s">
        <v>409</v>
      </c>
      <c r="J3" s="4" t="s">
        <v>410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388</v>
      </c>
      <c r="D4" s="26" t="s">
        <v>389</v>
      </c>
      <c r="E4" s="26" t="s">
        <v>125</v>
      </c>
      <c r="F4" s="28" t="s">
        <v>63</v>
      </c>
      <c r="G4" s="26" t="s">
        <v>54</v>
      </c>
      <c r="H4" s="99" t="s">
        <v>411</v>
      </c>
      <c r="I4" s="99">
        <v>0.01</v>
      </c>
      <c r="J4" s="99">
        <v>0.01</v>
      </c>
      <c r="K4" s="99"/>
      <c r="L4" s="26"/>
      <c r="M4" s="26" t="s">
        <v>390</v>
      </c>
    </row>
    <row r="5" s="94" customFormat="1" spans="1:13">
      <c r="A5" s="66">
        <v>2</v>
      </c>
      <c r="B5" s="26" t="s">
        <v>54</v>
      </c>
      <c r="C5" s="25" t="s">
        <v>391</v>
      </c>
      <c r="D5" s="26" t="s">
        <v>389</v>
      </c>
      <c r="E5" s="26" t="s">
        <v>125</v>
      </c>
      <c r="F5" s="28" t="s">
        <v>63</v>
      </c>
      <c r="G5" s="26" t="s">
        <v>54</v>
      </c>
      <c r="H5" s="99" t="s">
        <v>411</v>
      </c>
      <c r="I5" s="99">
        <v>0.01</v>
      </c>
      <c r="J5" s="99">
        <v>0.01</v>
      </c>
      <c r="K5" s="99"/>
      <c r="L5" s="26"/>
      <c r="M5" s="26" t="s">
        <v>390</v>
      </c>
    </row>
    <row r="6" s="94" customFormat="1" spans="1:13">
      <c r="A6" s="66">
        <v>3</v>
      </c>
      <c r="B6" s="26" t="s">
        <v>54</v>
      </c>
      <c r="C6" s="25" t="s">
        <v>392</v>
      </c>
      <c r="D6" s="26" t="s">
        <v>389</v>
      </c>
      <c r="E6" s="26" t="s">
        <v>122</v>
      </c>
      <c r="F6" s="28" t="s">
        <v>63</v>
      </c>
      <c r="G6" s="26" t="s">
        <v>54</v>
      </c>
      <c r="H6" s="99" t="s">
        <v>411</v>
      </c>
      <c r="I6" s="99">
        <v>0.01</v>
      </c>
      <c r="J6" s="99">
        <v>0.01</v>
      </c>
      <c r="K6" s="102"/>
      <c r="L6" s="102"/>
      <c r="M6" s="26" t="s">
        <v>390</v>
      </c>
    </row>
    <row r="7" s="94" customFormat="1" spans="1:13">
      <c r="A7" s="66">
        <v>4</v>
      </c>
      <c r="B7" s="26" t="s">
        <v>54</v>
      </c>
      <c r="C7" s="25" t="s">
        <v>393</v>
      </c>
      <c r="D7" s="26" t="s">
        <v>389</v>
      </c>
      <c r="E7" s="26" t="s">
        <v>122</v>
      </c>
      <c r="F7" s="28" t="s">
        <v>63</v>
      </c>
      <c r="G7" s="26" t="s">
        <v>54</v>
      </c>
      <c r="H7" s="99" t="s">
        <v>411</v>
      </c>
      <c r="I7" s="99">
        <v>0.01</v>
      </c>
      <c r="J7" s="99">
        <v>0.01</v>
      </c>
      <c r="K7" s="102"/>
      <c r="L7" s="102"/>
      <c r="M7" s="26" t="s">
        <v>390</v>
      </c>
    </row>
    <row r="8" s="94" customFormat="1" spans="1:13">
      <c r="A8" s="66">
        <v>5</v>
      </c>
      <c r="B8" s="26" t="s">
        <v>54</v>
      </c>
      <c r="C8" s="25" t="s">
        <v>394</v>
      </c>
      <c r="D8" s="26" t="s">
        <v>389</v>
      </c>
      <c r="E8" s="26" t="s">
        <v>124</v>
      </c>
      <c r="F8" s="28" t="s">
        <v>63</v>
      </c>
      <c r="G8" s="26" t="s">
        <v>54</v>
      </c>
      <c r="H8" s="99" t="s">
        <v>411</v>
      </c>
      <c r="I8" s="99">
        <v>0.01</v>
      </c>
      <c r="J8" s="99">
        <v>0.01</v>
      </c>
      <c r="K8" s="102"/>
      <c r="L8" s="102"/>
      <c r="M8" s="26" t="s">
        <v>390</v>
      </c>
    </row>
    <row r="9" s="94" customFormat="1" spans="1:13">
      <c r="A9" s="66">
        <v>6</v>
      </c>
      <c r="B9" s="26" t="s">
        <v>54</v>
      </c>
      <c r="C9" s="25" t="s">
        <v>395</v>
      </c>
      <c r="D9" s="26" t="s">
        <v>389</v>
      </c>
      <c r="E9" s="26" t="s">
        <v>124</v>
      </c>
      <c r="F9" s="28" t="s">
        <v>63</v>
      </c>
      <c r="G9" s="26" t="s">
        <v>54</v>
      </c>
      <c r="H9" s="99" t="s">
        <v>411</v>
      </c>
      <c r="I9" s="99">
        <v>0.01</v>
      </c>
      <c r="J9" s="99">
        <v>0.01</v>
      </c>
      <c r="K9" s="102"/>
      <c r="L9" s="102"/>
      <c r="M9" s="26" t="s">
        <v>390</v>
      </c>
    </row>
    <row r="10" s="94" customFormat="1" spans="1:13">
      <c r="A10" s="66">
        <v>7</v>
      </c>
      <c r="B10" s="26" t="s">
        <v>54</v>
      </c>
      <c r="C10" s="25" t="s">
        <v>396</v>
      </c>
      <c r="D10" s="26" t="s">
        <v>389</v>
      </c>
      <c r="E10" s="26" t="s">
        <v>126</v>
      </c>
      <c r="F10" s="28" t="s">
        <v>63</v>
      </c>
      <c r="G10" s="26" t="s">
        <v>54</v>
      </c>
      <c r="H10" s="99" t="s">
        <v>411</v>
      </c>
      <c r="I10" s="99">
        <v>0.01</v>
      </c>
      <c r="J10" s="99">
        <v>0.01</v>
      </c>
      <c r="K10" s="102"/>
      <c r="L10" s="102"/>
      <c r="M10" s="26" t="s">
        <v>390</v>
      </c>
    </row>
    <row r="11" s="94" customFormat="1" spans="1:13">
      <c r="A11" s="66">
        <v>8</v>
      </c>
      <c r="B11" s="26" t="s">
        <v>54</v>
      </c>
      <c r="C11" s="25" t="s">
        <v>397</v>
      </c>
      <c r="D11" s="26" t="s">
        <v>389</v>
      </c>
      <c r="E11" s="26" t="s">
        <v>126</v>
      </c>
      <c r="F11" s="28" t="s">
        <v>63</v>
      </c>
      <c r="G11" s="26" t="s">
        <v>54</v>
      </c>
      <c r="H11" s="99" t="s">
        <v>411</v>
      </c>
      <c r="I11" s="99">
        <v>0.01</v>
      </c>
      <c r="J11" s="99">
        <v>0.01</v>
      </c>
      <c r="K11" s="102"/>
      <c r="L11" s="102"/>
      <c r="M11" s="26" t="s">
        <v>390</v>
      </c>
    </row>
    <row r="12" s="94" customFormat="1" spans="1:13">
      <c r="A12" s="66">
        <v>9</v>
      </c>
      <c r="B12" s="26" t="s">
        <v>54</v>
      </c>
      <c r="C12" s="25" t="s">
        <v>398</v>
      </c>
      <c r="D12" s="26" t="s">
        <v>389</v>
      </c>
      <c r="E12" s="26" t="s">
        <v>123</v>
      </c>
      <c r="F12" s="28" t="s">
        <v>63</v>
      </c>
      <c r="G12" s="26" t="s">
        <v>54</v>
      </c>
      <c r="H12" s="99" t="s">
        <v>411</v>
      </c>
      <c r="I12" s="99">
        <v>0.01</v>
      </c>
      <c r="J12" s="99">
        <v>0.01</v>
      </c>
      <c r="K12" s="102"/>
      <c r="L12" s="102"/>
      <c r="M12" s="26" t="s">
        <v>390</v>
      </c>
    </row>
    <row r="13" s="94" customFormat="1" spans="1:13">
      <c r="A13" s="66">
        <v>10</v>
      </c>
      <c r="B13" s="26" t="s">
        <v>54</v>
      </c>
      <c r="C13" s="25" t="s">
        <v>399</v>
      </c>
      <c r="D13" s="26" t="s">
        <v>389</v>
      </c>
      <c r="E13" s="26" t="s">
        <v>123</v>
      </c>
      <c r="F13" s="28" t="s">
        <v>63</v>
      </c>
      <c r="G13" s="26" t="s">
        <v>54</v>
      </c>
      <c r="H13" s="99" t="s">
        <v>411</v>
      </c>
      <c r="I13" s="99">
        <v>0.01</v>
      </c>
      <c r="J13" s="99">
        <v>0.01</v>
      </c>
      <c r="K13" s="102"/>
      <c r="L13" s="102"/>
      <c r="M13" s="26" t="s">
        <v>390</v>
      </c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412</v>
      </c>
      <c r="B32" s="12"/>
      <c r="C32" s="12"/>
      <c r="D32" s="12"/>
      <c r="E32" s="13"/>
      <c r="F32" s="14"/>
      <c r="G32" s="37"/>
      <c r="H32" s="11" t="s">
        <v>413</v>
      </c>
      <c r="I32" s="12"/>
      <c r="J32" s="12"/>
      <c r="K32" s="13"/>
      <c r="L32" s="84"/>
      <c r="M32" s="19"/>
    </row>
    <row r="33" ht="16.5" spans="1:13">
      <c r="A33" s="104" t="s">
        <v>414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3 M14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opLeftCell="A26" workbookViewId="0">
      <selection activeCell="G45" sqref="G45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416</v>
      </c>
      <c r="B2" s="5" t="s">
        <v>377</v>
      </c>
      <c r="C2" s="5" t="s">
        <v>373</v>
      </c>
      <c r="D2" s="17" t="s">
        <v>374</v>
      </c>
      <c r="E2" s="5" t="s">
        <v>375</v>
      </c>
      <c r="F2" s="5" t="s">
        <v>376</v>
      </c>
      <c r="G2" s="62" t="s">
        <v>417</v>
      </c>
      <c r="H2" s="63"/>
      <c r="I2" s="88"/>
      <c r="J2" s="62" t="s">
        <v>418</v>
      </c>
      <c r="K2" s="63"/>
      <c r="L2" s="88"/>
      <c r="M2" s="62" t="s">
        <v>419</v>
      </c>
      <c r="N2" s="63"/>
      <c r="O2" s="88"/>
      <c r="P2" s="62" t="s">
        <v>420</v>
      </c>
      <c r="Q2" s="63"/>
      <c r="R2" s="88"/>
      <c r="S2" s="63" t="s">
        <v>421</v>
      </c>
      <c r="T2" s="63"/>
      <c r="U2" s="88"/>
      <c r="V2" s="42" t="s">
        <v>422</v>
      </c>
      <c r="W2" s="42" t="s">
        <v>386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423</v>
      </c>
      <c r="H3" s="4" t="s">
        <v>69</v>
      </c>
      <c r="I3" s="4" t="s">
        <v>377</v>
      </c>
      <c r="J3" s="4" t="s">
        <v>423</v>
      </c>
      <c r="K3" s="4" t="s">
        <v>69</v>
      </c>
      <c r="L3" s="4" t="s">
        <v>377</v>
      </c>
      <c r="M3" s="4" t="s">
        <v>423</v>
      </c>
      <c r="N3" s="4" t="s">
        <v>69</v>
      </c>
      <c r="O3" s="4" t="s">
        <v>377</v>
      </c>
      <c r="P3" s="4" t="s">
        <v>423</v>
      </c>
      <c r="Q3" s="4" t="s">
        <v>69</v>
      </c>
      <c r="R3" s="4" t="s">
        <v>377</v>
      </c>
      <c r="S3" s="4" t="s">
        <v>423</v>
      </c>
      <c r="T3" s="4" t="s">
        <v>69</v>
      </c>
      <c r="U3" s="4" t="s">
        <v>377</v>
      </c>
      <c r="V3" s="89"/>
      <c r="W3" s="89"/>
    </row>
    <row r="4" s="57" customFormat="1" ht="42.75" customHeight="1" spans="1:23">
      <c r="A4" s="66" t="s">
        <v>424</v>
      </c>
      <c r="B4" s="66" t="s">
        <v>425</v>
      </c>
      <c r="C4" s="66">
        <v>3567</v>
      </c>
      <c r="D4" s="67" t="s">
        <v>426</v>
      </c>
      <c r="E4" s="66" t="s">
        <v>125</v>
      </c>
      <c r="F4" s="67" t="s">
        <v>63</v>
      </c>
      <c r="G4" s="68"/>
      <c r="H4" s="69" t="s">
        <v>426</v>
      </c>
      <c r="I4" s="68" t="s">
        <v>425</v>
      </c>
      <c r="J4" s="68"/>
      <c r="K4" s="68" t="s">
        <v>427</v>
      </c>
      <c r="L4" s="68" t="s">
        <v>425</v>
      </c>
      <c r="M4" s="68"/>
      <c r="N4" s="69" t="s">
        <v>428</v>
      </c>
      <c r="O4" s="68" t="s">
        <v>425</v>
      </c>
      <c r="P4" s="66"/>
      <c r="Q4" s="536" t="s">
        <v>429</v>
      </c>
      <c r="R4" s="68" t="s">
        <v>430</v>
      </c>
      <c r="S4" s="67"/>
      <c r="T4" s="67" t="s">
        <v>431</v>
      </c>
      <c r="U4" s="68" t="s">
        <v>432</v>
      </c>
      <c r="V4" s="90" t="s">
        <v>433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434</v>
      </c>
      <c r="H5" s="63"/>
      <c r="I5" s="88"/>
      <c r="J5" s="62" t="s">
        <v>435</v>
      </c>
      <c r="K5" s="63"/>
      <c r="L5" s="88"/>
      <c r="M5" s="62" t="s">
        <v>436</v>
      </c>
      <c r="N5" s="63"/>
      <c r="O5" s="88"/>
      <c r="P5" s="62" t="s">
        <v>437</v>
      </c>
      <c r="Q5" s="63"/>
      <c r="R5" s="88"/>
      <c r="S5" s="63" t="s">
        <v>438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423</v>
      </c>
      <c r="H6" s="4" t="s">
        <v>69</v>
      </c>
      <c r="I6" s="4" t="s">
        <v>377</v>
      </c>
      <c r="J6" s="4" t="s">
        <v>423</v>
      </c>
      <c r="K6" s="4" t="s">
        <v>69</v>
      </c>
      <c r="L6" s="4" t="s">
        <v>377</v>
      </c>
      <c r="M6" s="4" t="s">
        <v>423</v>
      </c>
      <c r="N6" s="4" t="s">
        <v>69</v>
      </c>
      <c r="O6" s="4" t="s">
        <v>377</v>
      </c>
      <c r="P6" s="4" t="s">
        <v>423</v>
      </c>
      <c r="Q6" s="4" t="s">
        <v>69</v>
      </c>
      <c r="R6" s="4" t="s">
        <v>377</v>
      </c>
      <c r="S6" s="4" t="s">
        <v>423</v>
      </c>
      <c r="T6" s="4" t="s">
        <v>69</v>
      </c>
      <c r="U6" s="4" t="s">
        <v>377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439</v>
      </c>
      <c r="H7" s="69" t="s">
        <v>440</v>
      </c>
      <c r="I7" s="68" t="s">
        <v>432</v>
      </c>
      <c r="J7" s="68" t="s">
        <v>441</v>
      </c>
      <c r="K7" s="69" t="s">
        <v>442</v>
      </c>
      <c r="L7" s="68" t="s">
        <v>54</v>
      </c>
      <c r="M7" s="68"/>
      <c r="N7" s="69" t="s">
        <v>443</v>
      </c>
      <c r="O7" s="68" t="s">
        <v>54</v>
      </c>
      <c r="P7" s="66"/>
      <c r="Q7" s="67" t="s">
        <v>444</v>
      </c>
      <c r="R7" s="68" t="s">
        <v>54</v>
      </c>
      <c r="S7" s="67"/>
      <c r="T7" s="67" t="s">
        <v>445</v>
      </c>
      <c r="U7" s="68" t="s">
        <v>54</v>
      </c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446</v>
      </c>
      <c r="H8" s="63"/>
      <c r="I8" s="88"/>
      <c r="J8" s="62" t="s">
        <v>447</v>
      </c>
      <c r="K8" s="63"/>
      <c r="L8" s="88"/>
      <c r="M8" s="62" t="s">
        <v>448</v>
      </c>
      <c r="N8" s="63"/>
      <c r="O8" s="88"/>
      <c r="P8" s="62" t="s">
        <v>449</v>
      </c>
      <c r="Q8" s="63"/>
      <c r="R8" s="88"/>
      <c r="S8" s="63" t="s">
        <v>450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423</v>
      </c>
      <c r="H9" s="4" t="s">
        <v>69</v>
      </c>
      <c r="I9" s="4" t="s">
        <v>377</v>
      </c>
      <c r="J9" s="4" t="s">
        <v>423</v>
      </c>
      <c r="K9" s="4" t="s">
        <v>69</v>
      </c>
      <c r="L9" s="4" t="s">
        <v>377</v>
      </c>
      <c r="M9" s="4" t="s">
        <v>423</v>
      </c>
      <c r="N9" s="4" t="s">
        <v>69</v>
      </c>
      <c r="O9" s="4" t="s">
        <v>377</v>
      </c>
      <c r="P9" s="4" t="s">
        <v>423</v>
      </c>
      <c r="Q9" s="4" t="s">
        <v>69</v>
      </c>
      <c r="R9" s="4" t="s">
        <v>377</v>
      </c>
      <c r="S9" s="4" t="s">
        <v>423</v>
      </c>
      <c r="T9" s="4" t="s">
        <v>69</v>
      </c>
      <c r="U9" s="4" t="s">
        <v>377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 t="s">
        <v>451</v>
      </c>
      <c r="I10" s="68" t="s">
        <v>54</v>
      </c>
      <c r="J10" s="66"/>
      <c r="K10" s="66" t="s">
        <v>452</v>
      </c>
      <c r="L10" s="68"/>
      <c r="M10" s="66"/>
      <c r="N10" s="66" t="s">
        <v>453</v>
      </c>
      <c r="O10" s="68"/>
      <c r="P10" s="66"/>
      <c r="Q10" s="66" t="s">
        <v>454</v>
      </c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455</v>
      </c>
      <c r="H11" s="63"/>
      <c r="I11" s="88"/>
      <c r="J11" s="62" t="s">
        <v>456</v>
      </c>
      <c r="K11" s="63"/>
      <c r="L11" s="88"/>
      <c r="M11" s="62" t="s">
        <v>457</v>
      </c>
      <c r="N11" s="63"/>
      <c r="O11" s="88"/>
      <c r="P11" s="62" t="s">
        <v>458</v>
      </c>
      <c r="Q11" s="63"/>
      <c r="R11" s="88"/>
      <c r="S11" s="63" t="s">
        <v>459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423</v>
      </c>
      <c r="H12" s="4" t="s">
        <v>69</v>
      </c>
      <c r="I12" s="4" t="s">
        <v>377</v>
      </c>
      <c r="J12" s="4" t="s">
        <v>423</v>
      </c>
      <c r="K12" s="4" t="s">
        <v>69</v>
      </c>
      <c r="L12" s="4" t="s">
        <v>377</v>
      </c>
      <c r="M12" s="4" t="s">
        <v>423</v>
      </c>
      <c r="N12" s="4" t="s">
        <v>69</v>
      </c>
      <c r="O12" s="4" t="s">
        <v>377</v>
      </c>
      <c r="P12" s="4" t="s">
        <v>423</v>
      </c>
      <c r="Q12" s="4" t="s">
        <v>69</v>
      </c>
      <c r="R12" s="4" t="s">
        <v>377</v>
      </c>
      <c r="S12" s="4" t="s">
        <v>423</v>
      </c>
      <c r="T12" s="4" t="s">
        <v>69</v>
      </c>
      <c r="U12" s="4" t="s">
        <v>377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3601</v>
      </c>
      <c r="D14" s="67"/>
      <c r="E14" s="70" t="s">
        <v>124</v>
      </c>
      <c r="F14" s="71" t="s">
        <v>63</v>
      </c>
      <c r="G14" s="62" t="s">
        <v>417</v>
      </c>
      <c r="H14" s="63"/>
      <c r="I14" s="88"/>
      <c r="J14" s="62" t="s">
        <v>418</v>
      </c>
      <c r="K14" s="63"/>
      <c r="L14" s="88"/>
      <c r="M14" s="62" t="s">
        <v>419</v>
      </c>
      <c r="N14" s="63"/>
      <c r="O14" s="88"/>
      <c r="P14" s="62" t="s">
        <v>420</v>
      </c>
      <c r="Q14" s="63"/>
      <c r="R14" s="88"/>
      <c r="S14" s="63" t="s">
        <v>421</v>
      </c>
      <c r="T14" s="63"/>
      <c r="U14" s="88"/>
      <c r="V14" s="91" t="s">
        <v>433</v>
      </c>
      <c r="W14" s="82"/>
    </row>
    <row r="15" s="58" customFormat="1" ht="16.5" spans="1:23">
      <c r="A15" s="66"/>
      <c r="B15" s="66"/>
      <c r="C15" s="66"/>
      <c r="D15" s="67"/>
      <c r="E15" s="70"/>
      <c r="F15" s="72"/>
      <c r="G15" s="4" t="s">
        <v>423</v>
      </c>
      <c r="H15" s="4" t="s">
        <v>69</v>
      </c>
      <c r="I15" s="4" t="s">
        <v>377</v>
      </c>
      <c r="J15" s="4" t="s">
        <v>423</v>
      </c>
      <c r="K15" s="4" t="s">
        <v>69</v>
      </c>
      <c r="L15" s="4" t="s">
        <v>377</v>
      </c>
      <c r="M15" s="4" t="s">
        <v>423</v>
      </c>
      <c r="N15" s="4" t="s">
        <v>69</v>
      </c>
      <c r="O15" s="4" t="s">
        <v>377</v>
      </c>
      <c r="P15" s="4" t="s">
        <v>423</v>
      </c>
      <c r="Q15" s="4" t="s">
        <v>69</v>
      </c>
      <c r="R15" s="4" t="s">
        <v>377</v>
      </c>
      <c r="S15" s="4" t="s">
        <v>423</v>
      </c>
      <c r="T15" s="4" t="s">
        <v>69</v>
      </c>
      <c r="U15" s="4" t="s">
        <v>377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426</v>
      </c>
      <c r="I16" s="68" t="s">
        <v>425</v>
      </c>
      <c r="J16" s="68"/>
      <c r="K16" s="68" t="s">
        <v>427</v>
      </c>
      <c r="L16" s="68" t="s">
        <v>425</v>
      </c>
      <c r="M16" s="68"/>
      <c r="N16" s="69" t="s">
        <v>428</v>
      </c>
      <c r="O16" s="68" t="s">
        <v>425</v>
      </c>
      <c r="P16" s="66"/>
      <c r="Q16" s="536" t="s">
        <v>429</v>
      </c>
      <c r="R16" s="68" t="s">
        <v>430</v>
      </c>
      <c r="S16" s="67"/>
      <c r="T16" s="67" t="s">
        <v>431</v>
      </c>
      <c r="U16" s="68" t="s">
        <v>432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434</v>
      </c>
      <c r="H17" s="63"/>
      <c r="I17" s="88"/>
      <c r="J17" s="62" t="s">
        <v>435</v>
      </c>
      <c r="K17" s="63"/>
      <c r="L17" s="88"/>
      <c r="M17" s="62" t="s">
        <v>436</v>
      </c>
      <c r="N17" s="63"/>
      <c r="O17" s="88"/>
      <c r="P17" s="62" t="s">
        <v>437</v>
      </c>
      <c r="Q17" s="63"/>
      <c r="R17" s="88"/>
      <c r="S17" s="63" t="s">
        <v>438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72"/>
      <c r="G18" s="4" t="s">
        <v>423</v>
      </c>
      <c r="H18" s="4" t="s">
        <v>69</v>
      </c>
      <c r="I18" s="4" t="s">
        <v>377</v>
      </c>
      <c r="J18" s="4" t="s">
        <v>423</v>
      </c>
      <c r="K18" s="4" t="s">
        <v>69</v>
      </c>
      <c r="L18" s="4" t="s">
        <v>377</v>
      </c>
      <c r="M18" s="4" t="s">
        <v>423</v>
      </c>
      <c r="N18" s="4" t="s">
        <v>69</v>
      </c>
      <c r="O18" s="4" t="s">
        <v>377</v>
      </c>
      <c r="P18" s="4" t="s">
        <v>423</v>
      </c>
      <c r="Q18" s="4" t="s">
        <v>69</v>
      </c>
      <c r="R18" s="4" t="s">
        <v>377</v>
      </c>
      <c r="S18" s="4" t="s">
        <v>423</v>
      </c>
      <c r="T18" s="4" t="s">
        <v>69</v>
      </c>
      <c r="U18" s="4" t="s">
        <v>377</v>
      </c>
      <c r="V18" s="91"/>
      <c r="W18" s="82"/>
    </row>
    <row r="19" customFormat="1" ht="28.5" spans="1:23">
      <c r="A19" s="66"/>
      <c r="B19" s="66"/>
      <c r="C19" s="66"/>
      <c r="D19" s="67"/>
      <c r="E19" s="70"/>
      <c r="F19" s="72"/>
      <c r="G19" s="68" t="s">
        <v>439</v>
      </c>
      <c r="H19" s="69" t="s">
        <v>440</v>
      </c>
      <c r="I19" s="68" t="s">
        <v>432</v>
      </c>
      <c r="J19" s="68" t="s">
        <v>441</v>
      </c>
      <c r="K19" s="69" t="s">
        <v>442</v>
      </c>
      <c r="L19" s="68" t="s">
        <v>54</v>
      </c>
      <c r="M19" s="68"/>
      <c r="N19" s="69" t="s">
        <v>443</v>
      </c>
      <c r="O19" s="68" t="s">
        <v>54</v>
      </c>
      <c r="P19" s="66"/>
      <c r="Q19" s="67" t="s">
        <v>444</v>
      </c>
      <c r="R19" s="68" t="s">
        <v>54</v>
      </c>
      <c r="S19" s="67"/>
      <c r="T19" s="67" t="s">
        <v>445</v>
      </c>
      <c r="U19" s="68" t="s">
        <v>54</v>
      </c>
      <c r="V19" s="91"/>
      <c r="W19" s="82"/>
    </row>
    <row r="20" customFormat="1" ht="16.5" spans="1:23">
      <c r="A20" s="66"/>
      <c r="B20" s="66"/>
      <c r="C20" s="66"/>
      <c r="D20" s="67"/>
      <c r="E20" s="70"/>
      <c r="F20" s="72"/>
      <c r="G20" s="62" t="s">
        <v>446</v>
      </c>
      <c r="H20" s="63"/>
      <c r="I20" s="88"/>
      <c r="J20" s="62" t="s">
        <v>447</v>
      </c>
      <c r="K20" s="63"/>
      <c r="L20" s="88"/>
      <c r="M20" s="62" t="s">
        <v>448</v>
      </c>
      <c r="N20" s="63"/>
      <c r="O20" s="88"/>
      <c r="P20" s="62" t="s">
        <v>449</v>
      </c>
      <c r="Q20" s="63"/>
      <c r="R20" s="88"/>
      <c r="S20" s="63" t="s">
        <v>450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72"/>
      <c r="G21" s="4" t="s">
        <v>423</v>
      </c>
      <c r="H21" s="4" t="s">
        <v>69</v>
      </c>
      <c r="I21" s="4" t="s">
        <v>377</v>
      </c>
      <c r="J21" s="4" t="s">
        <v>423</v>
      </c>
      <c r="K21" s="4" t="s">
        <v>69</v>
      </c>
      <c r="L21" s="4" t="s">
        <v>377</v>
      </c>
      <c r="M21" s="4" t="s">
        <v>423</v>
      </c>
      <c r="N21" s="4" t="s">
        <v>69</v>
      </c>
      <c r="O21" s="4" t="s">
        <v>377</v>
      </c>
      <c r="P21" s="4" t="s">
        <v>423</v>
      </c>
      <c r="Q21" s="4" t="s">
        <v>69</v>
      </c>
      <c r="R21" s="4" t="s">
        <v>377</v>
      </c>
      <c r="S21" s="4" t="s">
        <v>423</v>
      </c>
      <c r="T21" s="4" t="s">
        <v>69</v>
      </c>
      <c r="U21" s="4" t="s">
        <v>377</v>
      </c>
      <c r="V21" s="91"/>
      <c r="W21" s="82"/>
    </row>
    <row r="22" customFormat="1" spans="1:23">
      <c r="A22" s="66"/>
      <c r="B22" s="66"/>
      <c r="C22" s="66"/>
      <c r="D22" s="67"/>
      <c r="E22" s="70"/>
      <c r="F22" s="72"/>
      <c r="G22" s="66"/>
      <c r="H22" s="67" t="s">
        <v>451</v>
      </c>
      <c r="I22" s="68" t="s">
        <v>54</v>
      </c>
      <c r="J22" s="66"/>
      <c r="K22" s="66" t="s">
        <v>452</v>
      </c>
      <c r="L22" s="68"/>
      <c r="M22" s="66"/>
      <c r="N22" s="66" t="s">
        <v>453</v>
      </c>
      <c r="O22" s="68"/>
      <c r="P22" s="66"/>
      <c r="Q22" s="66" t="s">
        <v>454</v>
      </c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72"/>
      <c r="G23" s="62" t="s">
        <v>455</v>
      </c>
      <c r="H23" s="63"/>
      <c r="I23" s="88"/>
      <c r="J23" s="62" t="s">
        <v>456</v>
      </c>
      <c r="K23" s="63"/>
      <c r="L23" s="88"/>
      <c r="M23" s="62" t="s">
        <v>457</v>
      </c>
      <c r="N23" s="63"/>
      <c r="O23" s="88"/>
      <c r="P23" s="62" t="s">
        <v>458</v>
      </c>
      <c r="Q23" s="63"/>
      <c r="R23" s="88"/>
      <c r="S23" s="63" t="s">
        <v>459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2"/>
      <c r="G24" s="4" t="s">
        <v>423</v>
      </c>
      <c r="H24" s="4" t="s">
        <v>69</v>
      </c>
      <c r="I24" s="4" t="s">
        <v>377</v>
      </c>
      <c r="J24" s="4" t="s">
        <v>423</v>
      </c>
      <c r="K24" s="4" t="s">
        <v>69</v>
      </c>
      <c r="L24" s="4" t="s">
        <v>377</v>
      </c>
      <c r="M24" s="4" t="s">
        <v>423</v>
      </c>
      <c r="N24" s="4" t="s">
        <v>69</v>
      </c>
      <c r="O24" s="4" t="s">
        <v>377</v>
      </c>
      <c r="P24" s="4" t="s">
        <v>423</v>
      </c>
      <c r="Q24" s="4" t="s">
        <v>69</v>
      </c>
      <c r="R24" s="4" t="s">
        <v>377</v>
      </c>
      <c r="S24" s="4" t="s">
        <v>423</v>
      </c>
      <c r="T24" s="4" t="s">
        <v>69</v>
      </c>
      <c r="U24" s="4" t="s">
        <v>377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3569</v>
      </c>
      <c r="D26" s="75"/>
      <c r="E26" s="74" t="s">
        <v>122</v>
      </c>
      <c r="F26" s="71" t="s">
        <v>63</v>
      </c>
      <c r="G26" s="62" t="s">
        <v>417</v>
      </c>
      <c r="H26" s="63"/>
      <c r="I26" s="88"/>
      <c r="J26" s="62" t="s">
        <v>418</v>
      </c>
      <c r="K26" s="63"/>
      <c r="L26" s="88"/>
      <c r="M26" s="62" t="s">
        <v>419</v>
      </c>
      <c r="N26" s="63"/>
      <c r="O26" s="88"/>
      <c r="P26" s="62" t="s">
        <v>420</v>
      </c>
      <c r="Q26" s="63"/>
      <c r="R26" s="88"/>
      <c r="S26" s="63" t="s">
        <v>421</v>
      </c>
      <c r="T26" s="63"/>
      <c r="U26" s="88"/>
      <c r="V26" s="74" t="s">
        <v>433</v>
      </c>
      <c r="W26" s="82"/>
    </row>
    <row r="27" s="55" customFormat="1" ht="16.5" spans="1:23">
      <c r="A27" s="76"/>
      <c r="B27" s="76"/>
      <c r="C27" s="76"/>
      <c r="D27" s="77"/>
      <c r="E27" s="76"/>
      <c r="F27" s="72"/>
      <c r="G27" s="4" t="s">
        <v>423</v>
      </c>
      <c r="H27" s="4" t="s">
        <v>69</v>
      </c>
      <c r="I27" s="4" t="s">
        <v>377</v>
      </c>
      <c r="J27" s="4" t="s">
        <v>423</v>
      </c>
      <c r="K27" s="4" t="s">
        <v>69</v>
      </c>
      <c r="L27" s="4" t="s">
        <v>377</v>
      </c>
      <c r="M27" s="4" t="s">
        <v>423</v>
      </c>
      <c r="N27" s="4" t="s">
        <v>69</v>
      </c>
      <c r="O27" s="4" t="s">
        <v>377</v>
      </c>
      <c r="P27" s="4" t="s">
        <v>423</v>
      </c>
      <c r="Q27" s="4" t="s">
        <v>69</v>
      </c>
      <c r="R27" s="4" t="s">
        <v>377</v>
      </c>
      <c r="S27" s="4" t="s">
        <v>423</v>
      </c>
      <c r="T27" s="4" t="s">
        <v>69</v>
      </c>
      <c r="U27" s="4" t="s">
        <v>377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426</v>
      </c>
      <c r="I28" s="68" t="s">
        <v>425</v>
      </c>
      <c r="J28" s="68"/>
      <c r="K28" s="68" t="s">
        <v>427</v>
      </c>
      <c r="L28" s="68" t="s">
        <v>425</v>
      </c>
      <c r="M28" s="68"/>
      <c r="N28" s="69" t="s">
        <v>428</v>
      </c>
      <c r="O28" s="68" t="s">
        <v>425</v>
      </c>
      <c r="P28" s="66"/>
      <c r="Q28" s="536" t="s">
        <v>429</v>
      </c>
      <c r="R28" s="68" t="s">
        <v>430</v>
      </c>
      <c r="S28" s="67"/>
      <c r="T28" s="67" t="s">
        <v>431</v>
      </c>
      <c r="U28" s="68" t="s">
        <v>432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2"/>
      <c r="G29" s="62" t="s">
        <v>434</v>
      </c>
      <c r="H29" s="63"/>
      <c r="I29" s="88"/>
      <c r="J29" s="62" t="s">
        <v>435</v>
      </c>
      <c r="K29" s="63"/>
      <c r="L29" s="88"/>
      <c r="M29" s="62" t="s">
        <v>436</v>
      </c>
      <c r="N29" s="63"/>
      <c r="O29" s="88"/>
      <c r="P29" s="62" t="s">
        <v>437</v>
      </c>
      <c r="Q29" s="63"/>
      <c r="R29" s="88"/>
      <c r="S29" s="63" t="s">
        <v>438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2"/>
      <c r="G30" s="4" t="s">
        <v>423</v>
      </c>
      <c r="H30" s="4" t="s">
        <v>69</v>
      </c>
      <c r="I30" s="4" t="s">
        <v>377</v>
      </c>
      <c r="J30" s="4" t="s">
        <v>423</v>
      </c>
      <c r="K30" s="4" t="s">
        <v>69</v>
      </c>
      <c r="L30" s="4" t="s">
        <v>377</v>
      </c>
      <c r="M30" s="4" t="s">
        <v>423</v>
      </c>
      <c r="N30" s="4" t="s">
        <v>69</v>
      </c>
      <c r="O30" s="4" t="s">
        <v>377</v>
      </c>
      <c r="P30" s="4" t="s">
        <v>423</v>
      </c>
      <c r="Q30" s="4" t="s">
        <v>69</v>
      </c>
      <c r="R30" s="4" t="s">
        <v>377</v>
      </c>
      <c r="S30" s="4" t="s">
        <v>423</v>
      </c>
      <c r="T30" s="4" t="s">
        <v>69</v>
      </c>
      <c r="U30" s="4" t="s">
        <v>377</v>
      </c>
      <c r="V30" s="76"/>
      <c r="W30" s="93"/>
    </row>
    <row r="31" s="60" customFormat="1" ht="28.5" spans="1:23">
      <c r="A31" s="76"/>
      <c r="B31" s="76"/>
      <c r="C31" s="76"/>
      <c r="D31" s="77"/>
      <c r="E31" s="76"/>
      <c r="F31" s="72"/>
      <c r="G31" s="68" t="s">
        <v>439</v>
      </c>
      <c r="H31" s="69" t="s">
        <v>440</v>
      </c>
      <c r="I31" s="68" t="s">
        <v>432</v>
      </c>
      <c r="J31" s="68" t="s">
        <v>441</v>
      </c>
      <c r="K31" s="69" t="s">
        <v>442</v>
      </c>
      <c r="L31" s="68" t="s">
        <v>54</v>
      </c>
      <c r="M31" s="68"/>
      <c r="N31" s="69" t="s">
        <v>443</v>
      </c>
      <c r="O31" s="68" t="s">
        <v>54</v>
      </c>
      <c r="P31" s="66"/>
      <c r="Q31" s="67" t="s">
        <v>444</v>
      </c>
      <c r="R31" s="68" t="s">
        <v>54</v>
      </c>
      <c r="S31" s="67"/>
      <c r="T31" s="67" t="s">
        <v>445</v>
      </c>
      <c r="U31" s="68" t="s">
        <v>54</v>
      </c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2"/>
      <c r="G32" s="62" t="s">
        <v>446</v>
      </c>
      <c r="H32" s="63"/>
      <c r="I32" s="88"/>
      <c r="J32" s="62" t="s">
        <v>447</v>
      </c>
      <c r="K32" s="63"/>
      <c r="L32" s="88"/>
      <c r="M32" s="62" t="s">
        <v>448</v>
      </c>
      <c r="N32" s="63"/>
      <c r="O32" s="88"/>
      <c r="P32" s="62" t="s">
        <v>449</v>
      </c>
      <c r="Q32" s="63"/>
      <c r="R32" s="88"/>
      <c r="S32" s="63" t="s">
        <v>450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2"/>
      <c r="G33" s="4" t="s">
        <v>423</v>
      </c>
      <c r="H33" s="4" t="s">
        <v>69</v>
      </c>
      <c r="I33" s="4" t="s">
        <v>377</v>
      </c>
      <c r="J33" s="4" t="s">
        <v>423</v>
      </c>
      <c r="K33" s="4" t="s">
        <v>69</v>
      </c>
      <c r="L33" s="4" t="s">
        <v>377</v>
      </c>
      <c r="M33" s="4" t="s">
        <v>423</v>
      </c>
      <c r="N33" s="4" t="s">
        <v>69</v>
      </c>
      <c r="O33" s="4" t="s">
        <v>377</v>
      </c>
      <c r="P33" s="4" t="s">
        <v>423</v>
      </c>
      <c r="Q33" s="4" t="s">
        <v>69</v>
      </c>
      <c r="R33" s="4" t="s">
        <v>377</v>
      </c>
      <c r="S33" s="4" t="s">
        <v>423</v>
      </c>
      <c r="T33" s="4" t="s">
        <v>69</v>
      </c>
      <c r="U33" s="4" t="s">
        <v>377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2"/>
      <c r="G34" s="66"/>
      <c r="H34" s="67" t="s">
        <v>451</v>
      </c>
      <c r="I34" s="68" t="s">
        <v>54</v>
      </c>
      <c r="J34" s="66"/>
      <c r="K34" s="66" t="s">
        <v>452</v>
      </c>
      <c r="L34" s="68"/>
      <c r="M34" s="66"/>
      <c r="N34" s="66" t="s">
        <v>453</v>
      </c>
      <c r="O34" s="68"/>
      <c r="P34" s="66"/>
      <c r="Q34" s="66" t="s">
        <v>454</v>
      </c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2"/>
      <c r="G35" s="62" t="s">
        <v>455</v>
      </c>
      <c r="H35" s="63"/>
      <c r="I35" s="88"/>
      <c r="J35" s="62" t="s">
        <v>456</v>
      </c>
      <c r="K35" s="63"/>
      <c r="L35" s="88"/>
      <c r="M35" s="62" t="s">
        <v>457</v>
      </c>
      <c r="N35" s="63"/>
      <c r="O35" s="88"/>
      <c r="P35" s="62" t="s">
        <v>458</v>
      </c>
      <c r="Q35" s="63"/>
      <c r="R35" s="88"/>
      <c r="S35" s="63" t="s">
        <v>459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2"/>
      <c r="G36" s="4" t="s">
        <v>423</v>
      </c>
      <c r="H36" s="4" t="s">
        <v>69</v>
      </c>
      <c r="I36" s="4" t="s">
        <v>377</v>
      </c>
      <c r="J36" s="4" t="s">
        <v>423</v>
      </c>
      <c r="K36" s="4" t="s">
        <v>69</v>
      </c>
      <c r="L36" s="4" t="s">
        <v>377</v>
      </c>
      <c r="M36" s="4" t="s">
        <v>423</v>
      </c>
      <c r="N36" s="4" t="s">
        <v>69</v>
      </c>
      <c r="O36" s="4" t="s">
        <v>377</v>
      </c>
      <c r="P36" s="4" t="s">
        <v>423</v>
      </c>
      <c r="Q36" s="4" t="s">
        <v>69</v>
      </c>
      <c r="R36" s="4" t="s">
        <v>377</v>
      </c>
      <c r="S36" s="4" t="s">
        <v>423</v>
      </c>
      <c r="T36" s="4" t="s">
        <v>69</v>
      </c>
      <c r="U36" s="4" t="s">
        <v>377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460</v>
      </c>
      <c r="B40" s="85"/>
      <c r="C40" s="85"/>
      <c r="D40" s="85"/>
      <c r="E40" s="19"/>
      <c r="F40" s="14"/>
      <c r="G40" s="37"/>
      <c r="H40" s="54"/>
      <c r="I40" s="54"/>
      <c r="J40" s="84" t="s">
        <v>413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461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4" sqref="I44"/>
    </sheetView>
  </sheetViews>
  <sheetFormatPr defaultColWidth="9" defaultRowHeight="14.25"/>
  <cols>
    <col min="1" max="1" width="8.5" customWidth="1"/>
    <col min="2" max="2" width="10.375" customWidth="1"/>
    <col min="3" max="3" width="22.9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463</v>
      </c>
      <c r="B2" s="40" t="s">
        <v>464</v>
      </c>
      <c r="C2" s="41" t="s">
        <v>423</v>
      </c>
      <c r="D2" s="41" t="s">
        <v>375</v>
      </c>
      <c r="E2" s="42" t="s">
        <v>376</v>
      </c>
      <c r="F2" s="42" t="s">
        <v>377</v>
      </c>
      <c r="G2" s="43" t="s">
        <v>465</v>
      </c>
      <c r="H2" s="43" t="s">
        <v>466</v>
      </c>
      <c r="I2" s="43" t="s">
        <v>467</v>
      </c>
      <c r="J2" s="43" t="s">
        <v>466</v>
      </c>
      <c r="K2" s="43" t="s">
        <v>468</v>
      </c>
      <c r="L2" s="43" t="s">
        <v>466</v>
      </c>
      <c r="M2" s="42" t="s">
        <v>422</v>
      </c>
      <c r="N2" s="42" t="s">
        <v>386</v>
      </c>
    </row>
    <row r="3" s="20" customFormat="1" ht="16.5" spans="1:14">
      <c r="A3" s="44">
        <v>45139</v>
      </c>
      <c r="B3" s="25" t="s">
        <v>388</v>
      </c>
      <c r="C3" s="26" t="s">
        <v>389</v>
      </c>
      <c r="D3" s="26" t="s">
        <v>125</v>
      </c>
      <c r="E3" s="28" t="s">
        <v>63</v>
      </c>
      <c r="F3" s="27" t="s">
        <v>54</v>
      </c>
      <c r="G3" s="45">
        <v>0.388888888888889</v>
      </c>
      <c r="H3" s="46" t="s">
        <v>469</v>
      </c>
      <c r="I3" s="45">
        <v>0.625</v>
      </c>
      <c r="J3" s="46" t="s">
        <v>469</v>
      </c>
      <c r="K3" s="27"/>
      <c r="L3" s="27"/>
      <c r="M3" s="27" t="s">
        <v>433</v>
      </c>
      <c r="N3" s="27"/>
    </row>
    <row r="4" s="20" customFormat="1" ht="16.5" spans="1:14">
      <c r="A4" s="44">
        <v>45140</v>
      </c>
      <c r="B4" s="25" t="s">
        <v>391</v>
      </c>
      <c r="C4" s="26" t="s">
        <v>389</v>
      </c>
      <c r="D4" s="26" t="s">
        <v>125</v>
      </c>
      <c r="E4" s="28" t="s">
        <v>63</v>
      </c>
      <c r="F4" s="27" t="s">
        <v>54</v>
      </c>
      <c r="G4" s="45">
        <v>0.375</v>
      </c>
      <c r="H4" s="46" t="s">
        <v>469</v>
      </c>
      <c r="I4" s="45">
        <v>0.635416666666667</v>
      </c>
      <c r="J4" s="46" t="s">
        <v>469</v>
      </c>
      <c r="K4" s="27"/>
      <c r="L4" s="27"/>
      <c r="M4" s="27" t="s">
        <v>433</v>
      </c>
      <c r="N4" s="27"/>
    </row>
    <row r="5" s="20" customFormat="1" ht="16.5" spans="1:14">
      <c r="A5" s="44">
        <v>45141</v>
      </c>
      <c r="B5" s="25" t="s">
        <v>392</v>
      </c>
      <c r="C5" s="26" t="s">
        <v>389</v>
      </c>
      <c r="D5" s="26" t="s">
        <v>122</v>
      </c>
      <c r="E5" s="28" t="s">
        <v>63</v>
      </c>
      <c r="F5" s="27" t="s">
        <v>54</v>
      </c>
      <c r="G5" s="45">
        <v>0.385416666666667</v>
      </c>
      <c r="H5" s="46" t="s">
        <v>469</v>
      </c>
      <c r="I5" s="45">
        <v>0.604166666666667</v>
      </c>
      <c r="J5" s="46" t="s">
        <v>469</v>
      </c>
      <c r="K5" s="27"/>
      <c r="L5" s="27"/>
      <c r="M5" s="27" t="s">
        <v>433</v>
      </c>
      <c r="N5" s="27"/>
    </row>
    <row r="6" s="20" customFormat="1" ht="16.5" spans="1:14">
      <c r="A6" s="44">
        <v>45142</v>
      </c>
      <c r="B6" s="25" t="s">
        <v>393</v>
      </c>
      <c r="C6" s="26" t="s">
        <v>389</v>
      </c>
      <c r="D6" s="26" t="s">
        <v>122</v>
      </c>
      <c r="E6" s="28" t="s">
        <v>63</v>
      </c>
      <c r="F6" s="27" t="s">
        <v>54</v>
      </c>
      <c r="G6" s="45">
        <v>0.395833333333333</v>
      </c>
      <c r="H6" s="46" t="s">
        <v>469</v>
      </c>
      <c r="I6" s="45">
        <v>0.645833333333333</v>
      </c>
      <c r="J6" s="46" t="s">
        <v>469</v>
      </c>
      <c r="K6" s="27"/>
      <c r="L6" s="27"/>
      <c r="M6" s="27" t="s">
        <v>433</v>
      </c>
      <c r="N6" s="27"/>
    </row>
    <row r="7" s="20" customFormat="1" ht="16.5" spans="1:14">
      <c r="A7" s="44">
        <v>45143</v>
      </c>
      <c r="B7" s="25" t="s">
        <v>394</v>
      </c>
      <c r="C7" s="26" t="s">
        <v>389</v>
      </c>
      <c r="D7" s="26" t="s">
        <v>124</v>
      </c>
      <c r="E7" s="28" t="s">
        <v>63</v>
      </c>
      <c r="F7" s="27" t="s">
        <v>54</v>
      </c>
      <c r="G7" s="45">
        <v>0.388888888888889</v>
      </c>
      <c r="H7" s="46" t="s">
        <v>469</v>
      </c>
      <c r="I7" s="45">
        <v>0.666666666666667</v>
      </c>
      <c r="J7" s="46" t="s">
        <v>469</v>
      </c>
      <c r="K7" s="27"/>
      <c r="L7" s="27"/>
      <c r="M7" s="27" t="s">
        <v>433</v>
      </c>
      <c r="N7" s="27"/>
    </row>
    <row r="8" s="20" customFormat="1" ht="16.5" spans="1:14">
      <c r="A8" s="44">
        <v>45144</v>
      </c>
      <c r="B8" s="25" t="s">
        <v>395</v>
      </c>
      <c r="C8" s="26" t="s">
        <v>389</v>
      </c>
      <c r="D8" s="26" t="s">
        <v>124</v>
      </c>
      <c r="E8" s="28" t="s">
        <v>63</v>
      </c>
      <c r="F8" s="27" t="s">
        <v>54</v>
      </c>
      <c r="G8" s="45">
        <v>0.40625</v>
      </c>
      <c r="H8" s="46" t="s">
        <v>469</v>
      </c>
      <c r="I8" s="45">
        <v>0.604166666666667</v>
      </c>
      <c r="J8" s="46" t="s">
        <v>469</v>
      </c>
      <c r="K8" s="27"/>
      <c r="L8" s="27"/>
      <c r="M8" s="27" t="s">
        <v>433</v>
      </c>
      <c r="N8" s="27"/>
    </row>
    <row r="9" s="20" customFormat="1" ht="16.5" spans="1:14">
      <c r="A9" s="44">
        <v>45145</v>
      </c>
      <c r="B9" s="25" t="s">
        <v>396</v>
      </c>
      <c r="C9" s="26" t="s">
        <v>389</v>
      </c>
      <c r="D9" s="26" t="s">
        <v>126</v>
      </c>
      <c r="E9" s="28" t="s">
        <v>63</v>
      </c>
      <c r="F9" s="27" t="s">
        <v>54</v>
      </c>
      <c r="G9" s="45">
        <v>0.385416666666667</v>
      </c>
      <c r="H9" s="46" t="s">
        <v>469</v>
      </c>
      <c r="I9" s="45">
        <v>0.625</v>
      </c>
      <c r="J9" s="46" t="s">
        <v>469</v>
      </c>
      <c r="K9" s="27"/>
      <c r="L9" s="27"/>
      <c r="M9" s="27" t="s">
        <v>433</v>
      </c>
      <c r="N9" s="27"/>
    </row>
    <row r="10" s="20" customFormat="1" ht="16.5" spans="1:14">
      <c r="A10" s="44">
        <v>45146</v>
      </c>
      <c r="B10" s="25" t="s">
        <v>397</v>
      </c>
      <c r="C10" s="26" t="s">
        <v>389</v>
      </c>
      <c r="D10" s="26" t="s">
        <v>126</v>
      </c>
      <c r="E10" s="28" t="s">
        <v>63</v>
      </c>
      <c r="F10" s="27" t="s">
        <v>54</v>
      </c>
      <c r="G10" s="45">
        <v>0.388888888888889</v>
      </c>
      <c r="H10" s="46" t="s">
        <v>469</v>
      </c>
      <c r="I10" s="45">
        <v>0.645833333333333</v>
      </c>
      <c r="J10" s="46" t="s">
        <v>469</v>
      </c>
      <c r="K10" s="27"/>
      <c r="L10" s="27"/>
      <c r="M10" s="27" t="s">
        <v>433</v>
      </c>
      <c r="N10" s="27"/>
    </row>
    <row r="11" s="20" customFormat="1" ht="16.5" spans="1:14">
      <c r="A11" s="44">
        <v>45147</v>
      </c>
      <c r="B11" s="25" t="s">
        <v>398</v>
      </c>
      <c r="C11" s="26" t="s">
        <v>389</v>
      </c>
      <c r="D11" s="26" t="s">
        <v>123</v>
      </c>
      <c r="E11" s="28" t="s">
        <v>63</v>
      </c>
      <c r="F11" s="27" t="s">
        <v>54</v>
      </c>
      <c r="G11" s="47">
        <v>0.458333333333333</v>
      </c>
      <c r="H11" s="46" t="s">
        <v>469</v>
      </c>
      <c r="I11" s="48">
        <v>0.673611111111111</v>
      </c>
      <c r="J11" s="46" t="s">
        <v>469</v>
      </c>
      <c r="K11" s="27"/>
      <c r="L11" s="27"/>
      <c r="M11" s="27" t="s">
        <v>433</v>
      </c>
      <c r="N11" s="27"/>
    </row>
    <row r="12" s="20" customFormat="1" ht="16.5" spans="1:14">
      <c r="A12" s="44">
        <v>45148</v>
      </c>
      <c r="B12" s="25" t="s">
        <v>399</v>
      </c>
      <c r="C12" s="26" t="s">
        <v>389</v>
      </c>
      <c r="D12" s="26" t="s">
        <v>123</v>
      </c>
      <c r="E12" s="28" t="s">
        <v>63</v>
      </c>
      <c r="F12" s="27" t="s">
        <v>54</v>
      </c>
      <c r="G12" s="47">
        <v>0.472222222222222</v>
      </c>
      <c r="H12" s="46" t="s">
        <v>469</v>
      </c>
      <c r="I12" s="48">
        <v>0.6875</v>
      </c>
      <c r="J12" s="46" t="s">
        <v>469</v>
      </c>
      <c r="K12" s="27"/>
      <c r="L12" s="27"/>
      <c r="M12" s="27" t="s">
        <v>433</v>
      </c>
      <c r="N12" s="27"/>
    </row>
    <row r="13" s="20" customFormat="1" ht="16.5" spans="1:14">
      <c r="A13" s="44">
        <v>45149</v>
      </c>
      <c r="B13" s="25" t="s">
        <v>394</v>
      </c>
      <c r="C13" s="26" t="s">
        <v>389</v>
      </c>
      <c r="D13" s="26" t="s">
        <v>124</v>
      </c>
      <c r="E13" s="28" t="s">
        <v>63</v>
      </c>
      <c r="F13" s="27" t="s">
        <v>54</v>
      </c>
      <c r="G13" s="47">
        <v>0.322916666666667</v>
      </c>
      <c r="H13" s="46" t="s">
        <v>469</v>
      </c>
      <c r="I13" s="48">
        <v>0.548611111111111</v>
      </c>
      <c r="J13" s="46" t="s">
        <v>469</v>
      </c>
      <c r="K13" s="27"/>
      <c r="L13" s="27"/>
      <c r="M13" s="27" t="s">
        <v>433</v>
      </c>
      <c r="N13" s="27"/>
    </row>
    <row r="14" s="20" customFormat="1" ht="16.5" spans="1:14">
      <c r="A14" s="44">
        <v>45150</v>
      </c>
      <c r="B14" s="25" t="s">
        <v>395</v>
      </c>
      <c r="C14" s="26" t="s">
        <v>389</v>
      </c>
      <c r="D14" s="26" t="s">
        <v>124</v>
      </c>
      <c r="E14" s="28" t="s">
        <v>63</v>
      </c>
      <c r="F14" s="27" t="s">
        <v>54</v>
      </c>
      <c r="G14" s="48">
        <v>0.34375</v>
      </c>
      <c r="H14" s="46" t="s">
        <v>469</v>
      </c>
      <c r="I14" s="48">
        <v>0.5625</v>
      </c>
      <c r="J14" s="46" t="s">
        <v>469</v>
      </c>
      <c r="K14" s="27"/>
      <c r="L14" s="27"/>
      <c r="M14" s="27" t="s">
        <v>433</v>
      </c>
      <c r="N14" s="27"/>
    </row>
    <row r="15" s="20" customFormat="1" ht="16.5" spans="1:14">
      <c r="A15" s="44">
        <v>45151</v>
      </c>
      <c r="B15" s="25" t="s">
        <v>395</v>
      </c>
      <c r="C15" s="26" t="s">
        <v>389</v>
      </c>
      <c r="D15" s="26" t="s">
        <v>124</v>
      </c>
      <c r="E15" s="28" t="s">
        <v>63</v>
      </c>
      <c r="F15" s="27" t="s">
        <v>54</v>
      </c>
      <c r="G15" s="48">
        <v>0.375</v>
      </c>
      <c r="H15" s="46" t="s">
        <v>469</v>
      </c>
      <c r="I15" s="45">
        <v>0.625</v>
      </c>
      <c r="J15" s="46" t="s">
        <v>469</v>
      </c>
      <c r="K15" s="27"/>
      <c r="L15" s="27"/>
      <c r="M15" s="27" t="s">
        <v>433</v>
      </c>
      <c r="N15" s="27"/>
    </row>
    <row r="16" s="20" customFormat="1" ht="16.5" spans="1:14">
      <c r="A16" s="44">
        <v>45152</v>
      </c>
      <c r="B16" s="25" t="s">
        <v>395</v>
      </c>
      <c r="C16" s="26" t="s">
        <v>389</v>
      </c>
      <c r="D16" s="26" t="s">
        <v>124</v>
      </c>
      <c r="E16" s="28" t="s">
        <v>63</v>
      </c>
      <c r="F16" s="27" t="s">
        <v>54</v>
      </c>
      <c r="G16" s="48">
        <v>0.416666666666667</v>
      </c>
      <c r="H16" s="46" t="s">
        <v>469</v>
      </c>
      <c r="I16" s="45">
        <v>0.645833333333333</v>
      </c>
      <c r="J16" s="46" t="s">
        <v>469</v>
      </c>
      <c r="K16" s="27"/>
      <c r="L16" s="27"/>
      <c r="M16" s="27" t="s">
        <v>433</v>
      </c>
      <c r="N16" s="27"/>
    </row>
    <row r="17" s="20" customFormat="1" ht="16.5" spans="1:14">
      <c r="A17" s="44">
        <v>45153</v>
      </c>
      <c r="B17" s="25" t="s">
        <v>395</v>
      </c>
      <c r="C17" s="26" t="s">
        <v>389</v>
      </c>
      <c r="D17" s="26" t="s">
        <v>124</v>
      </c>
      <c r="E17" s="28" t="s">
        <v>63</v>
      </c>
      <c r="F17" s="27" t="s">
        <v>54</v>
      </c>
      <c r="G17" s="48">
        <v>0.4375</v>
      </c>
      <c r="H17" s="46" t="s">
        <v>469</v>
      </c>
      <c r="I17" s="48">
        <v>0.666666666666667</v>
      </c>
      <c r="J17" s="46" t="s">
        <v>469</v>
      </c>
      <c r="K17" s="27"/>
      <c r="L17" s="27"/>
      <c r="M17" s="27" t="s">
        <v>433</v>
      </c>
      <c r="N17" s="27"/>
    </row>
    <row r="18" s="20" customFormat="1" ht="16.5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ht="16.5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t="16.5" hidden="1" spans="1:14">
      <c r="A21" s="49">
        <v>44323</v>
      </c>
      <c r="B21" s="30" t="s">
        <v>470</v>
      </c>
      <c r="C21" s="26" t="s">
        <v>471</v>
      </c>
      <c r="D21" s="26" t="s">
        <v>472</v>
      </c>
      <c r="E21" s="28" t="s">
        <v>473</v>
      </c>
      <c r="F21" s="27" t="s">
        <v>54</v>
      </c>
      <c r="G21" s="48">
        <v>0.333333333333333</v>
      </c>
      <c r="H21" s="46" t="s">
        <v>469</v>
      </c>
      <c r="I21" s="45">
        <v>0.625</v>
      </c>
      <c r="J21" s="46" t="s">
        <v>469</v>
      </c>
      <c r="K21" s="27"/>
      <c r="L21" s="27"/>
      <c r="M21" s="27" t="s">
        <v>433</v>
      </c>
      <c r="N21" s="27"/>
    </row>
    <row r="22" s="20" customFormat="1" ht="16.5" hidden="1" spans="1:14">
      <c r="A22" s="49">
        <v>44326</v>
      </c>
      <c r="B22" s="30" t="s">
        <v>474</v>
      </c>
      <c r="C22" s="26" t="s">
        <v>471</v>
      </c>
      <c r="D22" s="26" t="s">
        <v>472</v>
      </c>
      <c r="E22" s="28" t="s">
        <v>473</v>
      </c>
      <c r="F22" s="27" t="s">
        <v>54</v>
      </c>
      <c r="G22" s="48">
        <v>0.319444444444444</v>
      </c>
      <c r="H22" s="46" t="s">
        <v>469</v>
      </c>
      <c r="I22" s="45">
        <v>0.635416666666667</v>
      </c>
      <c r="J22" s="46" t="s">
        <v>469</v>
      </c>
      <c r="K22" s="27"/>
      <c r="L22" s="27"/>
      <c r="M22" s="27" t="s">
        <v>433</v>
      </c>
      <c r="N22" s="27"/>
    </row>
    <row r="23" s="20" customFormat="1" ht="16.5" hidden="1" spans="1:14">
      <c r="A23" s="49">
        <v>44328</v>
      </c>
      <c r="B23" s="50"/>
      <c r="C23" s="26" t="s">
        <v>475</v>
      </c>
      <c r="D23" s="27"/>
      <c r="E23" s="51" t="s">
        <v>476</v>
      </c>
      <c r="F23" s="27" t="s">
        <v>54</v>
      </c>
      <c r="G23" s="48">
        <v>0.420138888888889</v>
      </c>
      <c r="H23" s="46" t="s">
        <v>469</v>
      </c>
      <c r="I23" s="45">
        <v>0.604166666666667</v>
      </c>
      <c r="J23" s="46" t="s">
        <v>469</v>
      </c>
      <c r="K23" s="27"/>
      <c r="L23" s="27"/>
      <c r="M23" s="27" t="s">
        <v>433</v>
      </c>
      <c r="N23" s="27"/>
    </row>
    <row r="24" s="20" customFormat="1" ht="16.5" hidden="1" spans="1:14">
      <c r="A24" s="49">
        <v>44331</v>
      </c>
      <c r="B24" s="50"/>
      <c r="C24" s="26" t="s">
        <v>475</v>
      </c>
      <c r="D24" s="27"/>
      <c r="E24" s="51" t="s">
        <v>476</v>
      </c>
      <c r="F24" s="27" t="s">
        <v>54</v>
      </c>
      <c r="G24" s="48">
        <v>0.350694444444444</v>
      </c>
      <c r="H24" s="46" t="s">
        <v>469</v>
      </c>
      <c r="I24" s="45">
        <v>0.645833333333333</v>
      </c>
      <c r="J24" s="46" t="s">
        <v>469</v>
      </c>
      <c r="K24" s="27"/>
      <c r="L24" s="27"/>
      <c r="M24" s="27" t="s">
        <v>433</v>
      </c>
      <c r="N24" s="27"/>
    </row>
    <row r="25" s="20" customFormat="1" ht="16.5" hidden="1" spans="1:14">
      <c r="A25" s="49">
        <v>44333</v>
      </c>
      <c r="B25" s="50"/>
      <c r="C25" s="26" t="s">
        <v>475</v>
      </c>
      <c r="D25" s="27"/>
      <c r="E25" s="51" t="s">
        <v>476</v>
      </c>
      <c r="F25" s="27" t="s">
        <v>54</v>
      </c>
      <c r="G25" s="48">
        <v>0.385416666666667</v>
      </c>
      <c r="H25" s="46" t="s">
        <v>469</v>
      </c>
      <c r="I25" s="45">
        <v>0.666666666666667</v>
      </c>
      <c r="J25" s="46" t="s">
        <v>469</v>
      </c>
      <c r="K25" s="27"/>
      <c r="L25" s="27"/>
      <c r="M25" s="27" t="s">
        <v>433</v>
      </c>
      <c r="N25" s="27"/>
    </row>
    <row r="26" s="20" customFormat="1" ht="16.5" hidden="1" spans="1:14">
      <c r="A26" s="49">
        <v>44338</v>
      </c>
      <c r="B26" s="50"/>
      <c r="C26" s="26" t="s">
        <v>475</v>
      </c>
      <c r="D26" s="27"/>
      <c r="E26" s="51" t="s">
        <v>476</v>
      </c>
      <c r="F26" s="27" t="s">
        <v>54</v>
      </c>
      <c r="G26" s="48">
        <v>0.357638888888889</v>
      </c>
      <c r="H26" s="46" t="s">
        <v>469</v>
      </c>
      <c r="I26" s="45">
        <v>0.604166666666667</v>
      </c>
      <c r="J26" s="46" t="s">
        <v>469</v>
      </c>
      <c r="K26" s="27"/>
      <c r="L26" s="27"/>
      <c r="M26" s="27" t="s">
        <v>433</v>
      </c>
      <c r="N26" s="27"/>
    </row>
    <row r="27" s="20" customFormat="1" ht="16.5" hidden="1" spans="1:14">
      <c r="A27" s="49">
        <v>44340</v>
      </c>
      <c r="B27" s="50"/>
      <c r="C27" s="26" t="s">
        <v>475</v>
      </c>
      <c r="D27" s="27"/>
      <c r="E27" s="51" t="s">
        <v>476</v>
      </c>
      <c r="F27" s="27" t="s">
        <v>54</v>
      </c>
      <c r="G27" s="48">
        <v>0.427083333333333</v>
      </c>
      <c r="H27" s="46" t="s">
        <v>469</v>
      </c>
      <c r="I27" s="45">
        <v>0.625</v>
      </c>
      <c r="J27" s="46" t="s">
        <v>469</v>
      </c>
      <c r="K27" s="27"/>
      <c r="L27" s="27"/>
      <c r="M27" s="27" t="s">
        <v>433</v>
      </c>
      <c r="N27" s="27"/>
    </row>
    <row r="28" s="20" customFormat="1" ht="16.5" hidden="1" spans="1:14">
      <c r="A28" s="49">
        <v>44342</v>
      </c>
      <c r="B28" s="52"/>
      <c r="C28" s="26" t="s">
        <v>475</v>
      </c>
      <c r="D28" s="27"/>
      <c r="E28" s="51" t="s">
        <v>476</v>
      </c>
      <c r="F28" s="27" t="s">
        <v>54</v>
      </c>
      <c r="G28" s="48">
        <v>0.357638888888889</v>
      </c>
      <c r="H28" s="46" t="s">
        <v>469</v>
      </c>
      <c r="I28" s="45">
        <v>0.645833333333333</v>
      </c>
      <c r="J28" s="46" t="s">
        <v>469</v>
      </c>
      <c r="K28" s="27"/>
      <c r="L28" s="27"/>
      <c r="M28" s="27" t="s">
        <v>433</v>
      </c>
      <c r="N28" s="27"/>
    </row>
    <row r="29" s="20" customFormat="1" ht="16.5" hidden="1" spans="1:14">
      <c r="A29" s="49">
        <v>44348</v>
      </c>
      <c r="B29" s="52"/>
      <c r="C29" s="26" t="s">
        <v>475</v>
      </c>
      <c r="D29" s="27"/>
      <c r="E29" s="51" t="s">
        <v>476</v>
      </c>
      <c r="F29" s="27" t="s">
        <v>54</v>
      </c>
      <c r="G29" s="48">
        <v>0.375</v>
      </c>
      <c r="H29" s="46" t="s">
        <v>469</v>
      </c>
      <c r="I29" s="48">
        <v>0.597222222222222</v>
      </c>
      <c r="J29" s="46" t="s">
        <v>469</v>
      </c>
      <c r="K29" s="27"/>
      <c r="L29" s="27"/>
      <c r="M29" s="27" t="s">
        <v>433</v>
      </c>
      <c r="N29" s="27"/>
    </row>
    <row r="30" s="20" customFormat="1" ht="16.5" hidden="1" spans="1:14">
      <c r="A30" s="49">
        <v>44352</v>
      </c>
      <c r="B30" s="50"/>
      <c r="C30" s="26" t="s">
        <v>475</v>
      </c>
      <c r="D30" s="27"/>
      <c r="E30" s="51" t="s">
        <v>476</v>
      </c>
      <c r="F30" s="27" t="s">
        <v>54</v>
      </c>
      <c r="G30" s="48">
        <v>0.388888888888889</v>
      </c>
      <c r="H30" s="46" t="s">
        <v>469</v>
      </c>
      <c r="I30" s="45">
        <v>0.625</v>
      </c>
      <c r="J30" s="46" t="s">
        <v>469</v>
      </c>
      <c r="K30" s="27"/>
      <c r="L30" s="27"/>
      <c r="M30" s="27" t="s">
        <v>433</v>
      </c>
      <c r="N30" s="27"/>
    </row>
    <row r="31" s="20" customFormat="1" ht="16.5" hidden="1" spans="1:14">
      <c r="A31" s="49">
        <v>44355</v>
      </c>
      <c r="B31" s="50"/>
      <c r="C31" s="26" t="s">
        <v>475</v>
      </c>
      <c r="D31" s="27"/>
      <c r="E31" s="51" t="s">
        <v>476</v>
      </c>
      <c r="F31" s="27" t="s">
        <v>54</v>
      </c>
      <c r="G31" s="48">
        <v>0.340277777777778</v>
      </c>
      <c r="H31" s="46" t="s">
        <v>469</v>
      </c>
      <c r="I31" s="45">
        <v>0.635416666666667</v>
      </c>
      <c r="J31" s="46" t="s">
        <v>469</v>
      </c>
      <c r="K31" s="27"/>
      <c r="L31" s="27"/>
      <c r="M31" s="27" t="s">
        <v>433</v>
      </c>
      <c r="N31" s="27"/>
    </row>
    <row r="32" s="20" customFormat="1" ht="16.5" hidden="1" spans="1:14">
      <c r="A32" s="49">
        <v>44357</v>
      </c>
      <c r="B32" s="50"/>
      <c r="C32" s="26" t="s">
        <v>475</v>
      </c>
      <c r="D32" s="27"/>
      <c r="E32" s="51" t="s">
        <v>476</v>
      </c>
      <c r="F32" s="27" t="s">
        <v>54</v>
      </c>
      <c r="G32" s="48">
        <v>0.326388888888889</v>
      </c>
      <c r="H32" s="46" t="s">
        <v>469</v>
      </c>
      <c r="I32" s="45">
        <v>0.604166666666667</v>
      </c>
      <c r="J32" s="46" t="s">
        <v>469</v>
      </c>
      <c r="K32" s="27"/>
      <c r="L32" s="27"/>
      <c r="M32" s="27" t="s">
        <v>433</v>
      </c>
      <c r="N32" s="27"/>
    </row>
    <row r="33" s="20" customFormat="1" ht="16.5" hidden="1" spans="1:14">
      <c r="A33" s="49">
        <v>44359</v>
      </c>
      <c r="B33" s="50"/>
      <c r="C33" s="26" t="s">
        <v>475</v>
      </c>
      <c r="D33" s="27"/>
      <c r="E33" s="51" t="s">
        <v>476</v>
      </c>
      <c r="F33" s="27" t="s">
        <v>54</v>
      </c>
      <c r="G33" s="48">
        <v>0.319444444444444</v>
      </c>
      <c r="H33" s="46" t="s">
        <v>469</v>
      </c>
      <c r="I33" s="45">
        <v>0.645833333333333</v>
      </c>
      <c r="J33" s="46" t="s">
        <v>469</v>
      </c>
      <c r="K33" s="27"/>
      <c r="L33" s="27"/>
      <c r="M33" s="27" t="s">
        <v>433</v>
      </c>
      <c r="N33" s="27"/>
    </row>
    <row r="34" s="20" customFormat="1" ht="16.5" hidden="1" spans="1:14">
      <c r="A34" s="49">
        <v>44361</v>
      </c>
      <c r="B34" s="50"/>
      <c r="C34" s="26" t="s">
        <v>475</v>
      </c>
      <c r="D34" s="27"/>
      <c r="E34" s="51" t="s">
        <v>476</v>
      </c>
      <c r="F34" s="27" t="s">
        <v>54</v>
      </c>
      <c r="G34" s="48">
        <v>0.336805555555556</v>
      </c>
      <c r="H34" s="46" t="s">
        <v>469</v>
      </c>
      <c r="I34" s="45">
        <v>0.666666666666667</v>
      </c>
      <c r="J34" s="46" t="s">
        <v>469</v>
      </c>
      <c r="K34" s="27"/>
      <c r="L34" s="27"/>
      <c r="M34" s="27" t="s">
        <v>433</v>
      </c>
      <c r="N34" s="27"/>
    </row>
    <row r="35" s="20" customFormat="1" ht="16.5" hidden="1" spans="1:14">
      <c r="A35" s="49">
        <v>44363</v>
      </c>
      <c r="B35" s="50"/>
      <c r="C35" s="26" t="s">
        <v>475</v>
      </c>
      <c r="D35" s="27"/>
      <c r="E35" s="51" t="s">
        <v>476</v>
      </c>
      <c r="F35" s="27" t="s">
        <v>54</v>
      </c>
      <c r="G35" s="48">
        <v>0.350694444444444</v>
      </c>
      <c r="H35" s="46" t="s">
        <v>469</v>
      </c>
      <c r="I35" s="45">
        <v>0.604166666666667</v>
      </c>
      <c r="J35" s="46" t="s">
        <v>469</v>
      </c>
      <c r="K35" s="27"/>
      <c r="L35" s="27"/>
      <c r="M35" s="27" t="s">
        <v>433</v>
      </c>
      <c r="N35" s="27"/>
    </row>
    <row r="36" s="20" customFormat="1" ht="16.5" hidden="1" spans="1:14">
      <c r="A36" s="49">
        <v>44367</v>
      </c>
      <c r="B36" s="50"/>
      <c r="C36" s="26" t="s">
        <v>475</v>
      </c>
      <c r="D36" s="27"/>
      <c r="E36" s="51" t="s">
        <v>476</v>
      </c>
      <c r="F36" s="27" t="s">
        <v>54</v>
      </c>
      <c r="G36" s="48">
        <v>0.364583333333333</v>
      </c>
      <c r="H36" s="46" t="s">
        <v>469</v>
      </c>
      <c r="I36" s="45">
        <v>0.625</v>
      </c>
      <c r="J36" s="46" t="s">
        <v>469</v>
      </c>
      <c r="K36" s="27"/>
      <c r="L36" s="27"/>
      <c r="M36" s="27" t="s">
        <v>433</v>
      </c>
      <c r="N36" s="27"/>
    </row>
    <row r="37" s="20" customFormat="1" ht="16.5" hidden="1" spans="1:14">
      <c r="A37" s="49">
        <v>44372</v>
      </c>
      <c r="B37" s="53"/>
      <c r="C37" s="26" t="s">
        <v>475</v>
      </c>
      <c r="D37" s="27"/>
      <c r="E37" s="51" t="s">
        <v>476</v>
      </c>
      <c r="F37" s="27" t="s">
        <v>54</v>
      </c>
      <c r="G37" s="48">
        <v>0.385416666666667</v>
      </c>
      <c r="H37" s="46" t="s">
        <v>469</v>
      </c>
      <c r="I37" s="45">
        <v>0.645833333333333</v>
      </c>
      <c r="J37" s="46" t="s">
        <v>469</v>
      </c>
      <c r="K37" s="27"/>
      <c r="L37" s="27"/>
      <c r="M37" s="27" t="s">
        <v>433</v>
      </c>
      <c r="N37" s="27"/>
    </row>
    <row r="38" s="20" customFormat="1" ht="16.5" hidden="1" spans="1:14">
      <c r="A38" s="49">
        <v>44373</v>
      </c>
      <c r="B38" s="53"/>
      <c r="C38" s="26" t="s">
        <v>475</v>
      </c>
      <c r="D38" s="27"/>
      <c r="E38" s="51" t="s">
        <v>476</v>
      </c>
      <c r="F38" s="27" t="s">
        <v>54</v>
      </c>
      <c r="G38" s="48">
        <v>0.420138888888889</v>
      </c>
      <c r="H38" s="46" t="s">
        <v>469</v>
      </c>
      <c r="I38" s="48">
        <v>0.715277777777778</v>
      </c>
      <c r="J38" s="46" t="s">
        <v>469</v>
      </c>
      <c r="K38" s="27"/>
      <c r="L38" s="27"/>
      <c r="M38" s="27" t="s">
        <v>433</v>
      </c>
      <c r="N38" s="27"/>
    </row>
    <row r="39" s="20" customFormat="1" ht="16.5" hidden="1" spans="1:14">
      <c r="A39" s="49">
        <v>44378</v>
      </c>
      <c r="B39" s="50"/>
      <c r="C39" s="26" t="s">
        <v>475</v>
      </c>
      <c r="D39" s="27"/>
      <c r="E39" s="51" t="s">
        <v>476</v>
      </c>
      <c r="F39" s="27" t="s">
        <v>54</v>
      </c>
      <c r="G39" s="48">
        <v>0.465277777777778</v>
      </c>
      <c r="H39" s="46" t="s">
        <v>469</v>
      </c>
      <c r="I39" s="48">
        <v>0.680555555555555</v>
      </c>
      <c r="J39" s="46" t="s">
        <v>469</v>
      </c>
      <c r="K39" s="27"/>
      <c r="L39" s="27"/>
      <c r="M39" s="27" t="s">
        <v>433</v>
      </c>
      <c r="N39" s="27"/>
    </row>
    <row r="40" s="20" customFormat="1" ht="16.5" hidden="1" spans="1:14">
      <c r="A40" s="49">
        <v>44382</v>
      </c>
      <c r="B40" s="50"/>
      <c r="C40" s="26" t="s">
        <v>475</v>
      </c>
      <c r="D40" s="27"/>
      <c r="E40" s="51" t="s">
        <v>476</v>
      </c>
      <c r="F40" s="27" t="s">
        <v>54</v>
      </c>
      <c r="G40" s="48">
        <v>0.451388888888889</v>
      </c>
      <c r="H40" s="46" t="s">
        <v>469</v>
      </c>
      <c r="I40" s="48">
        <v>0.732638888888889</v>
      </c>
      <c r="J40" s="46" t="s">
        <v>469</v>
      </c>
      <c r="K40" s="27"/>
      <c r="L40" s="27"/>
      <c r="M40" s="27" t="s">
        <v>433</v>
      </c>
      <c r="N40" s="27"/>
    </row>
    <row r="41" s="20" customFormat="1" ht="16.5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433</v>
      </c>
      <c r="N41" s="27"/>
    </row>
    <row r="42" s="2" customFormat="1" ht="18.75" spans="1:14">
      <c r="A42" s="11" t="s">
        <v>477</v>
      </c>
      <c r="B42" s="12"/>
      <c r="C42" s="12"/>
      <c r="D42" s="13"/>
      <c r="E42" s="14"/>
      <c r="F42" s="54"/>
      <c r="G42" s="37"/>
      <c r="H42" s="54"/>
      <c r="I42" s="11" t="s">
        <v>413</v>
      </c>
      <c r="J42" s="12"/>
      <c r="K42" s="12"/>
      <c r="L42" s="12"/>
      <c r="M42" s="12"/>
      <c r="N42" s="19"/>
    </row>
    <row r="43" ht="53" customHeight="1" spans="1:14">
      <c r="A43" s="15" t="s">
        <v>478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20" sqref="D2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479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416</v>
      </c>
      <c r="B2" s="5" t="s">
        <v>377</v>
      </c>
      <c r="C2" s="23" t="s">
        <v>373</v>
      </c>
      <c r="D2" s="5" t="s">
        <v>374</v>
      </c>
      <c r="E2" s="5" t="s">
        <v>375</v>
      </c>
      <c r="F2" s="5" t="s">
        <v>376</v>
      </c>
      <c r="G2" s="4" t="s">
        <v>480</v>
      </c>
      <c r="H2" s="4" t="s">
        <v>481</v>
      </c>
      <c r="I2" s="4" t="s">
        <v>482</v>
      </c>
      <c r="J2" s="4" t="s">
        <v>483</v>
      </c>
      <c r="K2" s="5" t="s">
        <v>422</v>
      </c>
      <c r="L2" s="5" t="s">
        <v>386</v>
      </c>
    </row>
    <row r="3" s="20" customFormat="1" ht="16.5" spans="1:12">
      <c r="A3" s="24" t="s">
        <v>424</v>
      </c>
      <c r="B3" s="24" t="s">
        <v>54</v>
      </c>
      <c r="C3" s="25" t="s">
        <v>388</v>
      </c>
      <c r="D3" s="26" t="s">
        <v>389</v>
      </c>
      <c r="E3" s="27" t="s">
        <v>125</v>
      </c>
      <c r="F3" s="28" t="s">
        <v>63</v>
      </c>
      <c r="G3" s="27" t="s">
        <v>484</v>
      </c>
      <c r="H3" s="27" t="s">
        <v>485</v>
      </c>
      <c r="I3" s="27"/>
      <c r="J3" s="27"/>
      <c r="K3" s="27" t="s">
        <v>433</v>
      </c>
      <c r="L3" s="27"/>
    </row>
    <row r="4" s="20" customFormat="1" ht="16.5" spans="1:12">
      <c r="A4" s="29"/>
      <c r="B4" s="29"/>
      <c r="C4" s="30" t="s">
        <v>393</v>
      </c>
      <c r="D4" s="26" t="s">
        <v>389</v>
      </c>
      <c r="E4" s="27" t="s">
        <v>124</v>
      </c>
      <c r="F4" s="28" t="s">
        <v>63</v>
      </c>
      <c r="G4" s="27" t="s">
        <v>484</v>
      </c>
      <c r="H4" s="27" t="s">
        <v>485</v>
      </c>
      <c r="I4" s="27"/>
      <c r="J4" s="27"/>
      <c r="K4" s="27" t="s">
        <v>433</v>
      </c>
      <c r="L4" s="27"/>
    </row>
    <row r="5" s="20" customFormat="1" ht="16.5" spans="1:12">
      <c r="A5" s="29"/>
      <c r="B5" s="29"/>
      <c r="C5" s="25" t="s">
        <v>396</v>
      </c>
      <c r="D5" s="26" t="s">
        <v>389</v>
      </c>
      <c r="E5" s="27" t="s">
        <v>122</v>
      </c>
      <c r="F5" s="28" t="s">
        <v>63</v>
      </c>
      <c r="G5" s="27" t="s">
        <v>484</v>
      </c>
      <c r="H5" s="27" t="s">
        <v>485</v>
      </c>
      <c r="I5" s="27"/>
      <c r="J5" s="27"/>
      <c r="K5" s="27" t="s">
        <v>433</v>
      </c>
      <c r="L5" s="27"/>
    </row>
    <row r="6" s="20" customFormat="1" ht="16.5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460</v>
      </c>
      <c r="B11" s="12"/>
      <c r="C11" s="36"/>
      <c r="D11" s="12"/>
      <c r="E11" s="13"/>
      <c r="F11" s="14"/>
      <c r="G11" s="37"/>
      <c r="H11" s="11" t="s">
        <v>413</v>
      </c>
      <c r="I11" s="12"/>
      <c r="J11" s="12"/>
      <c r="K11" s="12"/>
      <c r="L11" s="19"/>
    </row>
    <row r="12" ht="69" customHeight="1" spans="1:12">
      <c r="A12" s="15" t="s">
        <v>486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372</v>
      </c>
      <c r="B2" s="5" t="s">
        <v>377</v>
      </c>
      <c r="C2" s="5" t="s">
        <v>423</v>
      </c>
      <c r="D2" s="5" t="s">
        <v>375</v>
      </c>
      <c r="E2" s="5" t="s">
        <v>376</v>
      </c>
      <c r="F2" s="4" t="s">
        <v>488</v>
      </c>
      <c r="G2" s="4" t="s">
        <v>405</v>
      </c>
      <c r="H2" s="6" t="s">
        <v>406</v>
      </c>
      <c r="I2" s="17" t="s">
        <v>408</v>
      </c>
    </row>
    <row r="3" s="1" customFormat="1" ht="16.5" spans="1:9">
      <c r="A3" s="4"/>
      <c r="B3" s="7"/>
      <c r="C3" s="7"/>
      <c r="D3" s="7"/>
      <c r="E3" s="7"/>
      <c r="F3" s="4" t="s">
        <v>489</v>
      </c>
      <c r="G3" s="4" t="s">
        <v>409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490</v>
      </c>
      <c r="B12" s="12"/>
      <c r="C12" s="12"/>
      <c r="D12" s="13"/>
      <c r="E12" s="14"/>
      <c r="F12" s="11" t="s">
        <v>491</v>
      </c>
      <c r="G12" s="12"/>
      <c r="H12" s="13"/>
      <c r="I12" s="19"/>
    </row>
    <row r="13" ht="16.5" spans="1:9">
      <c r="A13" s="15" t="s">
        <v>492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2023-08-31T01:46:35Z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