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探越23FW\南北极TAMMAK91976,TAEEAK91977\"/>
    </mc:Choice>
  </mc:AlternateContent>
  <xr:revisionPtr revIDLastSave="0" documentId="13_ncr:1_{DB54212A-9761-4F50-A573-CA6B3C2A7517}" xr6:coauthVersionLast="47" xr6:coauthVersionMax="47" xr10:uidLastSave="{00000000-0000-0000-0000-000000000000}"/>
  <bookViews>
    <workbookView xWindow="-120" yWindow="-120" windowWidth="20730" windowHeight="11160" tabRatio="727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F13" i="6" l="1"/>
  <c r="G13" i="6"/>
  <c r="D13" i="6"/>
  <c r="C13" i="6"/>
  <c r="B13" i="6"/>
  <c r="F11" i="6"/>
  <c r="G11" i="6"/>
  <c r="D11" i="6"/>
  <c r="C11" i="6"/>
  <c r="B11" i="6"/>
  <c r="F10" i="6"/>
  <c r="G10" i="6"/>
  <c r="D10" i="6"/>
  <c r="C10" i="6"/>
  <c r="B10" i="6"/>
  <c r="F9" i="6"/>
  <c r="G9" i="6"/>
  <c r="D9" i="6"/>
  <c r="C9" i="6"/>
  <c r="B9" i="6"/>
  <c r="F8" i="6"/>
  <c r="G8" i="6"/>
  <c r="D8" i="6"/>
  <c r="C8" i="6"/>
  <c r="B8" i="6"/>
  <c r="F7" i="6"/>
  <c r="G7" i="6"/>
  <c r="D7" i="6"/>
  <c r="C7" i="6"/>
  <c r="B7" i="6"/>
  <c r="F6" i="6"/>
  <c r="G6" i="6"/>
  <c r="D6" i="6"/>
  <c r="C6" i="6"/>
  <c r="B6" i="6"/>
  <c r="H4" i="12"/>
  <c r="K5" i="8"/>
  <c r="K4" i="8"/>
  <c r="N4" i="7"/>
  <c r="E13" i="13"/>
  <c r="F13" i="13"/>
  <c r="C13" i="13"/>
  <c r="B13" i="13"/>
  <c r="E11" i="13"/>
  <c r="F11" i="13"/>
  <c r="C11" i="13"/>
  <c r="B11" i="13"/>
  <c r="E10" i="13"/>
  <c r="F10" i="13"/>
  <c r="C10" i="13"/>
  <c r="B10" i="13"/>
  <c r="E9" i="13"/>
  <c r="F9" i="13"/>
  <c r="C9" i="13"/>
  <c r="B9" i="13"/>
  <c r="E8" i="13"/>
  <c r="F8" i="13"/>
  <c r="C8" i="13"/>
  <c r="B8" i="13"/>
  <c r="E7" i="13"/>
  <c r="F7" i="13"/>
  <c r="C7" i="13"/>
  <c r="B7" i="13"/>
  <c r="E6" i="13"/>
  <c r="F6" i="13"/>
  <c r="C6" i="13"/>
  <c r="B6" i="13"/>
</calcChain>
</file>

<file path=xl/sharedStrings.xml><?xml version="1.0" encoding="utf-8"?>
<sst xmlns="http://schemas.openxmlformats.org/spreadsheetml/2006/main" count="662" uniqueCount="341">
  <si>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</si>
  <si>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</si>
  <si>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</si>
  <si>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</si>
  <si>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</si>
  <si>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</si>
  <si>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</si>
  <si>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</si>
  <si>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</si>
  <si>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</si>
  <si>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</si>
  <si>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</si>
  <si>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</si>
  <si>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</si>
  <si>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</si>
  <si>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</si>
  <si>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</si>
  <si>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</si>
  <si>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</si>
  <si>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</si>
  <si>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</si>
  <si>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</si>
  <si>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</si>
  <si>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</si>
  <si>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</si>
  <si>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</si>
  <si>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</si>
  <si>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</si>
  <si>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</si>
  <si>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</si>
  <si>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</si>
  <si>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</si>
  <si>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</si>
  <si>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</si>
  <si>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</si>
  <si>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</si>
  <si>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</si>
  <si>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</si>
  <si>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</si>
  <si>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</si>
  <si>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</si>
  <si>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</si>
  <si>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</si>
  <si>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</si>
  <si>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</si>
  <si>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</si>
  <si>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</si>
  <si>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</si>
  <si>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</si>
  <si>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</si>
  <si>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</si>
  <si>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</si>
  <si>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</si>
  <si>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</si>
  <si>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</si>
  <si>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</si>
  <si>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</si>
  <si>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</si>
  <si>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</si>
  <si>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</si>
  <si>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</si>
  <si>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</si>
  <si>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</si>
  <si>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TAMMAK91976</t>
  </si>
  <si>
    <t>合同交期</t>
  </si>
  <si>
    <t>产前确认样</t>
  </si>
  <si>
    <t>有</t>
  </si>
  <si>
    <t>无</t>
  </si>
  <si>
    <t>品名</t>
  </si>
  <si>
    <t>极地科考软壳套装（裤子）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</si>
  <si>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</si>
  <si>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</si>
  <si>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</si>
  <si>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</si>
  <si>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</si>
  <si>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</si>
  <si>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</si>
  <si>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</si>
  <si>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</si>
  <si>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</si>
  <si>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</si>
  <si>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</si>
  <si>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</si>
  <si>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</si>
  <si>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</si>
  <si>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</si>
  <si>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</si>
  <si>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</si>
  <si>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</si>
  <si>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</si>
  <si>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</si>
  <si>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</si>
  <si>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</si>
  <si>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</si>
  <si>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</si>
  <si>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</si>
  <si>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</si>
  <si>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</si>
  <si>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</si>
  <si>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</si>
  <si>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</si>
  <si>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</si>
  <si>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</si>
  <si>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</si>
  <si>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</si>
  <si>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</si>
  <si>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</si>
  <si>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</si>
  <si>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</si>
  <si>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</si>
  <si>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</si>
  <si>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</si>
  <si>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</si>
  <si>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</si>
  <si>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</si>
  <si>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</si>
  <si>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</si>
  <si>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</si>
  <si>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</si>
  <si>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蔚蓝/藏蓝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</si>
  <si>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</si>
  <si>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蔚蓝/藏蓝m/3件。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</si>
  <si>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</si>
  <si>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</si>
  <si>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</si>
  <si>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</si>
  <si>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</si>
  <si>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1.裤脚扭，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</si>
  <si>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</si>
  <si>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</si>
  <si>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</si>
  <si>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</si>
  <si>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</si>
  <si>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</si>
  <si>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</si>
  <si>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</si>
  <si>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</si>
  <si>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</si>
  <si>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</si>
  <si>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</si>
  <si>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</si>
  <si>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</si>
  <si>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</si>
  <si>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</si>
  <si>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</si>
  <si>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</si>
  <si>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</si>
  <si>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蔚蓝/藏蓝洗前m</t>
  </si>
  <si>
    <t>蔚蓝/藏蓝洗后m</t>
  </si>
  <si>
    <t>号型</t>
  </si>
  <si>
    <t>165/80B</t>
  </si>
  <si>
    <t>170/84B</t>
  </si>
  <si>
    <t>175/88B</t>
  </si>
  <si>
    <t>180/92B</t>
  </si>
  <si>
    <t>185/96B</t>
  </si>
  <si>
    <t>170/92B</t>
  </si>
  <si>
    <t>裤外侧长</t>
  </si>
  <si>
    <t>-1</t>
  </si>
  <si>
    <t>腰围（平量）</t>
  </si>
  <si>
    <t>-0.8</t>
  </si>
  <si>
    <t>臀围</t>
  </si>
  <si>
    <t>-0.5</t>
  </si>
  <si>
    <t>腿围/2</t>
  </si>
  <si>
    <t>膝围/2</t>
  </si>
  <si>
    <t>+0.6</t>
  </si>
  <si>
    <t>+0.5</t>
  </si>
  <si>
    <t>脚口/2（长裤）</t>
  </si>
  <si>
    <t>-1.5</t>
  </si>
  <si>
    <t>前裆长</t>
  </si>
  <si>
    <t>√</t>
  </si>
  <si>
    <t>后裆长</t>
  </si>
  <si>
    <t xml:space="preserve">     初期请洗测2-3件，有问题的另加测量数量。</t>
  </si>
  <si>
    <t>验货时间：2022-6-12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</si>
  <si>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</si>
  <si>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</si>
  <si>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</si>
  <si>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</si>
  <si>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</si>
  <si>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</si>
  <si>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</si>
  <si>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</si>
  <si>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</si>
  <si>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</si>
  <si>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</si>
  <si>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</si>
  <si>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</si>
  <si>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</si>
  <si>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</si>
  <si>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</si>
  <si>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</si>
  <si>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</si>
  <si>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</si>
  <si>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</si>
  <si>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</si>
  <si>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</si>
  <si>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</si>
  <si>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</si>
  <si>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</si>
  <si>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</si>
  <si>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</si>
  <si>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</si>
  <si>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</si>
  <si>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</si>
  <si>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</si>
  <si>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</si>
  <si>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</si>
  <si>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</si>
  <si>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</si>
  <si>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</si>
  <si>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</si>
  <si>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</si>
  <si>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</si>
  <si>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</si>
  <si>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</si>
  <si>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</si>
  <si>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</si>
  <si>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</si>
  <si>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</si>
  <si>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</si>
  <si>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</si>
  <si>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</si>
  <si>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</si>
  <si>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</si>
  <si>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</si>
  <si>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</si>
  <si>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</si>
  <si>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</si>
  <si>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</si>
  <si>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</si>
  <si>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</si>
  <si>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</si>
  <si>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</si>
  <si>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</si>
  <si>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</si>
  <si>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</si>
  <si>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</si>
  <si>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</si>
  <si>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</si>
  <si>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</si>
  <si>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</si>
  <si>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</si>
  <si>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G15FW1091</t>
  </si>
  <si>
    <t>G15FW1091-339I/15FW藏蓝12C深灰</t>
  </si>
  <si>
    <t xml:space="preserve">嘉兴市正麒高新面料复合有限公司 </t>
  </si>
  <si>
    <t>YES</t>
  </si>
  <si>
    <t>制表时间：2023-6-10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</si>
  <si>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</si>
  <si>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</si>
  <si>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</si>
  <si>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</si>
  <si>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</si>
  <si>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</si>
  <si>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</si>
  <si>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</si>
  <si>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</si>
  <si>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</si>
  <si>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G15FW1091-309E/12C蔚蓝12C深灰</t>
  </si>
  <si>
    <t>TAEEAK91977</t>
  </si>
  <si>
    <t>合格</t>
  </si>
  <si>
    <t>G15FW1091-339I/15FW藏蓝17SS深灰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</si>
  <si>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</si>
  <si>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</si>
  <si>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</si>
  <si>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</si>
  <si>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</si>
  <si>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</si>
  <si>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</si>
  <si>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</si>
  <si>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</si>
  <si>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</si>
  <si>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</si>
  <si>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</si>
  <si>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</si>
  <si>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</si>
  <si>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</si>
  <si>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</si>
  <si>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</si>
  <si>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</si>
  <si>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</si>
  <si>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</si>
  <si>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</si>
  <si>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</si>
  <si>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</si>
  <si>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</si>
  <si>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</si>
  <si>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</si>
  <si>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</si>
  <si>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</si>
  <si>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</si>
  <si>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</si>
  <si>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</si>
  <si>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</si>
  <si>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</si>
  <si>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</si>
  <si>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</si>
  <si>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</si>
  <si>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</si>
  <si>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</si>
  <si>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</si>
  <si>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</si>
  <si>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</si>
  <si>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</si>
  <si>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</si>
  <si>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</si>
  <si>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</si>
  <si>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</si>
  <si>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</si>
  <si>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</si>
  <si>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</si>
  <si>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</si>
  <si>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</si>
  <si>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</si>
  <si>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藏蓝</t>
    <phoneticPr fontId="46" type="noConversion"/>
  </si>
  <si>
    <t>160/76B</t>
    <phoneticPr fontId="46" type="noConversion"/>
  </si>
  <si>
    <t>+2.2</t>
    <phoneticPr fontId="46" type="noConversion"/>
  </si>
  <si>
    <t>+1</t>
    <phoneticPr fontId="46" type="noConversion"/>
  </si>
  <si>
    <t>+1.2</t>
    <phoneticPr fontId="46" type="noConversion"/>
  </si>
  <si>
    <t>+0.5</t>
    <phoneticPr fontId="46" type="noConversion"/>
  </si>
  <si>
    <t>+0</t>
    <phoneticPr fontId="46" type="noConversion"/>
  </si>
  <si>
    <t>+0.9</t>
    <phoneticPr fontId="46" type="noConversion"/>
  </si>
  <si>
    <t>+0.6</t>
    <phoneticPr fontId="46" type="noConversion"/>
  </si>
  <si>
    <t>+3.3</t>
    <phoneticPr fontId="46" type="noConversion"/>
  </si>
  <si>
    <t>+3</t>
    <phoneticPr fontId="46" type="noConversion"/>
  </si>
  <si>
    <t>+0.8</t>
    <phoneticPr fontId="46" type="noConversion"/>
  </si>
  <si>
    <t>+2</t>
    <phoneticPr fontId="46" type="noConversion"/>
  </si>
  <si>
    <t>-0.8</t>
    <phoneticPr fontId="46" type="noConversion"/>
  </si>
  <si>
    <t>-0.4</t>
    <phoneticPr fontId="46" type="noConversion"/>
  </si>
  <si>
    <t>+0.4</t>
    <phoneticPr fontId="46" type="noConversion"/>
  </si>
  <si>
    <t>+1.6</t>
    <phoneticPr fontId="46" type="noConversion"/>
  </si>
  <si>
    <t>+1.3</t>
    <phoneticPr fontId="46" type="noConversion"/>
  </si>
  <si>
    <t>-0.3</t>
    <phoneticPr fontId="46" type="noConversion"/>
  </si>
  <si>
    <t>+1.4</t>
    <phoneticPr fontId="46" type="noConversion"/>
  </si>
  <si>
    <t>+0.7</t>
    <phoneticPr fontId="46" type="noConversion"/>
  </si>
  <si>
    <t>+2.5</t>
    <phoneticPr fontId="46" type="noConversion"/>
  </si>
  <si>
    <t>-0.5</t>
    <phoneticPr fontId="46" type="noConversion"/>
  </si>
  <si>
    <t>-0.7</t>
    <phoneticPr fontId="46" type="noConversion"/>
  </si>
  <si>
    <t>+0.2</t>
    <phoneticPr fontId="46" type="noConversion"/>
  </si>
  <si>
    <t>绣花散头</t>
    <phoneticPr fontId="46" type="noConversion"/>
  </si>
  <si>
    <t>门襟装饰线开线</t>
    <phoneticPr fontId="46" type="noConversion"/>
  </si>
  <si>
    <t>尾期验货，抽验合格</t>
    <phoneticPr fontId="46" type="noConversion"/>
  </si>
  <si>
    <t>南北极订单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</si>
</sst>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_-[$€-2]* #,##0.00_-;\-[$€-2]* #,##0.00_-;_-[$€-2]* &quot;-&quot;??_-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新細明體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9" fillId="0" borderId="0">
      <alignment vertical="center"/>
    </xf>
    <xf numFmtId="0" fontId="21" fillId="0" borderId="0">
      <alignment vertical="center"/>
    </xf>
    <xf numFmtId="0" fontId="21" fillId="0" borderId="0"/>
    <xf numFmtId="0" fontId="29" fillId="0" borderId="0">
      <alignment vertical="center"/>
    </xf>
    <xf numFmtId="0" fontId="38" fillId="0" borderId="0">
      <alignment vertical="center"/>
    </xf>
    <xf numFmtId="0" fontId="39" fillId="0" borderId="0">
      <alignment horizontal="center" vertical="center"/>
    </xf>
    <xf numFmtId="0" fontId="40" fillId="0" borderId="0">
      <alignment horizontal="center" vertical="center"/>
    </xf>
    <xf numFmtId="0" fontId="21" fillId="0" borderId="0"/>
    <xf numFmtId="0" fontId="39" fillId="0" borderId="0">
      <alignment horizontal="center" vertical="center"/>
    </xf>
    <xf numFmtId="0" fontId="40" fillId="0" borderId="0">
      <alignment horizontal="center" vertical="top"/>
    </xf>
    <xf numFmtId="0" fontId="41" fillId="0" borderId="0" applyProtection="0">
      <alignment vertical="center"/>
    </xf>
  </cellStyleXfs>
  <cellXfs count="3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Font="1" applyBorder="1" applyAlignment="1">
      <alignment horizontal="center" vertical="center" wrapText="1" shrinkToFit="1"/>
    </xf>
    <xf numFmtId="0" fontId="5" fillId="0" borderId="6" xfId="1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9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6" xfId="11" applyFont="1" applyBorder="1" applyAlignment="1">
      <alignment horizontal="center" wrapText="1"/>
    </xf>
    <xf numFmtId="0" fontId="5" fillId="0" borderId="11" xfId="11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6" fillId="5" borderId="14" xfId="9" applyFont="1" applyFill="1" applyBorder="1" applyAlignment="1">
      <alignment horizontal="center" vertical="center" wrapText="1"/>
    </xf>
    <xf numFmtId="0" fontId="6" fillId="5" borderId="6" xfId="9" applyFont="1" applyFill="1" applyBorder="1" applyAlignment="1">
      <alignment horizontal="center" vertical="center" wrapText="1"/>
    </xf>
    <xf numFmtId="0" fontId="0" fillId="4" borderId="2" xfId="0" applyFill="1" applyBorder="1"/>
    <xf numFmtId="0" fontId="11" fillId="0" borderId="0" xfId="7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3" fillId="4" borderId="15" xfId="2" applyFont="1" applyFill="1" applyBorder="1" applyAlignment="1">
      <alignment horizontal="left" vertical="center"/>
    </xf>
    <xf numFmtId="0" fontId="13" fillId="4" borderId="16" xfId="2" applyFont="1" applyFill="1" applyBorder="1">
      <alignment vertical="center"/>
    </xf>
    <xf numFmtId="0" fontId="13" fillId="4" borderId="16" xfId="2" applyFont="1" applyFill="1" applyBorder="1" applyAlignment="1">
      <alignment horizontal="left" vertical="center"/>
    </xf>
    <xf numFmtId="0" fontId="15" fillId="0" borderId="2" xfId="8" applyFont="1" applyBorder="1" applyAlignment="1">
      <alignment horizontal="left"/>
    </xf>
    <xf numFmtId="179" fontId="16" fillId="4" borderId="2" xfId="0" applyNumberFormat="1" applyFont="1" applyFill="1" applyBorder="1"/>
    <xf numFmtId="0" fontId="17" fillId="0" borderId="4" xfId="0" applyFont="1" applyBorder="1" applyAlignment="1">
      <alignment horizontal="left"/>
    </xf>
    <xf numFmtId="178" fontId="18" fillId="4" borderId="2" xfId="0" applyNumberFormat="1" applyFont="1" applyFill="1" applyBorder="1"/>
    <xf numFmtId="49" fontId="19" fillId="0" borderId="2" xfId="5" applyNumberFormat="1" applyFont="1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179" fontId="20" fillId="4" borderId="2" xfId="0" applyNumberFormat="1" applyFont="1" applyFill="1" applyBorder="1"/>
    <xf numFmtId="0" fontId="0" fillId="4" borderId="0" xfId="4" applyFont="1" applyFill="1">
      <alignment vertical="center"/>
    </xf>
    <xf numFmtId="0" fontId="13" fillId="4" borderId="0" xfId="3" applyFont="1" applyFill="1"/>
    <xf numFmtId="49" fontId="13" fillId="4" borderId="2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14" fontId="13" fillId="4" borderId="0" xfId="3" applyNumberFormat="1" applyFont="1" applyFill="1"/>
    <xf numFmtId="0" fontId="21" fillId="0" borderId="0" xfId="2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center" vertical="center"/>
    </xf>
    <xf numFmtId="0" fontId="24" fillId="0" borderId="20" xfId="2" applyFont="1" applyBorder="1">
      <alignment vertical="center"/>
    </xf>
    <xf numFmtId="0" fontId="23" fillId="0" borderId="20" xfId="2" applyFont="1" applyBorder="1">
      <alignment vertical="center"/>
    </xf>
    <xf numFmtId="0" fontId="23" fillId="0" borderId="21" xfId="2" applyFont="1" applyBorder="1">
      <alignment vertical="center"/>
    </xf>
    <xf numFmtId="0" fontId="23" fillId="0" borderId="24" xfId="2" applyFont="1" applyBorder="1">
      <alignment vertical="center"/>
    </xf>
    <xf numFmtId="0" fontId="23" fillId="0" borderId="21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23" fillId="0" borderId="24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23" fillId="0" borderId="26" xfId="2" applyFont="1" applyBorder="1">
      <alignment vertical="center"/>
    </xf>
    <xf numFmtId="0" fontId="23" fillId="0" borderId="27" xfId="2" applyFont="1" applyBorder="1">
      <alignment vertical="center"/>
    </xf>
    <xf numFmtId="0" fontId="24" fillId="0" borderId="27" xfId="2" applyFont="1" applyBorder="1">
      <alignment vertical="center"/>
    </xf>
    <xf numFmtId="0" fontId="24" fillId="0" borderId="27" xfId="2" applyFont="1" applyBorder="1" applyAlignment="1">
      <alignment horizontal="left"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24" fillId="0" borderId="0" xfId="2" applyFont="1" applyAlignment="1">
      <alignment horizontal="left" vertical="center"/>
    </xf>
    <xf numFmtId="0" fontId="23" fillId="0" borderId="19" xfId="2" applyFont="1" applyBorder="1">
      <alignment vertical="center"/>
    </xf>
    <xf numFmtId="0" fontId="24" fillId="0" borderId="24" xfId="2" applyFont="1" applyBorder="1" applyAlignment="1">
      <alignment horizontal="left" vertical="center"/>
    </xf>
    <xf numFmtId="0" fontId="24" fillId="0" borderId="24" xfId="2" applyFont="1" applyBorder="1">
      <alignment vertical="center"/>
    </xf>
    <xf numFmtId="0" fontId="23" fillId="0" borderId="20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58" fontId="24" fillId="0" borderId="27" xfId="2" applyNumberFormat="1" applyFont="1" applyBorder="1">
      <alignment vertical="center"/>
    </xf>
    <xf numFmtId="0" fontId="24" fillId="0" borderId="25" xfId="2" applyFont="1" applyBorder="1" applyAlignment="1">
      <alignment horizontal="left" vertical="center"/>
    </xf>
    <xf numFmtId="0" fontId="24" fillId="0" borderId="38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178" fontId="25" fillId="0" borderId="2" xfId="0" applyNumberFormat="1" applyFont="1" applyBorder="1" applyAlignment="1">
      <alignment horizontal="center"/>
    </xf>
    <xf numFmtId="178" fontId="25" fillId="6" borderId="2" xfId="0" applyNumberFormat="1" applyFont="1" applyFill="1" applyBorder="1" applyAlignment="1">
      <alignment horizontal="center"/>
    </xf>
    <xf numFmtId="178" fontId="18" fillId="0" borderId="2" xfId="0" applyNumberFormat="1" applyFont="1" applyBorder="1" applyAlignment="1">
      <alignment horizontal="center"/>
    </xf>
    <xf numFmtId="178" fontId="16" fillId="6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4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1" xfId="2" applyFont="1" applyBorder="1">
      <alignment vertical="center"/>
    </xf>
    <xf numFmtId="0" fontId="16" fillId="0" borderId="24" xfId="2" applyFont="1" applyBorder="1">
      <alignment vertical="center"/>
    </xf>
    <xf numFmtId="0" fontId="21" fillId="0" borderId="24" xfId="2" applyBorder="1">
      <alignment vertical="center"/>
    </xf>
    <xf numFmtId="0" fontId="26" fillId="0" borderId="26" xfId="2" applyFont="1" applyBorder="1">
      <alignment vertical="center"/>
    </xf>
    <xf numFmtId="0" fontId="21" fillId="0" borderId="24" xfId="2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8" fillId="0" borderId="38" xfId="2" applyFont="1" applyBorder="1" applyAlignment="1">
      <alignment horizontal="left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49" fontId="13" fillId="4" borderId="52" xfId="4" applyNumberFormat="1" applyFont="1" applyFill="1" applyBorder="1" applyAlignment="1">
      <alignment horizontal="center" vertical="center"/>
    </xf>
    <xf numFmtId="49" fontId="12" fillId="4" borderId="53" xfId="4" applyNumberFormat="1" applyFont="1" applyFill="1" applyBorder="1" applyAlignment="1">
      <alignment horizontal="center" vertical="center"/>
    </xf>
    <xf numFmtId="49" fontId="12" fillId="4" borderId="54" xfId="4" applyNumberFormat="1" applyFont="1" applyFill="1" applyBorder="1" applyAlignment="1">
      <alignment horizontal="center" vertical="center"/>
    </xf>
    <xf numFmtId="49" fontId="13" fillId="4" borderId="54" xfId="4" applyNumberFormat="1" applyFont="1" applyFill="1" applyBorder="1" applyAlignment="1">
      <alignment horizontal="center" vertical="center"/>
    </xf>
    <xf numFmtId="0" fontId="16" fillId="0" borderId="45" xfId="2" applyFont="1" applyBorder="1">
      <alignment vertical="center"/>
    </xf>
    <xf numFmtId="0" fontId="21" fillId="0" borderId="46" xfId="2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21" fillId="0" borderId="46" xfId="2" applyBorder="1">
      <alignment vertical="center"/>
    </xf>
    <xf numFmtId="0" fontId="16" fillId="0" borderId="46" xfId="2" applyFont="1" applyBorder="1">
      <alignment vertical="center"/>
    </xf>
    <xf numFmtId="0" fontId="16" fillId="0" borderId="45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21" fillId="0" borderId="46" xfId="2" applyBorder="1" applyAlignment="1">
      <alignment horizontal="center" vertical="center"/>
    </xf>
    <xf numFmtId="0" fontId="21" fillId="0" borderId="24" xfId="2" applyBorder="1" applyAlignment="1">
      <alignment horizontal="center" vertical="center"/>
    </xf>
    <xf numFmtId="0" fontId="28" fillId="0" borderId="56" xfId="2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/>
    </xf>
    <xf numFmtId="9" fontId="18" fillId="0" borderId="24" xfId="2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18" fillId="0" borderId="21" xfId="2" applyFont="1" applyBorder="1" applyAlignment="1">
      <alignment horizontal="left" vertical="center"/>
    </xf>
    <xf numFmtId="0" fontId="14" fillId="0" borderId="41" xfId="2" applyFont="1" applyBorder="1">
      <alignment vertical="center"/>
    </xf>
    <xf numFmtId="0" fontId="14" fillId="0" borderId="42" xfId="2" applyFont="1" applyBorder="1">
      <alignment vertical="center"/>
    </xf>
    <xf numFmtId="0" fontId="18" fillId="0" borderId="60" xfId="2" applyFont="1" applyBorder="1">
      <alignment vertical="center"/>
    </xf>
    <xf numFmtId="0" fontId="14" fillId="0" borderId="60" xfId="2" applyFont="1" applyBorder="1">
      <alignment vertical="center"/>
    </xf>
    <xf numFmtId="58" fontId="21" fillId="0" borderId="42" xfId="2" applyNumberFormat="1" applyBorder="1">
      <alignment vertical="center"/>
    </xf>
    <xf numFmtId="0" fontId="21" fillId="0" borderId="60" xfId="2" applyBorder="1">
      <alignment vertical="center"/>
    </xf>
    <xf numFmtId="0" fontId="18" fillId="0" borderId="49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31" fillId="0" borderId="2" xfId="0" applyFont="1" applyBorder="1" applyAlignment="1">
      <alignment horizontal="center" vertical="center" shrinkToFit="1"/>
    </xf>
    <xf numFmtId="0" fontId="32" fillId="0" borderId="25" xfId="2" applyFont="1" applyBorder="1" applyAlignment="1">
      <alignment horizontal="left" vertical="center" wrapText="1"/>
    </xf>
    <xf numFmtId="0" fontId="32" fillId="0" borderId="25" xfId="2" applyFont="1" applyBorder="1" applyAlignment="1">
      <alignment horizontal="left" vertical="center"/>
    </xf>
    <xf numFmtId="0" fontId="34" fillId="0" borderId="66" xfId="0" applyFont="1" applyBorder="1"/>
    <xf numFmtId="0" fontId="34" fillId="0" borderId="2" xfId="0" applyFont="1" applyBorder="1"/>
    <xf numFmtId="0" fontId="34" fillId="7" borderId="2" xfId="0" applyFont="1" applyFill="1" applyBorder="1"/>
    <xf numFmtId="0" fontId="0" fillId="0" borderId="66" xfId="0" applyBorder="1"/>
    <xf numFmtId="0" fontId="0" fillId="7" borderId="2" xfId="0" applyFill="1" applyBorder="1"/>
    <xf numFmtId="0" fontId="0" fillId="0" borderId="67" xfId="0" applyBorder="1"/>
    <xf numFmtId="0" fontId="0" fillId="0" borderId="68" xfId="0" applyBorder="1"/>
    <xf numFmtId="0" fontId="0" fillId="7" borderId="68" xfId="0" applyFill="1" applyBorder="1"/>
    <xf numFmtId="0" fontId="0" fillId="8" borderId="0" xfId="0" applyFill="1"/>
    <xf numFmtId="0" fontId="34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4" fillId="9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top"/>
    </xf>
    <xf numFmtId="0" fontId="18" fillId="0" borderId="42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21" fillId="0" borderId="42" xfId="2" applyBorder="1" applyAlignment="1">
      <alignment horizontal="center" vertical="center"/>
    </xf>
    <xf numFmtId="0" fontId="21" fillId="0" borderId="47" xfId="2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14" fontId="18" fillId="0" borderId="24" xfId="2" applyNumberFormat="1" applyFont="1" applyBorder="1" applyAlignment="1">
      <alignment horizontal="center" vertical="center"/>
    </xf>
    <xf numFmtId="14" fontId="18" fillId="0" borderId="25" xfId="2" applyNumberFormat="1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14" fontId="18" fillId="0" borderId="27" xfId="2" applyNumberFormat="1" applyFont="1" applyBorder="1" applyAlignment="1">
      <alignment horizontal="center" vertical="center"/>
    </xf>
    <xf numFmtId="14" fontId="18" fillId="0" borderId="38" xfId="2" applyNumberFormat="1" applyFont="1" applyBorder="1" applyAlignment="1">
      <alignment horizontal="center" vertical="center"/>
    </xf>
    <xf numFmtId="0" fontId="16" fillId="0" borderId="55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 wrapText="1"/>
    </xf>
    <xf numFmtId="0" fontId="16" fillId="0" borderId="4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29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9" fontId="18" fillId="0" borderId="34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40" xfId="2" applyNumberFormat="1" applyFont="1" applyBorder="1" applyAlignment="1">
      <alignment horizontal="left" vertical="center"/>
    </xf>
    <xf numFmtId="0" fontId="23" fillId="0" borderId="45" xfId="2" applyFont="1" applyBorder="1" applyAlignment="1">
      <alignment horizontal="left" vertical="center"/>
    </xf>
    <xf numFmtId="0" fontId="23" fillId="0" borderId="46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24" xfId="2" applyFont="1" applyBorder="1" applyAlignment="1">
      <alignment horizontal="left" vertical="center"/>
    </xf>
    <xf numFmtId="0" fontId="23" fillId="0" borderId="57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3" fillId="0" borderId="40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8" fillId="0" borderId="62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30" fillId="0" borderId="43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55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3" fillId="4" borderId="0" xfId="3" applyFont="1" applyFill="1" applyAlignment="1">
      <alignment horizontal="center"/>
    </xf>
    <xf numFmtId="0" fontId="12" fillId="4" borderId="0" xfId="3" applyFont="1" applyFill="1" applyAlignment="1">
      <alignment horizontal="center"/>
    </xf>
    <xf numFmtId="0" fontId="12" fillId="4" borderId="16" xfId="2" applyFont="1" applyFill="1" applyBorder="1" applyAlignment="1">
      <alignment horizontal="center" vertical="center"/>
    </xf>
    <xf numFmtId="0" fontId="12" fillId="4" borderId="50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51" xfId="3" applyFont="1" applyFill="1" applyBorder="1" applyAlignment="1">
      <alignment horizontal="center" vertical="center"/>
    </xf>
    <xf numFmtId="0" fontId="13" fillId="4" borderId="17" xfId="3" applyFont="1" applyFill="1" applyBorder="1" applyAlignment="1">
      <alignment horizontal="center" vertical="center"/>
    </xf>
    <xf numFmtId="0" fontId="12" fillId="4" borderId="16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3" fillId="0" borderId="20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24" fillId="0" borderId="31" xfId="2" applyFont="1" applyBorder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4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3" fillId="0" borderId="25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top"/>
    </xf>
    <xf numFmtId="0" fontId="18" fillId="0" borderId="20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58" fontId="24" fillId="0" borderId="24" xfId="2" applyNumberFormat="1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7" xfId="2" applyFont="1" applyBorder="1" applyAlignment="1">
      <alignment horizontal="right" vertical="center"/>
    </xf>
    <xf numFmtId="0" fontId="23" fillId="0" borderId="27" xfId="2" applyFont="1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4" fillId="0" borderId="22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4" fillId="0" borderId="21" xfId="2" applyFont="1" applyBorder="1" applyAlignment="1">
      <alignment horizontal="left" vertical="center"/>
    </xf>
    <xf numFmtId="0" fontId="24" fillId="0" borderId="24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 wrapText="1"/>
    </xf>
    <xf numFmtId="0" fontId="24" fillId="0" borderId="24" xfId="2" applyFont="1" applyBorder="1" applyAlignment="1">
      <alignment horizontal="left" vertical="center" wrapText="1"/>
    </xf>
    <xf numFmtId="0" fontId="24" fillId="0" borderId="25" xfId="2" applyFont="1" applyBorder="1" applyAlignment="1">
      <alignment horizontal="left" vertical="center" wrapText="1"/>
    </xf>
    <xf numFmtId="0" fontId="21" fillId="0" borderId="27" xfId="2" applyBorder="1" applyAlignment="1">
      <alignment horizontal="center" vertical="center"/>
    </xf>
    <xf numFmtId="0" fontId="21" fillId="0" borderId="38" xfId="2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33" xfId="2" applyFont="1" applyBorder="1" applyAlignment="1">
      <alignment horizontal="left" vertical="center"/>
    </xf>
    <xf numFmtId="0" fontId="21" fillId="0" borderId="31" xfId="2" applyBorder="1" applyAlignment="1">
      <alignment horizontal="left" vertical="center"/>
    </xf>
    <xf numFmtId="0" fontId="21" fillId="0" borderId="30" xfId="2" applyBorder="1" applyAlignment="1">
      <alignment horizontal="left" vertical="center"/>
    </xf>
    <xf numFmtId="0" fontId="21" fillId="0" borderId="23" xfId="2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24" fillId="0" borderId="34" xfId="2" applyFont="1" applyBorder="1" applyAlignment="1">
      <alignment horizontal="left" vertical="center"/>
    </xf>
    <xf numFmtId="0" fontId="24" fillId="0" borderId="35" xfId="2" applyFont="1" applyBorder="1" applyAlignment="1">
      <alignment horizontal="left" vertical="center"/>
    </xf>
    <xf numFmtId="0" fontId="24" fillId="0" borderId="4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4" fillId="0" borderId="27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7" fillId="0" borderId="3" xfId="0" applyFont="1" applyBorder="1" applyAlignment="1">
      <alignment horizontal="right" vertical="top"/>
    </xf>
    <xf numFmtId="0" fontId="47" fillId="0" borderId="4" xfId="0" applyFont="1" applyBorder="1" applyAlignment="1">
      <alignment horizontal="left"/>
    </xf>
    <xf numFmtId="178" fontId="48" fillId="0" borderId="2" xfId="0" applyNumberFormat="1" applyFont="1" applyBorder="1" applyAlignment="1">
      <alignment horizontal="center"/>
    </xf>
    <xf numFmtId="178" fontId="49" fillId="6" borderId="2" xfId="0" applyNumberFormat="1" applyFont="1" applyFill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0" fontId="47" fillId="6" borderId="2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left" vertical="center"/>
    </xf>
    <xf numFmtId="179" fontId="49" fillId="4" borderId="2" xfId="0" applyNumberFormat="1" applyFont="1" applyFill="1" applyBorder="1"/>
    <xf numFmtId="49" fontId="50" fillId="0" borderId="2" xfId="5" applyNumberFormat="1" applyFont="1" applyBorder="1" applyAlignment="1">
      <alignment horizontal="center"/>
    </xf>
    <xf numFmtId="49" fontId="51" fillId="4" borderId="2" xfId="4" applyNumberFormat="1" applyFont="1" applyFill="1" applyBorder="1" applyAlignment="1">
      <alignment horizontal="center" vertical="center"/>
    </xf>
    <xf numFmtId="49" fontId="52" fillId="4" borderId="2" xfId="4" applyNumberFormat="1" applyFont="1" applyFill="1" applyBorder="1" applyAlignment="1">
      <alignment horizontal="center" vertical="center"/>
    </xf>
    <xf numFmtId="0" fontId="48" fillId="0" borderId="20" xfId="2" applyFont="1" applyBorder="1" applyAlignment="1">
      <alignment horizontal="center" vertical="center"/>
    </xf>
  </cellXfs>
  <cellStyles count="12">
    <cellStyle name="S10" xfId="7" xr:uid="{00000000-0005-0000-0000-000037000000}"/>
    <cellStyle name="S11" xfId="10" xr:uid="{00000000-0005-0000-0000-00003A000000}"/>
    <cellStyle name="S13" xfId="6" xr:uid="{00000000-0005-0000-0000-000036000000}"/>
    <cellStyle name="S15" xfId="9" xr:uid="{00000000-0005-0000-0000-000039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_10AW核价-润懋(35款已核，单耗未减)" xfId="11" xr:uid="{00000000-0005-0000-0000-00003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758825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758825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758825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758825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758825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44450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44450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44450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44450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44450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44450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44450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44450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44450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44450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44450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44450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44450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44450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3323ED8-956A-4C0C-BF9F-5243A3030F3F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44450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7EA2EFF-EE24-4BB1-AFCA-97EE06C7D4BD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44450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619C32D-6DAC-4CF9-837C-D3B5C1930415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44450</xdr:colOff>
      <xdr:row>8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99BCE07E-81DD-4DD4-A45C-BB3C37E62339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44450</xdr:colOff>
      <xdr:row>14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D95F2B6-FC72-45D2-85FF-67E3AFFA3B33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B43" sqref="B43"/>
    </sheetView>
  </sheetViews>
  <sheetFormatPr defaultColWidth="11" defaultRowHeight="14.25"/>
  <cols>
    <col min="1" max="1" width="5.5" customWidth="1"/>
    <col min="2" max="2" width="96.375" style="137" customWidth="1"/>
    <col min="3" max="3" width="10.125" customWidth="1"/>
  </cols>
  <sheetData>
    <row r="1" spans="1:2" ht="21" customHeight="1">
      <c r="A1" s="138"/>
      <c r="B1" s="139" t="s">
        <v>0</v>
      </c>
    </row>
    <row r="2" spans="1:2">
      <c r="A2" s="5">
        <v>1</v>
      </c>
      <c r="B2" s="140" t="s">
        <v>1</v>
      </c>
    </row>
    <row r="3" spans="1:2">
      <c r="A3" s="5">
        <v>2</v>
      </c>
      <c r="B3" s="140" t="s">
        <v>2</v>
      </c>
    </row>
    <row r="4" spans="1:2">
      <c r="A4" s="5">
        <v>3</v>
      </c>
      <c r="B4" s="140" t="s">
        <v>3</v>
      </c>
    </row>
    <row r="5" spans="1:2">
      <c r="A5" s="5">
        <v>4</v>
      </c>
      <c r="B5" s="140" t="s">
        <v>4</v>
      </c>
    </row>
    <row r="6" spans="1:2">
      <c r="A6" s="5">
        <v>5</v>
      </c>
      <c r="B6" s="140" t="s">
        <v>5</v>
      </c>
    </row>
    <row r="7" spans="1:2">
      <c r="A7" s="5">
        <v>6</v>
      </c>
      <c r="B7" s="140" t="s">
        <v>6</v>
      </c>
    </row>
    <row r="8" spans="1:2" s="136" customFormat="1" ht="15" customHeight="1">
      <c r="A8" s="141">
        <v>7</v>
      </c>
      <c r="B8" s="142" t="s">
        <v>7</v>
      </c>
    </row>
    <row r="9" spans="1:2" ht="18.95" customHeight="1">
      <c r="A9" s="138"/>
      <c r="B9" s="143" t="s">
        <v>8</v>
      </c>
    </row>
    <row r="10" spans="1:2" ht="15.95" customHeight="1">
      <c r="A10" s="5">
        <v>1</v>
      </c>
      <c r="B10" s="144" t="s">
        <v>9</v>
      </c>
    </row>
    <row r="11" spans="1:2">
      <c r="A11" s="5">
        <v>2</v>
      </c>
      <c r="B11" s="140" t="s">
        <v>10</v>
      </c>
    </row>
    <row r="12" spans="1:2">
      <c r="A12" s="5">
        <v>3</v>
      </c>
      <c r="B12" s="145" t="s">
        <v>11</v>
      </c>
    </row>
    <row r="13" spans="1:2">
      <c r="A13" s="5">
        <v>4</v>
      </c>
      <c r="B13" s="145" t="s">
        <v>12</v>
      </c>
    </row>
    <row r="14" spans="1:2">
      <c r="A14" s="5">
        <v>5</v>
      </c>
      <c r="B14" s="145" t="s">
        <v>13</v>
      </c>
    </row>
    <row r="15" spans="1:2">
      <c r="A15" s="5">
        <v>6</v>
      </c>
      <c r="B15" s="145" t="s">
        <v>14</v>
      </c>
    </row>
    <row r="16" spans="1:2">
      <c r="A16" s="5">
        <v>7</v>
      </c>
      <c r="B16" s="145" t="s">
        <v>15</v>
      </c>
    </row>
    <row r="17" spans="1:2">
      <c r="A17" s="5">
        <v>8</v>
      </c>
      <c r="B17" s="145" t="s">
        <v>16</v>
      </c>
    </row>
    <row r="18" spans="1:2">
      <c r="A18" s="5">
        <v>9</v>
      </c>
      <c r="B18" s="140" t="s">
        <v>17</v>
      </c>
    </row>
    <row r="19" spans="1:2">
      <c r="A19" s="5"/>
      <c r="B19" s="140"/>
    </row>
    <row r="20" spans="1:2" ht="20.25">
      <c r="A20" s="138"/>
      <c r="B20" s="139" t="s">
        <v>18</v>
      </c>
    </row>
    <row r="21" spans="1:2">
      <c r="A21" s="5">
        <v>1</v>
      </c>
      <c r="B21" s="140" t="s">
        <v>19</v>
      </c>
    </row>
    <row r="22" spans="1:2">
      <c r="A22" s="5">
        <v>2</v>
      </c>
      <c r="B22" s="140" t="s">
        <v>20</v>
      </c>
    </row>
    <row r="23" spans="1:2">
      <c r="A23" s="5">
        <v>3</v>
      </c>
      <c r="B23" s="140" t="s">
        <v>21</v>
      </c>
    </row>
    <row r="24" spans="1:2">
      <c r="A24" s="5">
        <v>4</v>
      </c>
      <c r="B24" s="140" t="s">
        <v>22</v>
      </c>
    </row>
    <row r="25" spans="1:2">
      <c r="A25" s="5">
        <v>5</v>
      </c>
      <c r="B25" s="145" t="s">
        <v>23</v>
      </c>
    </row>
    <row r="26" spans="1:2">
      <c r="A26" s="5">
        <v>6</v>
      </c>
      <c r="B26" s="145" t="s">
        <v>24</v>
      </c>
    </row>
    <row r="27" spans="1:2">
      <c r="A27" s="5">
        <v>7</v>
      </c>
      <c r="B27" s="140" t="s">
        <v>25</v>
      </c>
    </row>
    <row r="28" spans="1:2">
      <c r="A28" s="5"/>
      <c r="B28" s="140"/>
    </row>
    <row r="29" spans="1:2" ht="20.25">
      <c r="A29" s="138"/>
      <c r="B29" s="139" t="s">
        <v>26</v>
      </c>
    </row>
    <row r="30" spans="1:2">
      <c r="A30" s="5">
        <v>1</v>
      </c>
      <c r="B30" s="140" t="s">
        <v>27</v>
      </c>
    </row>
    <row r="31" spans="1:2">
      <c r="A31" s="5">
        <v>2</v>
      </c>
      <c r="B31" s="140" t="s">
        <v>28</v>
      </c>
    </row>
    <row r="32" spans="1:2">
      <c r="A32" s="5">
        <v>3</v>
      </c>
      <c r="B32" s="140" t="s">
        <v>29</v>
      </c>
    </row>
    <row r="33" spans="1:2" ht="28.5">
      <c r="A33" s="5">
        <v>4</v>
      </c>
      <c r="B33" s="140" t="s">
        <v>30</v>
      </c>
    </row>
    <row r="34" spans="1:2">
      <c r="A34" s="5">
        <v>5</v>
      </c>
      <c r="B34" s="140" t="s">
        <v>31</v>
      </c>
    </row>
    <row r="35" spans="1:2">
      <c r="A35" s="5">
        <v>6</v>
      </c>
      <c r="B35" s="140" t="s">
        <v>32</v>
      </c>
    </row>
    <row r="36" spans="1:2">
      <c r="A36" s="5">
        <v>7</v>
      </c>
      <c r="B36" s="140" t="s">
        <v>33</v>
      </c>
    </row>
    <row r="37" spans="1:2">
      <c r="A37" s="5"/>
      <c r="B37" s="140"/>
    </row>
    <row r="39" spans="1:2">
      <c r="A39" s="146" t="s">
        <v>34</v>
      </c>
      <c r="B39" s="147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0" t="s">
        <v>35</v>
      </c>
      <c r="C2" s="151"/>
      <c r="D2" s="151"/>
      <c r="E2" s="151"/>
      <c r="F2" s="151"/>
      <c r="G2" s="151"/>
      <c r="H2" s="151"/>
      <c r="I2" s="152"/>
    </row>
    <row r="3" spans="2:9" ht="27.95" customHeight="1">
      <c r="B3" s="124"/>
      <c r="C3" s="125"/>
      <c r="D3" s="153" t="s">
        <v>36</v>
      </c>
      <c r="E3" s="154"/>
      <c r="F3" s="155" t="s">
        <v>37</v>
      </c>
      <c r="G3" s="156"/>
      <c r="H3" s="153" t="s">
        <v>38</v>
      </c>
      <c r="I3" s="157"/>
    </row>
    <row r="4" spans="2:9" ht="27.95" customHeight="1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7.95" customHeight="1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7.95" customHeight="1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7.95" customHeight="1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7.95" customHeight="1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7.95" customHeight="1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7.95" customHeight="1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7.95" customHeight="1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7.95" customHeight="1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G8"/>
    </sheetView>
  </sheetViews>
  <sheetFormatPr defaultColWidth="10.375" defaultRowHeight="16.5" customHeight="1"/>
  <cols>
    <col min="1" max="1" width="11.125" style="44" customWidth="1"/>
    <col min="2" max="9" width="10.375" style="44"/>
    <col min="10" max="10" width="8.875" style="44" customWidth="1"/>
    <col min="11" max="11" width="12" style="44" customWidth="1"/>
    <col min="12" max="16384" width="10.375" style="44"/>
  </cols>
  <sheetData>
    <row r="1" spans="1:11" ht="20.25">
      <c r="A1" s="158" t="s">
        <v>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4.25">
      <c r="A2" s="7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79" t="s">
        <v>57</v>
      </c>
      <c r="I2" s="161" t="s">
        <v>58</v>
      </c>
      <c r="J2" s="161"/>
      <c r="K2" s="162"/>
    </row>
    <row r="3" spans="1:11" ht="14.25">
      <c r="A3" s="163" t="s">
        <v>59</v>
      </c>
      <c r="B3" s="164"/>
      <c r="C3" s="165"/>
      <c r="D3" s="166" t="s">
        <v>60</v>
      </c>
      <c r="E3" s="167"/>
      <c r="F3" s="167"/>
      <c r="G3" s="168"/>
      <c r="H3" s="166" t="s">
        <v>61</v>
      </c>
      <c r="I3" s="167"/>
      <c r="J3" s="167"/>
      <c r="K3" s="168"/>
    </row>
    <row r="4" spans="1:11" ht="14.25">
      <c r="A4" s="80" t="s">
        <v>62</v>
      </c>
      <c r="B4" s="169" t="s">
        <v>63</v>
      </c>
      <c r="C4" s="170"/>
      <c r="D4" s="171" t="s">
        <v>64</v>
      </c>
      <c r="E4" s="172"/>
      <c r="F4" s="173">
        <v>45158</v>
      </c>
      <c r="G4" s="174"/>
      <c r="H4" s="171" t="s">
        <v>65</v>
      </c>
      <c r="I4" s="172"/>
      <c r="J4" s="81" t="s">
        <v>66</v>
      </c>
      <c r="K4" s="82" t="s">
        <v>67</v>
      </c>
    </row>
    <row r="5" spans="1:11" ht="14.25">
      <c r="A5" s="83" t="s">
        <v>68</v>
      </c>
      <c r="B5" s="169" t="s">
        <v>69</v>
      </c>
      <c r="C5" s="170"/>
      <c r="D5" s="171" t="s">
        <v>70</v>
      </c>
      <c r="E5" s="172"/>
      <c r="F5" s="173">
        <v>45139</v>
      </c>
      <c r="G5" s="174"/>
      <c r="H5" s="171" t="s">
        <v>71</v>
      </c>
      <c r="I5" s="172"/>
      <c r="J5" s="81" t="s">
        <v>66</v>
      </c>
      <c r="K5" s="82" t="s">
        <v>67</v>
      </c>
    </row>
    <row r="6" spans="1:11" ht="14.25">
      <c r="A6" s="80" t="s">
        <v>72</v>
      </c>
      <c r="B6" s="52">
        <v>1</v>
      </c>
      <c r="C6" s="53">
        <v>5</v>
      </c>
      <c r="D6" s="83" t="s">
        <v>73</v>
      </c>
      <c r="E6" s="84"/>
      <c r="F6" s="173">
        <v>45153</v>
      </c>
      <c r="G6" s="174"/>
      <c r="H6" s="171" t="s">
        <v>74</v>
      </c>
      <c r="I6" s="172"/>
      <c r="J6" s="81" t="s">
        <v>66</v>
      </c>
      <c r="K6" s="82" t="s">
        <v>67</v>
      </c>
    </row>
    <row r="7" spans="1:11" ht="14.25">
      <c r="A7" s="80" t="s">
        <v>75</v>
      </c>
      <c r="B7" s="175">
        <v>260</v>
      </c>
      <c r="C7" s="176"/>
      <c r="D7" s="83" t="s">
        <v>76</v>
      </c>
      <c r="E7" s="85"/>
      <c r="F7" s="173">
        <v>45154</v>
      </c>
      <c r="G7" s="174"/>
      <c r="H7" s="171" t="s">
        <v>77</v>
      </c>
      <c r="I7" s="172"/>
      <c r="J7" s="81" t="s">
        <v>66</v>
      </c>
      <c r="K7" s="82" t="s">
        <v>67</v>
      </c>
    </row>
    <row r="8" spans="1:11" ht="14.25">
      <c r="A8" s="86" t="s">
        <v>78</v>
      </c>
      <c r="B8" s="177"/>
      <c r="C8" s="178"/>
      <c r="D8" s="179" t="s">
        <v>79</v>
      </c>
      <c r="E8" s="180"/>
      <c r="F8" s="181">
        <v>45156</v>
      </c>
      <c r="G8" s="182"/>
      <c r="H8" s="179" t="s">
        <v>80</v>
      </c>
      <c r="I8" s="180"/>
      <c r="J8" s="88" t="s">
        <v>66</v>
      </c>
      <c r="K8" s="91" t="s">
        <v>67</v>
      </c>
    </row>
    <row r="9" spans="1:11" ht="14.25">
      <c r="A9" s="183" t="s">
        <v>81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</row>
    <row r="10" spans="1:11" ht="14.25">
      <c r="A10" s="186" t="s">
        <v>82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8"/>
    </row>
    <row r="11" spans="1:11" ht="14.25">
      <c r="A11" s="98" t="s">
        <v>83</v>
      </c>
      <c r="B11" s="99" t="s">
        <v>84</v>
      </c>
      <c r="C11" s="100" t="s">
        <v>85</v>
      </c>
      <c r="D11" s="101"/>
      <c r="E11" s="102" t="s">
        <v>86</v>
      </c>
      <c r="F11" s="99" t="s">
        <v>84</v>
      </c>
      <c r="G11" s="100" t="s">
        <v>85</v>
      </c>
      <c r="H11" s="100" t="s">
        <v>87</v>
      </c>
      <c r="I11" s="102" t="s">
        <v>88</v>
      </c>
      <c r="J11" s="99" t="s">
        <v>84</v>
      </c>
      <c r="K11" s="119" t="s">
        <v>85</v>
      </c>
    </row>
    <row r="12" spans="1:11" ht="14.25">
      <c r="A12" s="83" t="s">
        <v>89</v>
      </c>
      <c r="B12" s="87" t="s">
        <v>84</v>
      </c>
      <c r="C12" s="81" t="s">
        <v>85</v>
      </c>
      <c r="D12" s="85"/>
      <c r="E12" s="84" t="s">
        <v>90</v>
      </c>
      <c r="F12" s="87" t="s">
        <v>84</v>
      </c>
      <c r="G12" s="81" t="s">
        <v>85</v>
      </c>
      <c r="H12" s="81" t="s">
        <v>87</v>
      </c>
      <c r="I12" s="84" t="s">
        <v>91</v>
      </c>
      <c r="J12" s="87" t="s">
        <v>84</v>
      </c>
      <c r="K12" s="82" t="s">
        <v>85</v>
      </c>
    </row>
    <row r="13" spans="1:11" ht="14.25">
      <c r="A13" s="83" t="s">
        <v>92</v>
      </c>
      <c r="B13" s="87" t="s">
        <v>84</v>
      </c>
      <c r="C13" s="81" t="s">
        <v>85</v>
      </c>
      <c r="D13" s="85"/>
      <c r="E13" s="84" t="s">
        <v>93</v>
      </c>
      <c r="F13" s="81" t="s">
        <v>94</v>
      </c>
      <c r="G13" s="81" t="s">
        <v>95</v>
      </c>
      <c r="H13" s="81" t="s">
        <v>87</v>
      </c>
      <c r="I13" s="84" t="s">
        <v>96</v>
      </c>
      <c r="J13" s="87" t="s">
        <v>84</v>
      </c>
      <c r="K13" s="82" t="s">
        <v>85</v>
      </c>
    </row>
    <row r="14" spans="1:11" ht="14.25">
      <c r="A14" s="179" t="s">
        <v>97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9"/>
    </row>
    <row r="15" spans="1:11" ht="14.25">
      <c r="A15" s="186" t="s">
        <v>98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</row>
    <row r="16" spans="1:11" ht="14.25">
      <c r="A16" s="103" t="s">
        <v>99</v>
      </c>
      <c r="B16" s="100" t="s">
        <v>94</v>
      </c>
      <c r="C16" s="100" t="s">
        <v>95</v>
      </c>
      <c r="D16" s="104"/>
      <c r="E16" s="105" t="s">
        <v>100</v>
      </c>
      <c r="F16" s="100" t="s">
        <v>94</v>
      </c>
      <c r="G16" s="100" t="s">
        <v>95</v>
      </c>
      <c r="H16" s="106"/>
      <c r="I16" s="105" t="s">
        <v>101</v>
      </c>
      <c r="J16" s="100" t="s">
        <v>94</v>
      </c>
      <c r="K16" s="119" t="s">
        <v>95</v>
      </c>
    </row>
    <row r="17" spans="1:22" ht="16.5" customHeight="1">
      <c r="A17" s="89" t="s">
        <v>102</v>
      </c>
      <c r="B17" s="81" t="s">
        <v>94</v>
      </c>
      <c r="C17" s="81" t="s">
        <v>95</v>
      </c>
      <c r="D17" s="55"/>
      <c r="E17" s="90" t="s">
        <v>103</v>
      </c>
      <c r="F17" s="81" t="s">
        <v>94</v>
      </c>
      <c r="G17" s="81" t="s">
        <v>95</v>
      </c>
      <c r="H17" s="107"/>
      <c r="I17" s="90" t="s">
        <v>104</v>
      </c>
      <c r="J17" s="81" t="s">
        <v>94</v>
      </c>
      <c r="K17" s="82" t="s">
        <v>95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>
      <c r="A18" s="190" t="s">
        <v>105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2"/>
    </row>
    <row r="19" spans="1:22" ht="18" customHeight="1">
      <c r="A19" s="186" t="s">
        <v>106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8"/>
    </row>
    <row r="20" spans="1:22" ht="16.5" customHeight="1">
      <c r="A20" s="193" t="s">
        <v>107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5"/>
    </row>
    <row r="21" spans="1:22" ht="21.75" customHeight="1">
      <c r="A21" s="108" t="s">
        <v>108</v>
      </c>
      <c r="B21" s="90" t="s">
        <v>109</v>
      </c>
      <c r="C21" s="90" t="s">
        <v>110</v>
      </c>
      <c r="D21" s="90" t="s">
        <v>111</v>
      </c>
      <c r="E21" s="90" t="s">
        <v>112</v>
      </c>
      <c r="F21" s="90" t="s">
        <v>113</v>
      </c>
      <c r="G21" s="90" t="s">
        <v>114</v>
      </c>
      <c r="H21" s="90" t="s">
        <v>115</v>
      </c>
      <c r="I21" s="90" t="s">
        <v>116</v>
      </c>
      <c r="J21" s="90" t="s">
        <v>117</v>
      </c>
      <c r="K21" s="71" t="s">
        <v>118</v>
      </c>
    </row>
    <row r="22" spans="1:22" ht="16.5" customHeight="1">
      <c r="A22" s="109" t="s">
        <v>119</v>
      </c>
      <c r="B22" s="110"/>
      <c r="C22" s="110"/>
      <c r="D22" s="111">
        <v>65</v>
      </c>
      <c r="E22" s="111">
        <v>90</v>
      </c>
      <c r="F22" s="111">
        <v>130</v>
      </c>
      <c r="G22" s="111">
        <v>10</v>
      </c>
      <c r="H22" s="111">
        <v>35</v>
      </c>
      <c r="I22" s="121"/>
      <c r="J22" s="110"/>
      <c r="K22" s="122"/>
    </row>
    <row r="23" spans="1:22" ht="16.5" customHeight="1">
      <c r="A23" s="112"/>
      <c r="B23" s="110"/>
      <c r="C23" s="110"/>
      <c r="D23" s="110"/>
      <c r="E23" s="110"/>
      <c r="F23" s="110"/>
      <c r="G23" s="110"/>
      <c r="H23" s="110"/>
      <c r="I23" s="110"/>
      <c r="J23" s="110"/>
      <c r="K23" s="123"/>
    </row>
    <row r="24" spans="1:22" ht="16.5" customHeight="1">
      <c r="A24" s="112"/>
      <c r="B24" s="110"/>
      <c r="C24" s="110"/>
      <c r="D24" s="110"/>
      <c r="E24" s="110"/>
      <c r="F24" s="110"/>
      <c r="G24" s="110"/>
      <c r="H24" s="110"/>
      <c r="I24" s="110"/>
      <c r="J24" s="110"/>
      <c r="K24" s="123"/>
    </row>
    <row r="25" spans="1:22" ht="16.5" customHeight="1">
      <c r="A25" s="112"/>
      <c r="B25" s="110"/>
      <c r="C25" s="110"/>
      <c r="D25" s="110"/>
      <c r="E25" s="110"/>
      <c r="F25" s="110"/>
      <c r="G25" s="110"/>
      <c r="H25" s="110"/>
      <c r="I25" s="110"/>
      <c r="J25" s="110"/>
      <c r="K25" s="69"/>
    </row>
    <row r="26" spans="1:22" ht="16.5" customHeight="1">
      <c r="A26" s="112"/>
      <c r="B26" s="110"/>
      <c r="C26" s="110"/>
      <c r="D26" s="110"/>
      <c r="E26" s="110"/>
      <c r="F26" s="110"/>
      <c r="G26" s="110"/>
      <c r="H26" s="110"/>
      <c r="I26" s="110"/>
      <c r="J26" s="110"/>
      <c r="K26" s="69"/>
    </row>
    <row r="27" spans="1:22" ht="16.5" customHeight="1">
      <c r="A27" s="112"/>
      <c r="B27" s="110"/>
      <c r="C27" s="110"/>
      <c r="D27" s="110"/>
      <c r="E27" s="110"/>
      <c r="F27" s="110"/>
      <c r="G27" s="110"/>
      <c r="H27" s="110"/>
      <c r="I27" s="110"/>
      <c r="J27" s="110"/>
      <c r="K27" s="69"/>
    </row>
    <row r="28" spans="1:22" ht="16.5" customHeight="1">
      <c r="A28" s="112"/>
      <c r="B28" s="110"/>
      <c r="C28" s="110"/>
      <c r="D28" s="110"/>
      <c r="E28" s="110"/>
      <c r="F28" s="110"/>
      <c r="G28" s="110"/>
      <c r="H28" s="110"/>
      <c r="I28" s="110"/>
      <c r="J28" s="110"/>
      <c r="K28" s="69"/>
    </row>
    <row r="29" spans="1:22" ht="18" customHeight="1">
      <c r="A29" s="196" t="s">
        <v>120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>
      <c r="A30" s="199" t="s">
        <v>121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22" ht="18.75" customHeight="1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4"/>
    </row>
    <row r="32" spans="1:22" ht="18" customHeight="1">
      <c r="A32" s="196" t="s">
        <v>122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4.25">
      <c r="A33" s="205" t="s">
        <v>123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4.25">
      <c r="A34" s="208" t="s">
        <v>124</v>
      </c>
      <c r="B34" s="209"/>
      <c r="C34" s="81" t="s">
        <v>66</v>
      </c>
      <c r="D34" s="81" t="s">
        <v>67</v>
      </c>
      <c r="E34" s="210" t="s">
        <v>125</v>
      </c>
      <c r="F34" s="211"/>
      <c r="G34" s="211"/>
      <c r="H34" s="211"/>
      <c r="I34" s="211"/>
      <c r="J34" s="211"/>
      <c r="K34" s="212"/>
    </row>
    <row r="35" spans="1:11" ht="14.25">
      <c r="A35" s="213" t="s">
        <v>126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1:11" ht="14.25">
      <c r="A36" s="214" t="s">
        <v>127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4.25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176"/>
    </row>
    <row r="38" spans="1:11" ht="14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176"/>
    </row>
    <row r="39" spans="1:11" ht="14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176"/>
    </row>
    <row r="40" spans="1:11" ht="14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176"/>
    </row>
    <row r="41" spans="1:11" ht="14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176"/>
    </row>
    <row r="42" spans="1:11" ht="14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176"/>
    </row>
    <row r="43" spans="1:11" ht="14.25">
      <c r="A43" s="219" t="s">
        <v>128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4.25">
      <c r="A44" s="186" t="s">
        <v>129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</row>
    <row r="45" spans="1:11" ht="14.25">
      <c r="A45" s="103" t="s">
        <v>130</v>
      </c>
      <c r="B45" s="100" t="s">
        <v>94</v>
      </c>
      <c r="C45" s="100" t="s">
        <v>95</v>
      </c>
      <c r="D45" s="100" t="s">
        <v>87</v>
      </c>
      <c r="E45" s="105" t="s">
        <v>131</v>
      </c>
      <c r="F45" s="100" t="s">
        <v>94</v>
      </c>
      <c r="G45" s="100" t="s">
        <v>95</v>
      </c>
      <c r="H45" s="100" t="s">
        <v>87</v>
      </c>
      <c r="I45" s="105" t="s">
        <v>132</v>
      </c>
      <c r="J45" s="100" t="s">
        <v>94</v>
      </c>
      <c r="K45" s="119" t="s">
        <v>95</v>
      </c>
    </row>
    <row r="46" spans="1:11" ht="14.25">
      <c r="A46" s="89" t="s">
        <v>86</v>
      </c>
      <c r="B46" s="81" t="s">
        <v>94</v>
      </c>
      <c r="C46" s="81" t="s">
        <v>95</v>
      </c>
      <c r="D46" s="81" t="s">
        <v>87</v>
      </c>
      <c r="E46" s="90" t="s">
        <v>93</v>
      </c>
      <c r="F46" s="81" t="s">
        <v>94</v>
      </c>
      <c r="G46" s="81" t="s">
        <v>95</v>
      </c>
      <c r="H46" s="81" t="s">
        <v>87</v>
      </c>
      <c r="I46" s="90" t="s">
        <v>104</v>
      </c>
      <c r="J46" s="81" t="s">
        <v>94</v>
      </c>
      <c r="K46" s="82" t="s">
        <v>95</v>
      </c>
    </row>
    <row r="47" spans="1:11" ht="14.25">
      <c r="A47" s="179" t="s">
        <v>97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9"/>
    </row>
    <row r="48" spans="1:11" ht="14.25">
      <c r="A48" s="213" t="s">
        <v>133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</row>
    <row r="49" spans="1:11" ht="14.25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4.25">
      <c r="A50" s="113" t="s">
        <v>134</v>
      </c>
      <c r="B50" s="222" t="s">
        <v>135</v>
      </c>
      <c r="C50" s="222"/>
      <c r="D50" s="114" t="s">
        <v>136</v>
      </c>
      <c r="E50" s="115" t="s">
        <v>137</v>
      </c>
      <c r="F50" s="116" t="s">
        <v>138</v>
      </c>
      <c r="G50" s="117"/>
      <c r="H50" s="223" t="s">
        <v>139</v>
      </c>
      <c r="I50" s="224"/>
      <c r="J50" s="225"/>
      <c r="K50" s="226"/>
    </row>
    <row r="51" spans="1:11" ht="14.25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</row>
    <row r="52" spans="1:11" ht="14.25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9"/>
    </row>
    <row r="53" spans="1:11" ht="14.25">
      <c r="A53" s="113" t="s">
        <v>134</v>
      </c>
      <c r="B53" s="222" t="s">
        <v>135</v>
      </c>
      <c r="C53" s="222"/>
      <c r="D53" s="114" t="s">
        <v>136</v>
      </c>
      <c r="E53" s="118" t="s">
        <v>140</v>
      </c>
      <c r="F53" s="116" t="s">
        <v>141</v>
      </c>
      <c r="G53" s="117"/>
      <c r="H53" s="223" t="s">
        <v>139</v>
      </c>
      <c r="I53" s="224"/>
      <c r="J53" s="225" t="s">
        <v>142</v>
      </c>
      <c r="K53" s="22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zoomScale="90" zoomScaleNormal="90" workbookViewId="0">
      <selection activeCell="J10" sqref="J10"/>
    </sheetView>
  </sheetViews>
  <sheetFormatPr defaultColWidth="9" defaultRowHeight="26.1" customHeight="1"/>
  <cols>
    <col min="1" max="1" width="17.125" style="28" customWidth="1"/>
    <col min="2" max="6" width="9.375" style="28" customWidth="1"/>
    <col min="7" max="7" width="1.375" style="28" customWidth="1"/>
    <col min="8" max="8" width="14.375" style="28" customWidth="1"/>
    <col min="9" max="9" width="14.75" style="28" customWidth="1"/>
    <col min="10" max="13" width="11.875" style="28" customWidth="1"/>
    <col min="14" max="16384" width="9" style="28"/>
  </cols>
  <sheetData>
    <row r="1" spans="1:13" ht="30" customHeight="1">
      <c r="A1" s="230" t="s">
        <v>143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29.1" customHeight="1">
      <c r="A2" s="29" t="s">
        <v>62</v>
      </c>
      <c r="B2" s="232" t="s">
        <v>63</v>
      </c>
      <c r="C2" s="232"/>
      <c r="D2" s="30" t="s">
        <v>68</v>
      </c>
      <c r="E2" s="232" t="s">
        <v>69</v>
      </c>
      <c r="F2" s="232"/>
      <c r="G2" s="237"/>
      <c r="H2" s="31" t="s">
        <v>57</v>
      </c>
      <c r="I2" s="232" t="s">
        <v>58</v>
      </c>
      <c r="J2" s="232"/>
      <c r="K2" s="232"/>
      <c r="L2" s="232"/>
      <c r="M2" s="233"/>
    </row>
    <row r="3" spans="1:13" ht="29.1" customHeight="1">
      <c r="A3" s="236" t="s">
        <v>144</v>
      </c>
      <c r="B3" s="234" t="s">
        <v>145</v>
      </c>
      <c r="C3" s="234"/>
      <c r="D3" s="234"/>
      <c r="E3" s="234"/>
      <c r="F3" s="234"/>
      <c r="G3" s="238"/>
      <c r="H3" s="234" t="s">
        <v>146</v>
      </c>
      <c r="I3" s="234"/>
      <c r="J3" s="234"/>
      <c r="K3" s="234"/>
      <c r="L3" s="234"/>
      <c r="M3" s="235"/>
    </row>
    <row r="4" spans="1:13" ht="29.1" customHeight="1">
      <c r="A4" s="236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238"/>
      <c r="H4" s="92" t="s">
        <v>147</v>
      </c>
      <c r="I4" s="92" t="s">
        <v>148</v>
      </c>
      <c r="J4" s="92"/>
      <c r="K4" s="92"/>
      <c r="L4" s="92"/>
      <c r="M4" s="93"/>
    </row>
    <row r="5" spans="1:13" ht="29.1" customHeight="1">
      <c r="A5" s="32" t="s">
        <v>149</v>
      </c>
      <c r="B5" s="74" t="s">
        <v>150</v>
      </c>
      <c r="C5" s="74" t="s">
        <v>151</v>
      </c>
      <c r="D5" s="75" t="s">
        <v>152</v>
      </c>
      <c r="E5" s="74" t="s">
        <v>153</v>
      </c>
      <c r="F5" s="74" t="s">
        <v>154</v>
      </c>
      <c r="G5" s="238"/>
      <c r="H5" s="33" t="s">
        <v>155</v>
      </c>
      <c r="I5" s="33" t="s">
        <v>155</v>
      </c>
      <c r="J5" s="41"/>
      <c r="K5" s="41"/>
      <c r="L5" s="41"/>
      <c r="M5" s="94"/>
    </row>
    <row r="6" spans="1:13" ht="29.1" customHeight="1">
      <c r="A6" s="34" t="s">
        <v>156</v>
      </c>
      <c r="B6" s="76">
        <f>C6-2.1</f>
        <v>99.800000000000011</v>
      </c>
      <c r="C6" s="76">
        <f>D6-2.1</f>
        <v>101.9</v>
      </c>
      <c r="D6" s="77">
        <v>104</v>
      </c>
      <c r="E6" s="76">
        <f>D6+2.1</f>
        <v>106.1</v>
      </c>
      <c r="F6" s="76">
        <f>E6+2.1</f>
        <v>108.19999999999999</v>
      </c>
      <c r="G6" s="238"/>
      <c r="H6" s="36" t="s">
        <v>157</v>
      </c>
      <c r="I6" s="36" t="s">
        <v>157</v>
      </c>
      <c r="J6" s="42"/>
      <c r="K6" s="42"/>
      <c r="L6" s="42"/>
      <c r="M6" s="95"/>
    </row>
    <row r="7" spans="1:13" ht="29.1" customHeight="1">
      <c r="A7" s="37" t="s">
        <v>158</v>
      </c>
      <c r="B7" s="76">
        <f>C7-4</f>
        <v>77</v>
      </c>
      <c r="C7" s="76">
        <f>D7-4</f>
        <v>81</v>
      </c>
      <c r="D7" s="77">
        <v>85</v>
      </c>
      <c r="E7" s="76">
        <f t="shared" ref="E7:E8" si="0">D7+4</f>
        <v>89</v>
      </c>
      <c r="F7" s="76">
        <f>E7+5</f>
        <v>94</v>
      </c>
      <c r="G7" s="238"/>
      <c r="H7" s="36" t="s">
        <v>159</v>
      </c>
      <c r="I7" s="36" t="s">
        <v>157</v>
      </c>
      <c r="J7" s="41"/>
      <c r="K7" s="41"/>
      <c r="L7" s="41"/>
      <c r="M7" s="97"/>
    </row>
    <row r="8" spans="1:13" ht="29.1" customHeight="1">
      <c r="A8" s="37" t="s">
        <v>160</v>
      </c>
      <c r="B8" s="76">
        <f>C8-3.6</f>
        <v>100.80000000000001</v>
      </c>
      <c r="C8" s="76">
        <f>D8-3.6</f>
        <v>104.4</v>
      </c>
      <c r="D8" s="77">
        <v>108</v>
      </c>
      <c r="E8" s="76">
        <f t="shared" si="0"/>
        <v>112</v>
      </c>
      <c r="F8" s="76">
        <f>E8+4</f>
        <v>116</v>
      </c>
      <c r="G8" s="238"/>
      <c r="H8" s="36" t="s">
        <v>161</v>
      </c>
      <c r="I8" s="36" t="s">
        <v>157</v>
      </c>
      <c r="J8" s="42"/>
      <c r="K8" s="42"/>
      <c r="L8" s="42"/>
      <c r="M8" s="96"/>
    </row>
    <row r="9" spans="1:13" ht="29.1" customHeight="1">
      <c r="A9" s="37" t="s">
        <v>162</v>
      </c>
      <c r="B9" s="76">
        <f>C9-1.15</f>
        <v>30.450000000000003</v>
      </c>
      <c r="C9" s="76">
        <f>D9-1.15</f>
        <v>31.6</v>
      </c>
      <c r="D9" s="77">
        <v>32.75</v>
      </c>
      <c r="E9" s="76">
        <f>D9+1.3</f>
        <v>34.049999999999997</v>
      </c>
      <c r="F9" s="76">
        <f>E9+1.3</f>
        <v>35.349999999999994</v>
      </c>
      <c r="G9" s="238"/>
      <c r="H9" s="36" t="s">
        <v>161</v>
      </c>
      <c r="I9" s="36" t="s">
        <v>157</v>
      </c>
      <c r="J9" s="42"/>
      <c r="K9" s="42"/>
      <c r="L9" s="42"/>
      <c r="M9" s="96"/>
    </row>
    <row r="10" spans="1:13" ht="29.1" customHeight="1">
      <c r="A10" s="37" t="s">
        <v>163</v>
      </c>
      <c r="B10" s="76">
        <f>C10-0.7</f>
        <v>21.6</v>
      </c>
      <c r="C10" s="76">
        <f>D10-0.7</f>
        <v>22.3</v>
      </c>
      <c r="D10" s="77">
        <v>23</v>
      </c>
      <c r="E10" s="76">
        <f>D10+0.7</f>
        <v>23.7</v>
      </c>
      <c r="F10" s="76">
        <f>E10+0.7</f>
        <v>24.4</v>
      </c>
      <c r="G10" s="238"/>
      <c r="H10" s="36" t="s">
        <v>164</v>
      </c>
      <c r="I10" s="36" t="s">
        <v>165</v>
      </c>
      <c r="J10" s="42"/>
      <c r="K10" s="42"/>
      <c r="L10" s="42"/>
      <c r="M10" s="96"/>
    </row>
    <row r="11" spans="1:13" ht="29.1" customHeight="1">
      <c r="A11" s="37" t="s">
        <v>166</v>
      </c>
      <c r="B11" s="76">
        <f>C11-0.5</f>
        <v>19</v>
      </c>
      <c r="C11" s="76">
        <f>D11-0.5</f>
        <v>19.5</v>
      </c>
      <c r="D11" s="77">
        <v>20</v>
      </c>
      <c r="E11" s="76">
        <f>D11+0.5</f>
        <v>20.5</v>
      </c>
      <c r="F11" s="76">
        <f>E11+0.5</f>
        <v>21</v>
      </c>
      <c r="G11" s="238"/>
      <c r="H11" s="36" t="s">
        <v>157</v>
      </c>
      <c r="I11" s="36" t="s">
        <v>167</v>
      </c>
      <c r="J11" s="42"/>
      <c r="K11" s="42"/>
      <c r="L11" s="42"/>
      <c r="M11" s="96"/>
    </row>
    <row r="12" spans="1:13" ht="29.1" customHeight="1">
      <c r="A12" s="37" t="s">
        <v>168</v>
      </c>
      <c r="B12" s="76">
        <v>24.1</v>
      </c>
      <c r="C12" s="76">
        <v>24.6</v>
      </c>
      <c r="D12" s="77">
        <v>25.2</v>
      </c>
      <c r="E12" s="76">
        <v>25.7</v>
      </c>
      <c r="F12" s="76">
        <v>26.6</v>
      </c>
      <c r="G12" s="238"/>
      <c r="H12" s="36" t="s">
        <v>169</v>
      </c>
      <c r="I12" s="36" t="s">
        <v>169</v>
      </c>
      <c r="J12" s="42"/>
      <c r="K12" s="42"/>
      <c r="L12" s="42"/>
      <c r="M12" s="96"/>
    </row>
    <row r="13" spans="1:13" ht="29.1" customHeight="1">
      <c r="A13" s="37" t="s">
        <v>170</v>
      </c>
      <c r="B13" s="76">
        <f>C13-0.9</f>
        <v>42.400000000000006</v>
      </c>
      <c r="C13" s="76">
        <f>D13-0.9</f>
        <v>43.300000000000004</v>
      </c>
      <c r="D13" s="77">
        <v>44.2</v>
      </c>
      <c r="E13" s="76">
        <f>D13+1.1</f>
        <v>45.300000000000004</v>
      </c>
      <c r="F13" s="76">
        <f>E13+1.1</f>
        <v>46.400000000000006</v>
      </c>
      <c r="G13" s="238"/>
      <c r="H13" s="36" t="s">
        <v>169</v>
      </c>
      <c r="I13" s="36" t="s">
        <v>169</v>
      </c>
      <c r="J13" s="42"/>
      <c r="K13" s="42"/>
      <c r="L13" s="42"/>
      <c r="M13" s="96"/>
    </row>
    <row r="14" spans="1:13" ht="29.1" customHeight="1">
      <c r="A14" s="38"/>
      <c r="B14" s="35"/>
      <c r="C14" s="35"/>
      <c r="D14" s="35"/>
      <c r="E14" s="35"/>
      <c r="F14" s="35"/>
      <c r="G14" s="238"/>
      <c r="H14" s="36" t="s">
        <v>169</v>
      </c>
      <c r="I14" s="36" t="s">
        <v>169</v>
      </c>
      <c r="J14" s="42"/>
      <c r="K14" s="42"/>
      <c r="L14" s="42"/>
      <c r="M14" s="96"/>
    </row>
    <row r="15" spans="1:13" ht="14.25">
      <c r="A15" s="28" t="s">
        <v>171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14.25">
      <c r="A16" s="39"/>
      <c r="B16" s="39"/>
      <c r="C16" s="39"/>
      <c r="D16" s="39"/>
      <c r="E16" s="39"/>
      <c r="F16" s="39"/>
      <c r="G16" s="39"/>
      <c r="H16" s="40" t="s">
        <v>172</v>
      </c>
      <c r="I16" s="43"/>
      <c r="J16" s="40" t="s">
        <v>173</v>
      </c>
      <c r="K16" s="40"/>
      <c r="L16" s="40" t="s">
        <v>174</v>
      </c>
    </row>
  </sheetData>
  <mergeCells count="8">
    <mergeCell ref="A1:M1"/>
    <mergeCell ref="B2:C2"/>
    <mergeCell ref="E2:F2"/>
    <mergeCell ref="I2:M2"/>
    <mergeCell ref="B3:F3"/>
    <mergeCell ref="H3:M3"/>
    <mergeCell ref="A3:A4"/>
    <mergeCell ref="G2:G14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workbookViewId="0">
      <selection activeCell="M8" sqref="M8"/>
    </sheetView>
  </sheetViews>
  <sheetFormatPr defaultColWidth="10.125" defaultRowHeight="14.2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9.12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>
      <c r="A1" s="251" t="s">
        <v>176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>
      <c r="A2" s="45" t="s">
        <v>53</v>
      </c>
      <c r="B2" s="345" t="s">
        <v>340</v>
      </c>
      <c r="C2" s="252"/>
      <c r="D2" s="46" t="s">
        <v>62</v>
      </c>
      <c r="E2" s="47" t="s">
        <v>63</v>
      </c>
      <c r="F2" s="48" t="s">
        <v>177</v>
      </c>
      <c r="G2" s="253" t="s">
        <v>69</v>
      </c>
      <c r="H2" s="253"/>
      <c r="I2" s="66" t="s">
        <v>57</v>
      </c>
      <c r="J2" s="253" t="s">
        <v>58</v>
      </c>
      <c r="K2" s="254"/>
    </row>
    <row r="3" spans="1:11">
      <c r="A3" s="49" t="s">
        <v>75</v>
      </c>
      <c r="B3" s="175">
        <v>290</v>
      </c>
      <c r="C3" s="176"/>
      <c r="D3" s="50" t="s">
        <v>178</v>
      </c>
      <c r="E3" s="255">
        <v>45158</v>
      </c>
      <c r="F3" s="256"/>
      <c r="G3" s="256"/>
      <c r="H3" s="245" t="s">
        <v>179</v>
      </c>
      <c r="I3" s="245"/>
      <c r="J3" s="245"/>
      <c r="K3" s="246"/>
    </row>
    <row r="4" spans="1:11">
      <c r="A4" s="51" t="s">
        <v>72</v>
      </c>
      <c r="B4" s="52">
        <v>1</v>
      </c>
      <c r="C4" s="53">
        <v>5</v>
      </c>
      <c r="D4" s="54" t="s">
        <v>180</v>
      </c>
      <c r="E4" s="256"/>
      <c r="F4" s="256"/>
      <c r="G4" s="256"/>
      <c r="H4" s="209" t="s">
        <v>181</v>
      </c>
      <c r="I4" s="209"/>
      <c r="J4" s="64" t="s">
        <v>66</v>
      </c>
      <c r="K4" s="69" t="s">
        <v>67</v>
      </c>
    </row>
    <row r="5" spans="1:11">
      <c r="A5" s="51" t="s">
        <v>182</v>
      </c>
      <c r="B5" s="257">
        <v>1</v>
      </c>
      <c r="C5" s="257"/>
      <c r="D5" s="50" t="s">
        <v>183</v>
      </c>
      <c r="E5" s="50" t="s">
        <v>184</v>
      </c>
      <c r="F5" s="50" t="s">
        <v>185</v>
      </c>
      <c r="G5" s="50" t="s">
        <v>186</v>
      </c>
      <c r="H5" s="209" t="s">
        <v>187</v>
      </c>
      <c r="I5" s="209"/>
      <c r="J5" s="64" t="s">
        <v>66</v>
      </c>
      <c r="K5" s="69" t="s">
        <v>67</v>
      </c>
    </row>
    <row r="6" spans="1:11">
      <c r="A6" s="56" t="s">
        <v>188</v>
      </c>
      <c r="B6" s="258">
        <v>32</v>
      </c>
      <c r="C6" s="258"/>
      <c r="D6" s="57" t="s">
        <v>189</v>
      </c>
      <c r="E6" s="58"/>
      <c r="F6" s="59">
        <v>290</v>
      </c>
      <c r="G6" s="57"/>
      <c r="H6" s="259" t="s">
        <v>190</v>
      </c>
      <c r="I6" s="259"/>
      <c r="J6" s="59" t="s">
        <v>66</v>
      </c>
      <c r="K6" s="70" t="s">
        <v>67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191</v>
      </c>
      <c r="B8" s="48" t="s">
        <v>192</v>
      </c>
      <c r="C8" s="48" t="s">
        <v>193</v>
      </c>
      <c r="D8" s="48" t="s">
        <v>194</v>
      </c>
      <c r="E8" s="48" t="s">
        <v>195</v>
      </c>
      <c r="F8" s="48" t="s">
        <v>196</v>
      </c>
      <c r="G8" s="260" t="s">
        <v>78</v>
      </c>
      <c r="H8" s="261"/>
      <c r="I8" s="261"/>
      <c r="J8" s="261"/>
      <c r="K8" s="262"/>
    </row>
    <row r="9" spans="1:11">
      <c r="A9" s="208" t="s">
        <v>197</v>
      </c>
      <c r="B9" s="209"/>
      <c r="C9" s="64" t="s">
        <v>66</v>
      </c>
      <c r="D9" s="64" t="s">
        <v>67</v>
      </c>
      <c r="E9" s="50" t="s">
        <v>198</v>
      </c>
      <c r="F9" s="65" t="s">
        <v>199</v>
      </c>
      <c r="G9" s="263"/>
      <c r="H9" s="264"/>
      <c r="I9" s="264"/>
      <c r="J9" s="264"/>
      <c r="K9" s="265"/>
    </row>
    <row r="10" spans="1:11">
      <c r="A10" s="208" t="s">
        <v>200</v>
      </c>
      <c r="B10" s="209"/>
      <c r="C10" s="64" t="s">
        <v>66</v>
      </c>
      <c r="D10" s="64" t="s">
        <v>67</v>
      </c>
      <c r="E10" s="50" t="s">
        <v>201</v>
      </c>
      <c r="F10" s="65" t="s">
        <v>202</v>
      </c>
      <c r="G10" s="263" t="s">
        <v>203</v>
      </c>
      <c r="H10" s="264"/>
      <c r="I10" s="264"/>
      <c r="J10" s="264"/>
      <c r="K10" s="265"/>
    </row>
    <row r="11" spans="1:11">
      <c r="A11" s="248" t="s">
        <v>175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50"/>
    </row>
    <row r="12" spans="1:11">
      <c r="A12" s="49" t="s">
        <v>88</v>
      </c>
      <c r="B12" s="64" t="s">
        <v>84</v>
      </c>
      <c r="C12" s="64" t="s">
        <v>85</v>
      </c>
      <c r="D12" s="65"/>
      <c r="E12" s="50" t="s">
        <v>86</v>
      </c>
      <c r="F12" s="64" t="s">
        <v>84</v>
      </c>
      <c r="G12" s="64" t="s">
        <v>85</v>
      </c>
      <c r="H12" s="64"/>
      <c r="I12" s="50" t="s">
        <v>204</v>
      </c>
      <c r="J12" s="64" t="s">
        <v>84</v>
      </c>
      <c r="K12" s="69" t="s">
        <v>85</v>
      </c>
    </row>
    <row r="13" spans="1:11">
      <c r="A13" s="49" t="s">
        <v>91</v>
      </c>
      <c r="B13" s="64" t="s">
        <v>84</v>
      </c>
      <c r="C13" s="64" t="s">
        <v>85</v>
      </c>
      <c r="D13" s="65"/>
      <c r="E13" s="50" t="s">
        <v>96</v>
      </c>
      <c r="F13" s="64" t="s">
        <v>84</v>
      </c>
      <c r="G13" s="64" t="s">
        <v>85</v>
      </c>
      <c r="H13" s="64"/>
      <c r="I13" s="50" t="s">
        <v>205</v>
      </c>
      <c r="J13" s="64" t="s">
        <v>84</v>
      </c>
      <c r="K13" s="69" t="s">
        <v>85</v>
      </c>
    </row>
    <row r="14" spans="1:11">
      <c r="A14" s="56" t="s">
        <v>206</v>
      </c>
      <c r="B14" s="59" t="s">
        <v>84</v>
      </c>
      <c r="C14" s="59" t="s">
        <v>85</v>
      </c>
      <c r="D14" s="58"/>
      <c r="E14" s="57" t="s">
        <v>207</v>
      </c>
      <c r="F14" s="59" t="s">
        <v>84</v>
      </c>
      <c r="G14" s="59" t="s">
        <v>85</v>
      </c>
      <c r="H14" s="59"/>
      <c r="I14" s="57" t="s">
        <v>208</v>
      </c>
      <c r="J14" s="59" t="s">
        <v>84</v>
      </c>
      <c r="K14" s="70" t="s">
        <v>85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244" t="s">
        <v>209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0"/>
    </row>
    <row r="17" spans="1:11">
      <c r="A17" s="208" t="s">
        <v>210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47"/>
    </row>
    <row r="18" spans="1:11">
      <c r="A18" s="208" t="s">
        <v>211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47"/>
    </row>
    <row r="19" spans="1:11">
      <c r="A19" s="266" t="s">
        <v>212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8"/>
    </row>
    <row r="20" spans="1:11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69"/>
    </row>
    <row r="21" spans="1:11">
      <c r="A21" s="241"/>
      <c r="B21" s="242"/>
      <c r="C21" s="242"/>
      <c r="D21" s="242"/>
      <c r="E21" s="242"/>
      <c r="F21" s="242"/>
      <c r="G21" s="242"/>
      <c r="H21" s="242"/>
      <c r="I21" s="242"/>
      <c r="J21" s="242"/>
      <c r="K21" s="269"/>
    </row>
    <row r="22" spans="1:11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69"/>
    </row>
    <row r="23" spans="1:11">
      <c r="A23" s="270"/>
      <c r="B23" s="271"/>
      <c r="C23" s="271"/>
      <c r="D23" s="271"/>
      <c r="E23" s="271"/>
      <c r="F23" s="271"/>
      <c r="G23" s="271"/>
      <c r="H23" s="271"/>
      <c r="I23" s="271"/>
      <c r="J23" s="271"/>
      <c r="K23" s="272"/>
    </row>
    <row r="24" spans="1:11">
      <c r="A24" s="208" t="s">
        <v>124</v>
      </c>
      <c r="B24" s="209"/>
      <c r="C24" s="64" t="s">
        <v>66</v>
      </c>
      <c r="D24" s="64" t="s">
        <v>67</v>
      </c>
      <c r="E24" s="245"/>
      <c r="F24" s="245"/>
      <c r="G24" s="245"/>
      <c r="H24" s="245"/>
      <c r="I24" s="245"/>
      <c r="J24" s="245"/>
      <c r="K24" s="246"/>
    </row>
    <row r="25" spans="1:11">
      <c r="A25" s="67" t="s">
        <v>213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>
      <c r="A26" s="275"/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>
      <c r="A27" s="276" t="s">
        <v>214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2"/>
    </row>
    <row r="28" spans="1:11">
      <c r="A28" s="277" t="s">
        <v>337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9"/>
    </row>
    <row r="29" spans="1:11">
      <c r="A29" s="277" t="s">
        <v>338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9"/>
    </row>
    <row r="32" spans="1:1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23.1" customHeight="1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23.1" customHeight="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69"/>
    </row>
    <row r="35" spans="1:11" ht="23.1" customHeight="1">
      <c r="A35" s="280"/>
      <c r="B35" s="242"/>
      <c r="C35" s="242"/>
      <c r="D35" s="242"/>
      <c r="E35" s="242"/>
      <c r="F35" s="242"/>
      <c r="G35" s="242"/>
      <c r="H35" s="242"/>
      <c r="I35" s="242"/>
      <c r="J35" s="242"/>
      <c r="K35" s="269"/>
    </row>
    <row r="36" spans="1:11" ht="23.1" customHeight="1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18.75" customHeight="1">
      <c r="A37" s="284" t="s">
        <v>215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6"/>
    </row>
    <row r="38" spans="1:11" ht="18.75" customHeight="1">
      <c r="A38" s="208" t="s">
        <v>216</v>
      </c>
      <c r="B38" s="209"/>
      <c r="C38" s="209"/>
      <c r="D38" s="245" t="s">
        <v>217</v>
      </c>
      <c r="E38" s="245"/>
      <c r="F38" s="243" t="s">
        <v>218</v>
      </c>
      <c r="G38" s="287"/>
      <c r="H38" s="209" t="s">
        <v>219</v>
      </c>
      <c r="I38" s="209"/>
      <c r="J38" s="209" t="s">
        <v>220</v>
      </c>
      <c r="K38" s="247"/>
    </row>
    <row r="39" spans="1:11" ht="18.75" customHeight="1">
      <c r="A39" s="51" t="s">
        <v>125</v>
      </c>
      <c r="B39" s="209" t="s">
        <v>221</v>
      </c>
      <c r="C39" s="209"/>
      <c r="D39" s="209"/>
      <c r="E39" s="209"/>
      <c r="F39" s="209"/>
      <c r="G39" s="209"/>
      <c r="H39" s="209"/>
      <c r="I39" s="209"/>
      <c r="J39" s="209"/>
      <c r="K39" s="247"/>
    </row>
    <row r="40" spans="1:11" ht="30.95" customHeight="1">
      <c r="A40" s="208" t="s">
        <v>339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47"/>
    </row>
    <row r="41" spans="1:11" ht="18.75" customHeight="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47"/>
    </row>
    <row r="42" spans="1:11" ht="32.1" customHeight="1">
      <c r="A42" s="56" t="s">
        <v>134</v>
      </c>
      <c r="B42" s="288" t="s">
        <v>222</v>
      </c>
      <c r="C42" s="288"/>
      <c r="D42" s="57" t="s">
        <v>223</v>
      </c>
      <c r="E42" s="58"/>
      <c r="F42" s="57" t="s">
        <v>138</v>
      </c>
      <c r="G42" s="68">
        <v>45155</v>
      </c>
      <c r="H42" s="289" t="s">
        <v>139</v>
      </c>
      <c r="I42" s="289"/>
      <c r="J42" s="288" t="s">
        <v>142</v>
      </c>
      <c r="K42" s="29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"/>
  <sheetViews>
    <sheetView tabSelected="1" topLeftCell="A2" workbookViewId="0">
      <selection activeCell="M14" sqref="M14"/>
    </sheetView>
  </sheetViews>
  <sheetFormatPr defaultColWidth="9" defaultRowHeight="26.1" customHeight="1"/>
  <cols>
    <col min="1" max="1" width="17.125" style="28" customWidth="1"/>
    <col min="2" max="7" width="9.375" style="28" customWidth="1"/>
    <col min="8" max="8" width="1.375" style="28" customWidth="1"/>
    <col min="9" max="9" width="14.375" style="28" customWidth="1"/>
    <col min="10" max="10" width="14.75" style="28" customWidth="1"/>
    <col min="11" max="14" width="11.875" style="28" customWidth="1"/>
    <col min="15" max="16384" width="9" style="28"/>
  </cols>
  <sheetData>
    <row r="1" spans="1:14" ht="22.5" customHeight="1" thickBot="1">
      <c r="A1" s="230" t="s">
        <v>143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29.1" customHeight="1" thickTop="1">
      <c r="A2" s="29" t="s">
        <v>62</v>
      </c>
      <c r="B2" s="232" t="s">
        <v>63</v>
      </c>
      <c r="C2" s="232"/>
      <c r="D2" s="30" t="s">
        <v>68</v>
      </c>
      <c r="E2" s="30"/>
      <c r="F2" s="232" t="s">
        <v>69</v>
      </c>
      <c r="G2" s="232"/>
      <c r="H2" s="237"/>
      <c r="I2" s="31" t="s">
        <v>57</v>
      </c>
      <c r="J2" s="232" t="s">
        <v>58</v>
      </c>
      <c r="K2" s="232"/>
      <c r="L2" s="232"/>
      <c r="M2" s="232"/>
      <c r="N2" s="233"/>
    </row>
    <row r="3" spans="1:14" ht="18.75" customHeight="1">
      <c r="A3" s="236" t="s">
        <v>144</v>
      </c>
      <c r="B3" s="234" t="s">
        <v>145</v>
      </c>
      <c r="C3" s="234"/>
      <c r="D3" s="234"/>
      <c r="E3" s="234"/>
      <c r="F3" s="234"/>
      <c r="G3" s="234"/>
      <c r="H3" s="238"/>
      <c r="I3" s="234" t="s">
        <v>146</v>
      </c>
      <c r="J3" s="234"/>
      <c r="K3" s="234"/>
      <c r="L3" s="234"/>
      <c r="M3" s="234"/>
      <c r="N3" s="235"/>
    </row>
    <row r="4" spans="1:14" ht="19.5" customHeight="1">
      <c r="A4" s="236"/>
      <c r="B4" s="334" t="s">
        <v>110</v>
      </c>
      <c r="C4" s="72" t="s">
        <v>111</v>
      </c>
      <c r="D4" s="72" t="s">
        <v>112</v>
      </c>
      <c r="E4" s="73" t="s">
        <v>113</v>
      </c>
      <c r="F4" s="72" t="s">
        <v>114</v>
      </c>
      <c r="G4" s="72" t="s">
        <v>115</v>
      </c>
      <c r="H4" s="238"/>
      <c r="I4" s="334" t="s">
        <v>110</v>
      </c>
      <c r="J4" s="72" t="s">
        <v>111</v>
      </c>
      <c r="K4" s="72" t="s">
        <v>112</v>
      </c>
      <c r="L4" s="73" t="s">
        <v>113</v>
      </c>
      <c r="M4" s="72" t="s">
        <v>114</v>
      </c>
      <c r="N4" s="72" t="s">
        <v>115</v>
      </c>
    </row>
    <row r="5" spans="1:14" ht="29.1" customHeight="1">
      <c r="A5" s="335"/>
      <c r="B5" s="335" t="s">
        <v>313</v>
      </c>
      <c r="C5" s="336" t="s">
        <v>150</v>
      </c>
      <c r="D5" s="336" t="s">
        <v>151</v>
      </c>
      <c r="E5" s="337" t="s">
        <v>152</v>
      </c>
      <c r="F5" s="336" t="s">
        <v>153</v>
      </c>
      <c r="G5" s="336" t="s">
        <v>154</v>
      </c>
      <c r="H5" s="238"/>
      <c r="I5" s="341" t="s">
        <v>312</v>
      </c>
      <c r="J5" s="341" t="s">
        <v>312</v>
      </c>
      <c r="K5" s="341" t="s">
        <v>312</v>
      </c>
      <c r="L5" s="341" t="s">
        <v>312</v>
      </c>
      <c r="M5" s="341" t="s">
        <v>312</v>
      </c>
      <c r="N5" s="341" t="s">
        <v>312</v>
      </c>
    </row>
    <row r="6" spans="1:14" ht="26.25" customHeight="1">
      <c r="A6" s="335" t="s">
        <v>156</v>
      </c>
      <c r="B6" s="338">
        <f>C6-2.1</f>
        <v>97.700000000000017</v>
      </c>
      <c r="C6" s="338">
        <f>D6-2.1</f>
        <v>99.800000000000011</v>
      </c>
      <c r="D6" s="338">
        <f>E6-2.1</f>
        <v>101.9</v>
      </c>
      <c r="E6" s="339">
        <v>104</v>
      </c>
      <c r="F6" s="338">
        <f>E6+2.1</f>
        <v>106.1</v>
      </c>
      <c r="G6" s="338">
        <f>F6+2.1</f>
        <v>108.19999999999999</v>
      </c>
      <c r="H6" s="238"/>
      <c r="I6" s="342" t="s">
        <v>321</v>
      </c>
      <c r="J6" s="342" t="s">
        <v>314</v>
      </c>
      <c r="K6" s="343" t="s">
        <v>329</v>
      </c>
      <c r="L6" s="343" t="s">
        <v>333</v>
      </c>
      <c r="M6" s="343" t="s">
        <v>324</v>
      </c>
      <c r="N6" s="343" t="s">
        <v>324</v>
      </c>
    </row>
    <row r="7" spans="1:14" ht="26.25" customHeight="1">
      <c r="A7" s="340" t="s">
        <v>158</v>
      </c>
      <c r="B7" s="338">
        <f t="shared" ref="B7:D7" si="0">C7-4</f>
        <v>73</v>
      </c>
      <c r="C7" s="338">
        <f t="shared" si="0"/>
        <v>77</v>
      </c>
      <c r="D7" s="338">
        <f t="shared" si="0"/>
        <v>81</v>
      </c>
      <c r="E7" s="339">
        <v>85</v>
      </c>
      <c r="F7" s="338">
        <f>E7+4</f>
        <v>89</v>
      </c>
      <c r="G7" s="338">
        <f>F7+5</f>
        <v>94</v>
      </c>
      <c r="H7" s="238"/>
      <c r="I7" s="342" t="s">
        <v>322</v>
      </c>
      <c r="J7" s="342" t="s">
        <v>315</v>
      </c>
      <c r="K7" s="344" t="s">
        <v>315</v>
      </c>
      <c r="L7" s="344" t="s">
        <v>315</v>
      </c>
      <c r="M7" s="344" t="s">
        <v>324</v>
      </c>
      <c r="N7" s="344" t="s">
        <v>324</v>
      </c>
    </row>
    <row r="8" spans="1:14" ht="26.25" customHeight="1">
      <c r="A8" s="340" t="s">
        <v>160</v>
      </c>
      <c r="B8" s="338">
        <f>C8-3.6</f>
        <v>97.200000000000017</v>
      </c>
      <c r="C8" s="338">
        <f>D8-3.6</f>
        <v>100.80000000000001</v>
      </c>
      <c r="D8" s="338">
        <f>E8-3.6</f>
        <v>104.4</v>
      </c>
      <c r="E8" s="339">
        <v>108</v>
      </c>
      <c r="F8" s="338">
        <f>E8+4</f>
        <v>112</v>
      </c>
      <c r="G8" s="338">
        <f>F8+4</f>
        <v>116</v>
      </c>
      <c r="H8" s="238"/>
      <c r="I8" s="342" t="s">
        <v>323</v>
      </c>
      <c r="J8" s="342" t="s">
        <v>316</v>
      </c>
      <c r="K8" s="343" t="s">
        <v>326</v>
      </c>
      <c r="L8" s="343" t="s">
        <v>318</v>
      </c>
      <c r="M8" s="343" t="s">
        <v>318</v>
      </c>
      <c r="N8" s="343" t="s">
        <v>318</v>
      </c>
    </row>
    <row r="9" spans="1:14" ht="26.25" customHeight="1">
      <c r="A9" s="340" t="s">
        <v>162</v>
      </c>
      <c r="B9" s="338">
        <f>C9-1.15</f>
        <v>29.300000000000004</v>
      </c>
      <c r="C9" s="338">
        <f>D9-1.15</f>
        <v>30.450000000000003</v>
      </c>
      <c r="D9" s="338">
        <f>E9-1.15</f>
        <v>31.6</v>
      </c>
      <c r="E9" s="339">
        <v>32.75</v>
      </c>
      <c r="F9" s="338">
        <f>E9+1.3</f>
        <v>34.049999999999997</v>
      </c>
      <c r="G9" s="338">
        <f t="shared" ref="G9" si="1">F9+1.3</f>
        <v>35.349999999999994</v>
      </c>
      <c r="H9" s="238"/>
      <c r="I9" s="342" t="s">
        <v>318</v>
      </c>
      <c r="J9" s="342" t="s">
        <v>317</v>
      </c>
      <c r="K9" s="343" t="s">
        <v>327</v>
      </c>
      <c r="L9" s="343" t="s">
        <v>330</v>
      </c>
      <c r="M9" s="343" t="s">
        <v>318</v>
      </c>
      <c r="N9" s="343" t="s">
        <v>325</v>
      </c>
    </row>
    <row r="10" spans="1:14" ht="26.25" customHeight="1">
      <c r="A10" s="340" t="s">
        <v>163</v>
      </c>
      <c r="B10" s="338">
        <f>C10-0.7</f>
        <v>20.900000000000002</v>
      </c>
      <c r="C10" s="338">
        <f>D10-0.7</f>
        <v>21.6</v>
      </c>
      <c r="D10" s="338">
        <f>E10-0.7</f>
        <v>22.3</v>
      </c>
      <c r="E10" s="339">
        <v>23</v>
      </c>
      <c r="F10" s="338">
        <f>E10+0.7</f>
        <v>23.7</v>
      </c>
      <c r="G10" s="338">
        <f>F10+0.7</f>
        <v>24.4</v>
      </c>
      <c r="H10" s="238"/>
      <c r="I10" s="342" t="s">
        <v>318</v>
      </c>
      <c r="J10" s="342" t="s">
        <v>318</v>
      </c>
      <c r="K10" s="343" t="s">
        <v>330</v>
      </c>
      <c r="L10" s="343" t="s">
        <v>334</v>
      </c>
      <c r="M10" s="343" t="s">
        <v>335</v>
      </c>
      <c r="N10" s="343" t="s">
        <v>326</v>
      </c>
    </row>
    <row r="11" spans="1:14" ht="26.25" customHeight="1">
      <c r="A11" s="340" t="s">
        <v>166</v>
      </c>
      <c r="B11" s="338">
        <f>C11-0.5</f>
        <v>18.5</v>
      </c>
      <c r="C11" s="338">
        <f>D11-0.5</f>
        <v>19</v>
      </c>
      <c r="D11" s="338">
        <f>E11-0.5</f>
        <v>19.5</v>
      </c>
      <c r="E11" s="339">
        <v>20</v>
      </c>
      <c r="F11" s="338">
        <f>E11+0.5</f>
        <v>20.5</v>
      </c>
      <c r="G11" s="338">
        <f>F11+0.5</f>
        <v>21</v>
      </c>
      <c r="H11" s="238"/>
      <c r="I11" s="342" t="s">
        <v>317</v>
      </c>
      <c r="J11" s="342" t="s">
        <v>317</v>
      </c>
      <c r="K11" s="343" t="s">
        <v>326</v>
      </c>
      <c r="L11" s="343" t="s">
        <v>317</v>
      </c>
      <c r="M11" s="343" t="s">
        <v>318</v>
      </c>
      <c r="N11" s="343" t="s">
        <v>318</v>
      </c>
    </row>
    <row r="12" spans="1:14" ht="26.25" customHeight="1">
      <c r="A12" s="340" t="s">
        <v>168</v>
      </c>
      <c r="B12" s="338">
        <v>23.5</v>
      </c>
      <c r="C12" s="338">
        <v>24.1</v>
      </c>
      <c r="D12" s="338">
        <v>24.6</v>
      </c>
      <c r="E12" s="339">
        <v>25.2</v>
      </c>
      <c r="F12" s="338">
        <v>25.7</v>
      </c>
      <c r="G12" s="338">
        <v>26.6</v>
      </c>
      <c r="H12" s="238"/>
      <c r="I12" s="342" t="s">
        <v>315</v>
      </c>
      <c r="J12" s="342" t="s">
        <v>319</v>
      </c>
      <c r="K12" s="343" t="s">
        <v>331</v>
      </c>
      <c r="L12" s="343" t="s">
        <v>323</v>
      </c>
      <c r="M12" s="343" t="s">
        <v>332</v>
      </c>
      <c r="N12" s="343" t="s">
        <v>327</v>
      </c>
    </row>
    <row r="13" spans="1:14" ht="26.25" customHeight="1">
      <c r="A13" s="340" t="s">
        <v>170</v>
      </c>
      <c r="B13" s="338">
        <f>C13-0.9</f>
        <v>41.500000000000007</v>
      </c>
      <c r="C13" s="338">
        <f>D13-0.9</f>
        <v>42.400000000000006</v>
      </c>
      <c r="D13" s="338">
        <f>E13-0.9</f>
        <v>43.300000000000004</v>
      </c>
      <c r="E13" s="339">
        <v>44.2</v>
      </c>
      <c r="F13" s="338">
        <f>E13+1.1</f>
        <v>45.300000000000004</v>
      </c>
      <c r="G13" s="338">
        <f>F13+1.1</f>
        <v>46.400000000000006</v>
      </c>
      <c r="H13" s="238"/>
      <c r="I13" s="342" t="s">
        <v>315</v>
      </c>
      <c r="J13" s="342" t="s">
        <v>320</v>
      </c>
      <c r="K13" s="343" t="s">
        <v>332</v>
      </c>
      <c r="L13" s="343" t="s">
        <v>315</v>
      </c>
      <c r="M13" s="343" t="s">
        <v>336</v>
      </c>
      <c r="N13" s="343" t="s">
        <v>328</v>
      </c>
    </row>
    <row r="14" spans="1:14" ht="29.1" customHeight="1">
      <c r="A14" s="38"/>
      <c r="B14" s="35"/>
      <c r="C14" s="35"/>
      <c r="D14" s="35"/>
      <c r="E14" s="35"/>
      <c r="F14" s="35"/>
      <c r="G14" s="35"/>
      <c r="H14" s="238"/>
      <c r="I14" s="36"/>
      <c r="J14" s="36"/>
      <c r="K14" s="42"/>
      <c r="L14" s="42"/>
      <c r="M14" s="42"/>
      <c r="N14" s="42"/>
    </row>
    <row r="15" spans="1:14" ht="14.25">
      <c r="A15" s="28" t="s">
        <v>171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4.25">
      <c r="A16" s="39"/>
      <c r="B16" s="39"/>
      <c r="C16" s="39"/>
      <c r="D16" s="39"/>
      <c r="E16" s="39"/>
      <c r="F16" s="39"/>
      <c r="G16" s="39"/>
      <c r="H16" s="39"/>
      <c r="I16" s="40" t="s">
        <v>172</v>
      </c>
      <c r="J16" s="43"/>
      <c r="K16" s="40" t="s">
        <v>173</v>
      </c>
      <c r="L16" s="40"/>
      <c r="M16" s="40" t="s">
        <v>174</v>
      </c>
    </row>
  </sheetData>
  <mergeCells count="8">
    <mergeCell ref="B2:C2"/>
    <mergeCell ref="F2:G2"/>
    <mergeCell ref="B3:G3"/>
    <mergeCell ref="A3:A4"/>
    <mergeCell ref="H2:H14"/>
    <mergeCell ref="A1:N1"/>
    <mergeCell ref="J2:N2"/>
    <mergeCell ref="I3:N3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A10" sqref="A10:D10"/>
    </sheetView>
  </sheetViews>
  <sheetFormatPr defaultColWidth="9" defaultRowHeight="14.25"/>
  <cols>
    <col min="1" max="1" width="7" customWidth="1"/>
    <col min="2" max="2" width="12.125" style="27" customWidth="1"/>
    <col min="3" max="3" width="12.875" style="27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91" t="s">
        <v>224</v>
      </c>
      <c r="B1" s="291"/>
      <c r="C1" s="291"/>
      <c r="D1" s="292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s="1" customFormat="1" ht="16.5">
      <c r="A2" s="305" t="s">
        <v>225</v>
      </c>
      <c r="B2" s="306" t="s">
        <v>226</v>
      </c>
      <c r="C2" s="306" t="s">
        <v>227</v>
      </c>
      <c r="D2" s="308" t="s">
        <v>228</v>
      </c>
      <c r="E2" s="306" t="s">
        <v>229</v>
      </c>
      <c r="F2" s="306" t="s">
        <v>230</v>
      </c>
      <c r="G2" s="306" t="s">
        <v>231</v>
      </c>
      <c r="H2" s="306" t="s">
        <v>232</v>
      </c>
      <c r="I2" s="3" t="s">
        <v>233</v>
      </c>
      <c r="J2" s="3" t="s">
        <v>234</v>
      </c>
      <c r="K2" s="3" t="s">
        <v>235</v>
      </c>
      <c r="L2" s="3" t="s">
        <v>236</v>
      </c>
      <c r="M2" s="3" t="s">
        <v>237</v>
      </c>
      <c r="N2" s="306" t="s">
        <v>238</v>
      </c>
      <c r="O2" s="306" t="s">
        <v>239</v>
      </c>
    </row>
    <row r="3" spans="1:15" s="1" customFormat="1" ht="16.5">
      <c r="A3" s="305"/>
      <c r="B3" s="307"/>
      <c r="C3" s="307"/>
      <c r="D3" s="309"/>
      <c r="E3" s="307"/>
      <c r="F3" s="307"/>
      <c r="G3" s="307"/>
      <c r="H3" s="307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307"/>
      <c r="O3" s="307"/>
    </row>
    <row r="4" spans="1:15" ht="82.5">
      <c r="A4" s="5">
        <v>1</v>
      </c>
      <c r="B4" s="8">
        <v>203</v>
      </c>
      <c r="C4" s="8" t="s">
        <v>241</v>
      </c>
      <c r="D4" s="7" t="s">
        <v>242</v>
      </c>
      <c r="E4" s="8" t="s">
        <v>63</v>
      </c>
      <c r="F4" s="7" t="s">
        <v>243</v>
      </c>
      <c r="G4" s="8" t="s">
        <v>66</v>
      </c>
      <c r="H4" s="8" t="s">
        <v>66</v>
      </c>
      <c r="I4" s="8">
        <v>4</v>
      </c>
      <c r="J4" s="8">
        <v>2</v>
      </c>
      <c r="K4" s="8">
        <v>3</v>
      </c>
      <c r="L4" s="8">
        <v>5</v>
      </c>
      <c r="M4" s="8">
        <v>3</v>
      </c>
      <c r="N4" s="8">
        <f>SUM(I4:M4)</f>
        <v>17</v>
      </c>
      <c r="O4" s="8" t="s">
        <v>244</v>
      </c>
    </row>
    <row r="5" spans="1:15" ht="16.5">
      <c r="A5" s="5"/>
      <c r="B5" s="8"/>
      <c r="C5" s="8"/>
      <c r="D5" s="7"/>
      <c r="E5" s="8"/>
      <c r="F5" s="7"/>
      <c r="G5" s="8"/>
      <c r="H5" s="8"/>
      <c r="I5" s="8"/>
      <c r="J5" s="8"/>
      <c r="K5" s="8"/>
      <c r="L5" s="8"/>
      <c r="M5" s="8"/>
      <c r="N5" s="8"/>
      <c r="O5" s="8"/>
    </row>
    <row r="6" spans="1:15">
      <c r="A6" s="5"/>
      <c r="B6" s="8"/>
      <c r="C6" s="8"/>
      <c r="D6" s="23"/>
      <c r="E6" s="8"/>
      <c r="F6" s="26"/>
      <c r="G6" s="8"/>
      <c r="H6" s="8"/>
      <c r="I6" s="8"/>
      <c r="J6" s="8"/>
      <c r="K6" s="8"/>
      <c r="L6" s="8"/>
      <c r="M6" s="8"/>
      <c r="N6" s="8"/>
      <c r="O6" s="8"/>
    </row>
    <row r="7" spans="1:15">
      <c r="A7" s="5"/>
      <c r="B7" s="8"/>
      <c r="C7" s="8"/>
      <c r="D7" s="24"/>
      <c r="E7" s="8"/>
      <c r="F7" s="26"/>
      <c r="G7" s="8"/>
      <c r="H7" s="8"/>
      <c r="I7" s="8"/>
      <c r="J7" s="8"/>
      <c r="K7" s="8"/>
      <c r="L7" s="8"/>
      <c r="M7" s="8"/>
      <c r="N7" s="8"/>
      <c r="O7" s="8"/>
    </row>
    <row r="8" spans="1:15">
      <c r="A8" s="5"/>
      <c r="B8" s="8"/>
      <c r="C8" s="8"/>
      <c r="D8" s="2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8"/>
      <c r="C9" s="8"/>
      <c r="D9" s="2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293" t="s">
        <v>245</v>
      </c>
      <c r="B10" s="294"/>
      <c r="C10" s="294"/>
      <c r="D10" s="295"/>
      <c r="E10" s="296"/>
      <c r="F10" s="297"/>
      <c r="G10" s="297"/>
      <c r="H10" s="297"/>
      <c r="I10" s="298"/>
      <c r="J10" s="293" t="s">
        <v>246</v>
      </c>
      <c r="K10" s="299"/>
      <c r="L10" s="299"/>
      <c r="M10" s="300"/>
      <c r="N10" s="11"/>
      <c r="O10" s="12"/>
    </row>
    <row r="11" spans="1:15" ht="16.5">
      <c r="A11" s="301" t="s">
        <v>247</v>
      </c>
      <c r="B11" s="302"/>
      <c r="C11" s="302"/>
      <c r="D11" s="303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291" t="s">
        <v>248</v>
      </c>
      <c r="B1" s="291"/>
      <c r="C1" s="291"/>
      <c r="D1" s="291"/>
      <c r="E1" s="292"/>
      <c r="F1" s="291"/>
      <c r="G1" s="291"/>
      <c r="H1" s="291"/>
      <c r="I1" s="291"/>
      <c r="J1" s="291"/>
      <c r="K1" s="291"/>
      <c r="L1" s="291"/>
      <c r="M1" s="291"/>
    </row>
    <row r="2" spans="1:13" s="1" customFormat="1" ht="16.5">
      <c r="A2" s="305" t="s">
        <v>225</v>
      </c>
      <c r="B2" s="306" t="s">
        <v>230</v>
      </c>
      <c r="C2" s="306" t="s">
        <v>226</v>
      </c>
      <c r="D2" s="306" t="s">
        <v>227</v>
      </c>
      <c r="E2" s="308" t="s">
        <v>228</v>
      </c>
      <c r="F2" s="306" t="s">
        <v>229</v>
      </c>
      <c r="G2" s="305" t="s">
        <v>249</v>
      </c>
      <c r="H2" s="305"/>
      <c r="I2" s="305" t="s">
        <v>250</v>
      </c>
      <c r="J2" s="305"/>
      <c r="K2" s="313" t="s">
        <v>251</v>
      </c>
      <c r="L2" s="315" t="s">
        <v>252</v>
      </c>
      <c r="M2" s="317" t="s">
        <v>253</v>
      </c>
    </row>
    <row r="3" spans="1:13" s="1" customFormat="1" ht="16.5">
      <c r="A3" s="305"/>
      <c r="B3" s="307"/>
      <c r="C3" s="307"/>
      <c r="D3" s="307"/>
      <c r="E3" s="309"/>
      <c r="F3" s="307"/>
      <c r="G3" s="3" t="s">
        <v>254</v>
      </c>
      <c r="H3" s="3" t="s">
        <v>255</v>
      </c>
      <c r="I3" s="3" t="s">
        <v>254</v>
      </c>
      <c r="J3" s="3" t="s">
        <v>255</v>
      </c>
      <c r="K3" s="314"/>
      <c r="L3" s="316"/>
      <c r="M3" s="318"/>
    </row>
    <row r="4" spans="1:13" ht="82.5">
      <c r="A4" s="5">
        <v>1</v>
      </c>
      <c r="B4" s="7" t="s">
        <v>243</v>
      </c>
      <c r="C4" s="8">
        <v>2104</v>
      </c>
      <c r="D4" s="8" t="s">
        <v>241</v>
      </c>
      <c r="E4" s="7" t="s">
        <v>256</v>
      </c>
      <c r="F4" s="8" t="s">
        <v>257</v>
      </c>
      <c r="G4" s="8">
        <v>0.2</v>
      </c>
      <c r="H4" s="8">
        <v>0.2</v>
      </c>
      <c r="I4" s="8">
        <v>0.3</v>
      </c>
      <c r="J4" s="8">
        <v>0.5</v>
      </c>
      <c r="K4" s="8">
        <f>SUM(G4:J4)</f>
        <v>1.2</v>
      </c>
      <c r="L4" s="8" t="s">
        <v>258</v>
      </c>
      <c r="M4" s="8" t="s">
        <v>244</v>
      </c>
    </row>
    <row r="5" spans="1:13" ht="82.5">
      <c r="A5" s="5">
        <v>2</v>
      </c>
      <c r="B5" s="7" t="s">
        <v>243</v>
      </c>
      <c r="C5" s="8">
        <v>11</v>
      </c>
      <c r="D5" s="8" t="s">
        <v>241</v>
      </c>
      <c r="E5" s="7" t="s">
        <v>259</v>
      </c>
      <c r="F5" s="8" t="s">
        <v>257</v>
      </c>
      <c r="G5" s="8">
        <v>0.3</v>
      </c>
      <c r="H5" s="8">
        <v>0.2</v>
      </c>
      <c r="I5" s="8">
        <v>0.5</v>
      </c>
      <c r="J5" s="8">
        <v>0.5</v>
      </c>
      <c r="K5" s="8">
        <f>SUM(G5:J5)</f>
        <v>1.5</v>
      </c>
      <c r="L5" s="8" t="s">
        <v>258</v>
      </c>
      <c r="M5" s="8" t="s">
        <v>244</v>
      </c>
    </row>
    <row r="6" spans="1:13">
      <c r="A6" s="5"/>
      <c r="B6" s="26"/>
      <c r="C6" s="8"/>
      <c r="D6" s="8"/>
      <c r="E6" s="23"/>
      <c r="F6" s="8"/>
      <c r="G6" s="8"/>
      <c r="H6" s="8"/>
      <c r="I6" s="8"/>
      <c r="J6" s="8"/>
      <c r="K6" s="8"/>
      <c r="L6" s="8"/>
      <c r="M6" s="8"/>
    </row>
    <row r="7" spans="1:13">
      <c r="A7" s="5"/>
      <c r="B7" s="26"/>
      <c r="C7" s="8"/>
      <c r="D7" s="8"/>
      <c r="E7" s="24"/>
      <c r="F7" s="8"/>
      <c r="G7" s="8"/>
      <c r="H7" s="8"/>
      <c r="I7" s="8"/>
      <c r="J7" s="8"/>
      <c r="K7" s="8"/>
      <c r="L7" s="8"/>
      <c r="M7" s="8"/>
    </row>
    <row r="8" spans="1:13">
      <c r="A8" s="5"/>
      <c r="B8" s="5"/>
      <c r="C8" s="5"/>
      <c r="D8" s="5"/>
      <c r="E8" s="2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25"/>
      <c r="F9" s="5"/>
      <c r="G9" s="5"/>
      <c r="H9" s="5"/>
      <c r="I9" s="5"/>
      <c r="J9" s="5"/>
      <c r="K9" s="5"/>
      <c r="L9" s="5"/>
      <c r="M9" s="5"/>
    </row>
    <row r="10" spans="1:13" s="2" customFormat="1" ht="18.75">
      <c r="A10" s="293" t="s">
        <v>245</v>
      </c>
      <c r="B10" s="299"/>
      <c r="C10" s="299"/>
      <c r="D10" s="299"/>
      <c r="E10" s="295"/>
      <c r="F10" s="296"/>
      <c r="G10" s="298"/>
      <c r="H10" s="293" t="s">
        <v>260</v>
      </c>
      <c r="I10" s="299"/>
      <c r="J10" s="299"/>
      <c r="K10" s="300"/>
      <c r="L10" s="310"/>
      <c r="M10" s="311"/>
    </row>
    <row r="11" spans="1:13" ht="16.5">
      <c r="A11" s="312" t="s">
        <v>261</v>
      </c>
      <c r="B11" s="312"/>
      <c r="C11" s="304"/>
      <c r="D11" s="304"/>
      <c r="E11" s="303"/>
      <c r="F11" s="304"/>
      <c r="G11" s="304"/>
      <c r="H11" s="304"/>
      <c r="I11" s="304"/>
      <c r="J11" s="304"/>
      <c r="K11" s="304"/>
      <c r="L11" s="304"/>
      <c r="M11" s="304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6" type="noConversion"/>
  <dataValidations count="1">
    <dataValidation type="list" allowBlank="1" showInputMessage="1" showErrorMessage="1" sqref="M1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91" t="s">
        <v>262</v>
      </c>
      <c r="B1" s="291"/>
      <c r="C1" s="291"/>
      <c r="D1" s="291"/>
      <c r="E1" s="292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</row>
    <row r="2" spans="1:23" s="1" customFormat="1" ht="15.95" customHeight="1">
      <c r="A2" s="306" t="s">
        <v>263</v>
      </c>
      <c r="B2" s="306" t="s">
        <v>230</v>
      </c>
      <c r="C2" s="306" t="s">
        <v>226</v>
      </c>
      <c r="D2" s="306" t="s">
        <v>227</v>
      </c>
      <c r="E2" s="308" t="s">
        <v>228</v>
      </c>
      <c r="F2" s="306" t="s">
        <v>229</v>
      </c>
      <c r="G2" s="319" t="s">
        <v>264</v>
      </c>
      <c r="H2" s="320"/>
      <c r="I2" s="321"/>
      <c r="J2" s="319" t="s">
        <v>265</v>
      </c>
      <c r="K2" s="320"/>
      <c r="L2" s="321"/>
      <c r="M2" s="319" t="s">
        <v>266</v>
      </c>
      <c r="N2" s="320"/>
      <c r="O2" s="321"/>
      <c r="P2" s="319" t="s">
        <v>267</v>
      </c>
      <c r="Q2" s="320"/>
      <c r="R2" s="321"/>
      <c r="S2" s="320" t="s">
        <v>268</v>
      </c>
      <c r="T2" s="320"/>
      <c r="U2" s="321"/>
      <c r="V2" s="332" t="s">
        <v>269</v>
      </c>
      <c r="W2" s="332" t="s">
        <v>239</v>
      </c>
    </row>
    <row r="3" spans="1:23" s="1" customFormat="1" ht="16.5">
      <c r="A3" s="307"/>
      <c r="B3" s="327"/>
      <c r="C3" s="327"/>
      <c r="D3" s="327"/>
      <c r="E3" s="329"/>
      <c r="F3" s="327"/>
      <c r="G3" s="3" t="s">
        <v>270</v>
      </c>
      <c r="H3" s="3" t="s">
        <v>68</v>
      </c>
      <c r="I3" s="3" t="s">
        <v>230</v>
      </c>
      <c r="J3" s="3" t="s">
        <v>270</v>
      </c>
      <c r="K3" s="3" t="s">
        <v>68</v>
      </c>
      <c r="L3" s="3" t="s">
        <v>230</v>
      </c>
      <c r="M3" s="3" t="s">
        <v>270</v>
      </c>
      <c r="N3" s="3" t="s">
        <v>68</v>
      </c>
      <c r="O3" s="3" t="s">
        <v>230</v>
      </c>
      <c r="P3" s="3" t="s">
        <v>270</v>
      </c>
      <c r="Q3" s="3" t="s">
        <v>68</v>
      </c>
      <c r="R3" s="3" t="s">
        <v>230</v>
      </c>
      <c r="S3" s="3" t="s">
        <v>270</v>
      </c>
      <c r="T3" s="3" t="s">
        <v>68</v>
      </c>
      <c r="U3" s="3" t="s">
        <v>230</v>
      </c>
      <c r="V3" s="333"/>
      <c r="W3" s="333"/>
    </row>
    <row r="4" spans="1:23" ht="49.5">
      <c r="A4" s="322" t="s">
        <v>271</v>
      </c>
      <c r="B4" s="325" t="s">
        <v>243</v>
      </c>
      <c r="C4" s="8">
        <v>2104</v>
      </c>
      <c r="D4" s="8" t="s">
        <v>241</v>
      </c>
      <c r="E4" s="7" t="s">
        <v>259</v>
      </c>
      <c r="F4" s="8" t="s">
        <v>63</v>
      </c>
      <c r="G4" s="148" t="s">
        <v>272</v>
      </c>
      <c r="H4" s="148" t="s">
        <v>273</v>
      </c>
      <c r="I4" s="148" t="s">
        <v>274</v>
      </c>
      <c r="J4" s="148" t="s">
        <v>275</v>
      </c>
      <c r="K4" s="8" t="s">
        <v>276</v>
      </c>
      <c r="L4" s="148" t="s">
        <v>277</v>
      </c>
      <c r="M4" s="148" t="s">
        <v>278</v>
      </c>
      <c r="N4" s="148" t="s">
        <v>279</v>
      </c>
      <c r="O4" s="148" t="s">
        <v>280</v>
      </c>
      <c r="P4" s="8"/>
      <c r="Q4" s="8"/>
      <c r="R4" s="8"/>
      <c r="S4" s="8"/>
      <c r="T4" s="8"/>
      <c r="U4" s="8"/>
      <c r="V4" s="8"/>
      <c r="W4" s="8"/>
    </row>
    <row r="5" spans="1:23" ht="49.5">
      <c r="A5" s="323"/>
      <c r="B5" s="328"/>
      <c r="C5" s="8">
        <v>11</v>
      </c>
      <c r="D5" s="8" t="s">
        <v>241</v>
      </c>
      <c r="E5" s="7" t="s">
        <v>259</v>
      </c>
      <c r="F5" s="8" t="s">
        <v>63</v>
      </c>
      <c r="G5" s="319" t="s">
        <v>281</v>
      </c>
      <c r="H5" s="320"/>
      <c r="I5" s="321"/>
      <c r="J5" s="319" t="s">
        <v>282</v>
      </c>
      <c r="K5" s="320"/>
      <c r="L5" s="321"/>
      <c r="M5" s="319" t="s">
        <v>283</v>
      </c>
      <c r="N5" s="320"/>
      <c r="O5" s="321"/>
      <c r="P5" s="319" t="s">
        <v>284</v>
      </c>
      <c r="Q5" s="320"/>
      <c r="R5" s="321"/>
      <c r="S5" s="320" t="s">
        <v>285</v>
      </c>
      <c r="T5" s="320"/>
      <c r="U5" s="321"/>
      <c r="V5" s="8"/>
      <c r="W5" s="8"/>
    </row>
    <row r="6" spans="1:23" ht="16.5">
      <c r="A6" s="323"/>
      <c r="B6" s="328"/>
      <c r="C6" s="8"/>
      <c r="D6" s="8"/>
      <c r="E6" s="23"/>
      <c r="F6" s="8"/>
      <c r="G6" s="3" t="s">
        <v>270</v>
      </c>
      <c r="H6" s="3" t="s">
        <v>68</v>
      </c>
      <c r="I6" s="3" t="s">
        <v>230</v>
      </c>
      <c r="J6" s="3" t="s">
        <v>270</v>
      </c>
      <c r="K6" s="3" t="s">
        <v>68</v>
      </c>
      <c r="L6" s="3" t="s">
        <v>230</v>
      </c>
      <c r="M6" s="3" t="s">
        <v>270</v>
      </c>
      <c r="N6" s="3" t="s">
        <v>68</v>
      </c>
      <c r="O6" s="3" t="s">
        <v>230</v>
      </c>
      <c r="P6" s="3" t="s">
        <v>270</v>
      </c>
      <c r="Q6" s="3" t="s">
        <v>68</v>
      </c>
      <c r="R6" s="3" t="s">
        <v>230</v>
      </c>
      <c r="S6" s="3" t="s">
        <v>270</v>
      </c>
      <c r="T6" s="3" t="s">
        <v>68</v>
      </c>
      <c r="U6" s="3" t="s">
        <v>230</v>
      </c>
      <c r="V6" s="8"/>
      <c r="W6" s="8"/>
    </row>
    <row r="7" spans="1:23">
      <c r="A7" s="324"/>
      <c r="B7" s="326"/>
      <c r="C7" s="8"/>
      <c r="D7" s="8"/>
      <c r="E7" s="2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25" t="s">
        <v>286</v>
      </c>
      <c r="B8" s="325"/>
      <c r="C8" s="325"/>
      <c r="D8" s="325"/>
      <c r="E8" s="330"/>
      <c r="F8" s="32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26"/>
      <c r="B9" s="326"/>
      <c r="C9" s="326"/>
      <c r="D9" s="326"/>
      <c r="E9" s="331"/>
      <c r="F9" s="32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25" t="s">
        <v>287</v>
      </c>
      <c r="B10" s="325"/>
      <c r="C10" s="325"/>
      <c r="D10" s="325"/>
      <c r="E10" s="330"/>
      <c r="F10" s="32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26"/>
      <c r="B11" s="326"/>
      <c r="C11" s="326"/>
      <c r="D11" s="326"/>
      <c r="E11" s="331"/>
      <c r="F11" s="32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25" t="s">
        <v>288</v>
      </c>
      <c r="B12" s="325"/>
      <c r="C12" s="325"/>
      <c r="D12" s="325"/>
      <c r="E12" s="330"/>
      <c r="F12" s="32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26"/>
      <c r="B13" s="326"/>
      <c r="C13" s="326"/>
      <c r="D13" s="326"/>
      <c r="E13" s="331"/>
      <c r="F13" s="32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2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293" t="s">
        <v>245</v>
      </c>
      <c r="B15" s="299"/>
      <c r="C15" s="299"/>
      <c r="D15" s="299"/>
      <c r="E15" s="295"/>
      <c r="F15" s="296"/>
      <c r="G15" s="298"/>
      <c r="H15" s="21"/>
      <c r="I15" s="21"/>
      <c r="J15" s="293" t="s">
        <v>260</v>
      </c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300"/>
      <c r="V15" s="11"/>
      <c r="W15" s="12"/>
    </row>
    <row r="16" spans="1:23" ht="16.5">
      <c r="A16" s="301" t="s">
        <v>289</v>
      </c>
      <c r="B16" s="301"/>
      <c r="C16" s="304"/>
      <c r="D16" s="304"/>
      <c r="E16" s="303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91" t="s">
        <v>290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s="1" customFormat="1" ht="16.5">
      <c r="A2" s="17" t="s">
        <v>291</v>
      </c>
      <c r="B2" s="18" t="s">
        <v>226</v>
      </c>
      <c r="C2" s="18" t="s">
        <v>227</v>
      </c>
      <c r="D2" s="18" t="s">
        <v>228</v>
      </c>
      <c r="E2" s="18" t="s">
        <v>229</v>
      </c>
      <c r="F2" s="18" t="s">
        <v>230</v>
      </c>
      <c r="G2" s="17" t="s">
        <v>292</v>
      </c>
      <c r="H2" s="17" t="s">
        <v>293</v>
      </c>
      <c r="I2" s="17" t="s">
        <v>294</v>
      </c>
      <c r="J2" s="17" t="s">
        <v>293</v>
      </c>
      <c r="K2" s="17" t="s">
        <v>295</v>
      </c>
      <c r="L2" s="17" t="s">
        <v>293</v>
      </c>
      <c r="M2" s="18" t="s">
        <v>269</v>
      </c>
      <c r="N2" s="18" t="s">
        <v>239</v>
      </c>
    </row>
    <row r="3" spans="1:14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19" t="s">
        <v>291</v>
      </c>
      <c r="B4" s="20" t="s">
        <v>296</v>
      </c>
      <c r="C4" s="20" t="s">
        <v>270</v>
      </c>
      <c r="D4" s="20" t="s">
        <v>228</v>
      </c>
      <c r="E4" s="18" t="s">
        <v>229</v>
      </c>
      <c r="F4" s="18" t="s">
        <v>230</v>
      </c>
      <c r="G4" s="17" t="s">
        <v>292</v>
      </c>
      <c r="H4" s="17" t="s">
        <v>293</v>
      </c>
      <c r="I4" s="17" t="s">
        <v>294</v>
      </c>
      <c r="J4" s="17" t="s">
        <v>293</v>
      </c>
      <c r="K4" s="17" t="s">
        <v>295</v>
      </c>
      <c r="L4" s="17" t="s">
        <v>293</v>
      </c>
      <c r="M4" s="18" t="s">
        <v>269</v>
      </c>
      <c r="N4" s="18" t="s">
        <v>239</v>
      </c>
    </row>
    <row r="5" spans="1:14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93" t="s">
        <v>245</v>
      </c>
      <c r="B11" s="294"/>
      <c r="C11" s="294"/>
      <c r="D11" s="295"/>
      <c r="E11" s="296"/>
      <c r="F11" s="297"/>
      <c r="G11" s="298"/>
      <c r="H11" s="21"/>
      <c r="I11" s="293" t="s">
        <v>297</v>
      </c>
      <c r="J11" s="299"/>
      <c r="K11" s="299"/>
      <c r="L11" s="11"/>
      <c r="M11" s="11"/>
      <c r="N11" s="12"/>
    </row>
    <row r="12" spans="1:14" ht="16.5">
      <c r="A12" s="301" t="s">
        <v>298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91" t="s">
        <v>299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2" s="1" customFormat="1" ht="16.5">
      <c r="A2" s="3" t="s">
        <v>263</v>
      </c>
      <c r="B2" s="4" t="s">
        <v>230</v>
      </c>
      <c r="C2" s="4" t="s">
        <v>226</v>
      </c>
      <c r="D2" s="4" t="s">
        <v>227</v>
      </c>
      <c r="E2" s="4" t="s">
        <v>228</v>
      </c>
      <c r="F2" s="4" t="s">
        <v>229</v>
      </c>
      <c r="G2" s="3" t="s">
        <v>300</v>
      </c>
      <c r="H2" s="3" t="s">
        <v>301</v>
      </c>
      <c r="I2" s="3" t="s">
        <v>302</v>
      </c>
      <c r="J2" s="3" t="s">
        <v>303</v>
      </c>
      <c r="K2" s="4" t="s">
        <v>269</v>
      </c>
      <c r="L2" s="4" t="s">
        <v>239</v>
      </c>
    </row>
    <row r="3" spans="1:12" ht="17.25">
      <c r="A3" s="5"/>
      <c r="B3" s="5"/>
      <c r="C3" s="8"/>
      <c r="D3" s="8"/>
      <c r="E3" s="7"/>
      <c r="F3" s="8"/>
      <c r="G3" s="13"/>
      <c r="H3" s="14"/>
      <c r="I3" s="8"/>
      <c r="J3" s="8"/>
      <c r="K3" s="8"/>
      <c r="L3" s="8"/>
    </row>
    <row r="4" spans="1:12" ht="17.25">
      <c r="A4" s="5"/>
      <c r="B4" s="5"/>
      <c r="C4" s="8"/>
      <c r="D4" s="8"/>
      <c r="E4" s="7"/>
      <c r="F4" s="8"/>
      <c r="G4" s="13"/>
      <c r="H4" s="14"/>
      <c r="I4" s="8"/>
      <c r="J4" s="8"/>
      <c r="K4" s="8"/>
      <c r="L4" s="8"/>
    </row>
    <row r="5" spans="1:12">
      <c r="A5" s="5"/>
      <c r="B5" s="5"/>
      <c r="C5" s="8"/>
      <c r="D5" s="8"/>
      <c r="E5" s="15"/>
      <c r="F5" s="8"/>
      <c r="G5" s="8"/>
      <c r="H5" s="8"/>
      <c r="I5" s="8"/>
      <c r="J5" s="8"/>
      <c r="K5" s="8"/>
      <c r="L5" s="8"/>
    </row>
    <row r="6" spans="1:12">
      <c r="A6" s="5"/>
      <c r="B6" s="5"/>
      <c r="C6" s="8"/>
      <c r="D6" s="8"/>
      <c r="E6" s="15"/>
      <c r="F6" s="8"/>
      <c r="G6" s="8"/>
      <c r="H6" s="8"/>
      <c r="I6" s="8"/>
      <c r="J6" s="8"/>
      <c r="K6" s="8"/>
      <c r="L6" s="8"/>
    </row>
    <row r="7" spans="1:12">
      <c r="A7" s="5"/>
      <c r="B7" s="5"/>
      <c r="C7" s="8"/>
      <c r="D7" s="8"/>
      <c r="E7" s="16"/>
      <c r="F7" s="8"/>
      <c r="G7" s="8"/>
      <c r="H7" s="8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93" t="s">
        <v>245</v>
      </c>
      <c r="B11" s="299"/>
      <c r="C11" s="299"/>
      <c r="D11" s="299"/>
      <c r="E11" s="300"/>
      <c r="F11" s="296"/>
      <c r="G11" s="298"/>
      <c r="H11" s="293" t="s">
        <v>260</v>
      </c>
      <c r="I11" s="299"/>
      <c r="J11" s="299"/>
      <c r="K11" s="11"/>
      <c r="L11" s="12"/>
    </row>
    <row r="12" spans="1:12" ht="16.5">
      <c r="A12" s="301" t="s">
        <v>304</v>
      </c>
      <c r="B12" s="301"/>
      <c r="C12" s="304"/>
      <c r="D12" s="304"/>
      <c r="E12" s="304"/>
      <c r="F12" s="304"/>
      <c r="G12" s="304"/>
      <c r="H12" s="304"/>
      <c r="I12" s="304"/>
      <c r="J12" s="304"/>
      <c r="K12" s="304"/>
      <c r="L12" s="304"/>
    </row>
  </sheetData>
  <mergeCells count="5">
    <mergeCell ref="A1:J1"/>
    <mergeCell ref="A11:E11"/>
    <mergeCell ref="F11:G11"/>
    <mergeCell ref="H11:J11"/>
    <mergeCell ref="A12:L12"/>
  </mergeCells>
  <phoneticPr fontId="46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91" t="s">
        <v>305</v>
      </c>
      <c r="B1" s="291"/>
      <c r="C1" s="291"/>
      <c r="D1" s="291"/>
      <c r="E1" s="291"/>
      <c r="F1" s="291"/>
      <c r="G1" s="291"/>
      <c r="H1" s="291"/>
      <c r="I1" s="291"/>
    </row>
    <row r="2" spans="1:9" s="1" customFormat="1" ht="16.5">
      <c r="A2" s="305" t="s">
        <v>225</v>
      </c>
      <c r="B2" s="306" t="s">
        <v>230</v>
      </c>
      <c r="C2" s="306" t="s">
        <v>270</v>
      </c>
      <c r="D2" s="306" t="s">
        <v>228</v>
      </c>
      <c r="E2" s="306" t="s">
        <v>229</v>
      </c>
      <c r="F2" s="3" t="s">
        <v>306</v>
      </c>
      <c r="G2" s="3" t="s">
        <v>250</v>
      </c>
      <c r="H2" s="313" t="s">
        <v>251</v>
      </c>
      <c r="I2" s="317" t="s">
        <v>253</v>
      </c>
    </row>
    <row r="3" spans="1:9" s="1" customFormat="1" ht="16.5">
      <c r="A3" s="305"/>
      <c r="B3" s="307"/>
      <c r="C3" s="307"/>
      <c r="D3" s="307"/>
      <c r="E3" s="307"/>
      <c r="F3" s="3" t="s">
        <v>307</v>
      </c>
      <c r="G3" s="3" t="s">
        <v>254</v>
      </c>
      <c r="H3" s="314"/>
      <c r="I3" s="318"/>
    </row>
    <row r="4" spans="1:9" ht="33">
      <c r="A4" s="5"/>
      <c r="B4" s="149" t="s">
        <v>308</v>
      </c>
      <c r="C4" s="6" t="s">
        <v>309</v>
      </c>
      <c r="D4" s="7" t="s">
        <v>310</v>
      </c>
      <c r="E4" s="8" t="s">
        <v>63</v>
      </c>
      <c r="F4" s="8">
        <v>0.3</v>
      </c>
      <c r="G4" s="8">
        <v>0.5</v>
      </c>
      <c r="H4" s="8">
        <f>SUM(F4:G4)</f>
        <v>0.8</v>
      </c>
      <c r="I4" s="8" t="s">
        <v>244</v>
      </c>
    </row>
    <row r="5" spans="1:9">
      <c r="A5" s="5"/>
      <c r="B5" s="5"/>
      <c r="C5" s="8"/>
      <c r="D5" s="9"/>
      <c r="E5" s="8"/>
      <c r="F5" s="8"/>
      <c r="G5" s="8"/>
      <c r="H5" s="8"/>
      <c r="I5" s="8"/>
    </row>
    <row r="6" spans="1:9">
      <c r="A6" s="5"/>
      <c r="B6" s="5"/>
      <c r="C6" s="8"/>
      <c r="D6" s="8"/>
      <c r="E6" s="8"/>
      <c r="F6" s="8"/>
      <c r="G6" s="8"/>
      <c r="H6" s="8"/>
      <c r="I6" s="8"/>
    </row>
    <row r="7" spans="1:9">
      <c r="A7" s="5"/>
      <c r="B7" s="5"/>
      <c r="D7" s="8"/>
      <c r="E7" s="8"/>
      <c r="F7" s="8"/>
      <c r="G7" s="8"/>
      <c r="H7" s="8"/>
      <c r="I7" s="8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293" t="s">
        <v>245</v>
      </c>
      <c r="B12" s="294"/>
      <c r="C12" s="294"/>
      <c r="D12" s="295"/>
      <c r="E12" s="10"/>
      <c r="F12" s="293" t="s">
        <v>260</v>
      </c>
      <c r="G12" s="299"/>
      <c r="H12" s="300"/>
      <c r="I12" s="12"/>
    </row>
    <row r="13" spans="1:9" ht="16.5">
      <c r="A13" s="301" t="s">
        <v>311</v>
      </c>
      <c r="B13" s="301"/>
      <c r="C13" s="304"/>
      <c r="D13" s="304"/>
      <c r="E13" s="304"/>
      <c r="F13" s="304"/>
      <c r="G13" s="304"/>
      <c r="H13" s="304"/>
      <c r="I13" s="3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2023-08-17T09:52:45Z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69A03B66994D4A658115D2BCC9F4F6F2</vt:lpwstr>
  </property>
</Properties>
</file>