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探越23FW\TADDAL92518\8-17首期\"/>
    </mc:Choice>
  </mc:AlternateContent>
  <xr:revisionPtr revIDLastSave="0" documentId="13_ncr:1_{A9241D23-7661-475C-A400-09E27DAC4FF8}" xr6:coauthVersionLast="47" xr6:coauthVersionMax="47" xr10:uidLastSave="{00000000-0000-0000-0000-000000000000}"/>
  <bookViews>
    <workbookView xWindow="-120" yWindow="-120" windowWidth="20730" windowHeight="11160" tabRatio="727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2.面料缩率" sheetId="8" r:id="rId9"/>
    <sheet name="1.面料验布" sheetId="7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3" i="13" l="1"/>
  <c r="F13" i="13"/>
  <c r="G13" i="13"/>
  <c r="C13" i="13"/>
  <c r="B13" i="13"/>
  <c r="H6" i="12"/>
  <c r="H5" i="12"/>
  <c r="H4" i="12"/>
  <c r="N9" i="7"/>
  <c r="N8" i="7"/>
  <c r="N7" i="7"/>
  <c r="N6" i="7"/>
  <c r="N5" i="7"/>
  <c r="N4" i="7"/>
  <c r="K9" i="8"/>
  <c r="K8" i="8"/>
  <c r="K7" i="8"/>
  <c r="K6" i="8"/>
  <c r="K5" i="8"/>
  <c r="K4" i="8"/>
  <c r="E21" i="6"/>
  <c r="F21" i="6"/>
  <c r="G21" i="6"/>
  <c r="C21" i="6"/>
  <c r="B21" i="6"/>
  <c r="E20" i="6"/>
  <c r="F20" i="6"/>
  <c r="G20" i="6"/>
  <c r="C20" i="6"/>
  <c r="B20" i="6"/>
  <c r="E19" i="6"/>
  <c r="F19" i="6"/>
  <c r="G19" i="6"/>
  <c r="C19" i="6"/>
  <c r="B19" i="6"/>
  <c r="E18" i="6"/>
  <c r="F18" i="6"/>
  <c r="G18" i="6"/>
  <c r="C18" i="6"/>
  <c r="B18" i="6"/>
  <c r="E17" i="6"/>
  <c r="F17" i="6"/>
  <c r="G17" i="6"/>
  <c r="C17" i="6"/>
  <c r="B17" i="6"/>
  <c r="E16" i="6"/>
  <c r="F16" i="6"/>
  <c r="G16" i="6"/>
  <c r="C16" i="6"/>
  <c r="B16" i="6"/>
  <c r="E15" i="6"/>
  <c r="F15" i="6"/>
  <c r="G15" i="6"/>
  <c r="C15" i="6"/>
  <c r="B15" i="6"/>
  <c r="E14" i="6"/>
  <c r="F14" i="6"/>
  <c r="G14" i="6"/>
  <c r="C14" i="6"/>
  <c r="B14" i="6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8" i="6"/>
  <c r="F8" i="6"/>
  <c r="G8" i="6"/>
  <c r="G9" i="6"/>
  <c r="F9" i="6"/>
  <c r="E9" i="6"/>
  <c r="D9" i="6"/>
  <c r="C8" i="6"/>
  <c r="C9" i="6"/>
  <c r="B8" i="6"/>
  <c r="B9" i="6"/>
  <c r="E7" i="6"/>
  <c r="F7" i="6"/>
  <c r="G7" i="6"/>
  <c r="C7" i="6"/>
  <c r="B7" i="6"/>
  <c r="E6" i="6"/>
  <c r="F6" i="6"/>
  <c r="G6" i="6"/>
  <c r="C6" i="6"/>
  <c r="B6" i="6"/>
  <c r="E21" i="14"/>
  <c r="F21" i="14"/>
  <c r="G21" i="14"/>
  <c r="C21" i="14"/>
  <c r="B21" i="14"/>
  <c r="E20" i="14"/>
  <c r="F20" i="14"/>
  <c r="G20" i="14"/>
  <c r="C20" i="14"/>
  <c r="B20" i="14"/>
  <c r="E19" i="14"/>
  <c r="F19" i="14"/>
  <c r="G19" i="14"/>
  <c r="C19" i="14"/>
  <c r="B19" i="14"/>
  <c r="E18" i="14"/>
  <c r="F18" i="14"/>
  <c r="G18" i="14"/>
  <c r="C18" i="14"/>
  <c r="B18" i="14"/>
  <c r="E17" i="14"/>
  <c r="F17" i="14"/>
  <c r="G17" i="14"/>
  <c r="C17" i="14"/>
  <c r="B17" i="14"/>
  <c r="E16" i="14"/>
  <c r="F16" i="14"/>
  <c r="G16" i="14"/>
  <c r="C16" i="14"/>
  <c r="B16" i="14"/>
  <c r="E15" i="14"/>
  <c r="F15" i="14"/>
  <c r="G15" i="14"/>
  <c r="C15" i="14"/>
  <c r="B15" i="14"/>
  <c r="E14" i="14"/>
  <c r="F14" i="14"/>
  <c r="G14" i="14"/>
  <c r="C14" i="14"/>
  <c r="B14" i="14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8" i="14"/>
  <c r="F8" i="14"/>
  <c r="G8" i="14"/>
  <c r="G9" i="14"/>
  <c r="F9" i="14"/>
  <c r="E9" i="14"/>
  <c r="D9" i="14"/>
  <c r="C8" i="14"/>
  <c r="C9" i="14"/>
  <c r="B8" i="14"/>
  <c r="B9" i="14"/>
  <c r="E7" i="14"/>
  <c r="F7" i="14"/>
  <c r="G7" i="14"/>
  <c r="C7" i="14"/>
  <c r="B7" i="14"/>
  <c r="E6" i="14"/>
  <c r="F6" i="14"/>
  <c r="G6" i="14"/>
  <c r="C6" i="14"/>
  <c r="B6" i="14"/>
  <c r="E16" i="13"/>
  <c r="F16" i="13"/>
  <c r="G16" i="13"/>
  <c r="H16" i="13"/>
  <c r="C16" i="13"/>
  <c r="B16" i="13"/>
  <c r="E15" i="13"/>
  <c r="F15" i="13"/>
  <c r="G15" i="13"/>
  <c r="H15" i="13"/>
  <c r="C15" i="13"/>
  <c r="B15" i="13"/>
  <c r="E14" i="13"/>
  <c r="F14" i="13"/>
  <c r="G14" i="13"/>
  <c r="H14" i="13"/>
  <c r="C14" i="13"/>
  <c r="B14" i="13"/>
  <c r="H13" i="13"/>
  <c r="E12" i="13"/>
  <c r="F12" i="13"/>
  <c r="G12" i="13"/>
  <c r="H12" i="13"/>
  <c r="C12" i="13"/>
  <c r="B12" i="13"/>
  <c r="E11" i="13"/>
  <c r="F11" i="13"/>
  <c r="G11" i="13"/>
  <c r="H11" i="13"/>
  <c r="C11" i="13"/>
  <c r="B11" i="13"/>
  <c r="E10" i="13"/>
  <c r="F10" i="13"/>
  <c r="G10" i="13"/>
  <c r="H10" i="13"/>
  <c r="C10" i="13"/>
  <c r="B10" i="13"/>
  <c r="E9" i="13"/>
  <c r="F9" i="13"/>
  <c r="G9" i="13"/>
  <c r="H9" i="13"/>
  <c r="C9" i="13"/>
  <c r="B9" i="13"/>
  <c r="E8" i="13"/>
  <c r="F8" i="13"/>
  <c r="G8" i="13"/>
  <c r="H8" i="13"/>
  <c r="C8" i="13"/>
  <c r="B8" i="13"/>
  <c r="E7" i="13"/>
  <c r="F7" i="13"/>
  <c r="G7" i="13"/>
  <c r="H7" i="13"/>
  <c r="C7" i="13"/>
  <c r="B7" i="13"/>
  <c r="E6" i="13"/>
  <c r="F6" i="13"/>
  <c r="G6" i="13"/>
  <c r="H6" i="13"/>
  <c r="C6" i="13"/>
  <c r="B6" i="13"/>
</calcChain>
</file>

<file path=xl/sharedStrings.xml><?xml version="1.0" encoding="utf-8"?>
<sst xmlns="http://schemas.openxmlformats.org/spreadsheetml/2006/main" count="1022" uniqueCount="371">
  <si>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</si>
  <si>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</si>
  <si>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</si>
  <si>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</si>
  <si>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</si>
  <si>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</si>
  <si>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</si>
  <si>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</si>
  <si>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</si>
  <si>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</si>
  <si>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</si>
  <si>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</si>
  <si>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</si>
  <si>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</si>
  <si>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</si>
  <si>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</si>
  <si>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</si>
  <si>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</si>
  <si>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</si>
  <si>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</si>
  <si>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</si>
  <si>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</si>
  <si>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</si>
  <si>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</si>
  <si>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</si>
  <si>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</si>
  <si>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</si>
  <si>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</si>
  <si>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</si>
  <si>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</si>
  <si>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</si>
  <si>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</si>
  <si>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</si>
  <si>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</si>
  <si>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</si>
  <si>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</si>
  <si>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</si>
  <si>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</si>
  <si>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</si>
  <si>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</si>
  <si>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</si>
  <si>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</si>
  <si>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</si>
  <si>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</si>
  <si>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</si>
  <si>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</si>
  <si>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</si>
  <si>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</si>
  <si>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</si>
  <si>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</si>
  <si>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</si>
  <si>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</si>
  <si>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</si>
  <si>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</si>
  <si>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</si>
  <si>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</si>
  <si>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</si>
  <si>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</si>
  <si>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</si>
  <si>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</si>
  <si>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</si>
  <si>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</si>
  <si>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TADDAl92518</t>
  </si>
  <si>
    <t>合同交期</t>
  </si>
  <si>
    <t>产前确认样</t>
  </si>
  <si>
    <t>有</t>
  </si>
  <si>
    <t>无</t>
  </si>
  <si>
    <t>品名</t>
  </si>
  <si>
    <t>女式羽绒服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</si>
  <si>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</si>
  <si>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</si>
  <si>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</si>
  <si>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</si>
  <si>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</si>
  <si>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</si>
  <si>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</si>
  <si>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</si>
  <si>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</si>
  <si>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</si>
  <si>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</si>
  <si>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</si>
  <si>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</si>
  <si>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</si>
  <si>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</si>
  <si>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</si>
  <si>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</si>
  <si>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</si>
  <si>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</si>
  <si>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</si>
  <si>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</si>
  <si>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</si>
  <si>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</si>
  <si>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</si>
  <si>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</si>
  <si>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</si>
  <si>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</si>
  <si>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</si>
  <si>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</si>
  <si>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</si>
  <si>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</si>
  <si>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</si>
  <si>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</si>
  <si>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</si>
  <si>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</si>
  <si>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</si>
  <si>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</si>
  <si>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</si>
  <si>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</si>
  <si>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</si>
  <si>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</si>
  <si>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</si>
  <si>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</si>
  <si>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</si>
  <si>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</si>
  <si>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</si>
  <si>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</si>
  <si>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</si>
  <si>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</si>
  <si>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</si>
  <si>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</si>
  <si>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</si>
  <si>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</si>
  <si>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</si>
  <si>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</si>
  <si>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</si>
  <si>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1.漏点位印。</t>
  </si>
  <si>
    <t>2.袖口松紧没车均。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</si>
  <si>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</si>
  <si>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</si>
  <si>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</si>
  <si>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</si>
  <si>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</si>
  <si>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</si>
  <si>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</si>
  <si>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</si>
  <si>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</si>
  <si>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</si>
  <si>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</si>
  <si>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</si>
  <si>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</si>
  <si>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</si>
  <si>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</si>
  <si>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</si>
  <si>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TADDAL92518</t>
  </si>
  <si>
    <t>部位名称</t>
  </si>
  <si>
    <t>指示规格  FINAL SPEC</t>
  </si>
  <si>
    <t>样品规格  SAMPLE SPEC</t>
  </si>
  <si>
    <t>号型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</si>
  <si>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</si>
  <si>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</si>
  <si>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</si>
  <si>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</si>
  <si>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</si>
  <si>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</si>
  <si>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</si>
  <si>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</si>
  <si>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-0.8√√</t>
  </si>
  <si>
    <t>前中长</t>
  </si>
  <si>
    <t>√√√</t>
  </si>
  <si>
    <t>胸围</t>
  </si>
  <si>
    <t>√√-0.5</t>
  </si>
  <si>
    <t>腰围</t>
  </si>
  <si>
    <t>√+0.6-0.5</t>
  </si>
  <si>
    <t>摆围</t>
  </si>
  <si>
    <t>√√-0.6</t>
  </si>
  <si>
    <t>肩宽</t>
  </si>
  <si>
    <t>肩点袖长</t>
  </si>
  <si>
    <t>√√</t>
  </si>
  <si>
    <t>袖肥/2（参考值）</t>
  </si>
  <si>
    <t>袖肘围/2</t>
  </si>
  <si>
    <t>袖口围/2</t>
  </si>
  <si>
    <t>下领围</t>
  </si>
  <si>
    <t>前领高</t>
  </si>
  <si>
    <t>里领高</t>
  </si>
  <si>
    <t>帽高</t>
  </si>
  <si>
    <t>帽宽</t>
  </si>
  <si>
    <t>-0.5√√</t>
  </si>
  <si>
    <t>插手袋长</t>
  </si>
  <si>
    <t>√</t>
  </si>
  <si>
    <t xml:space="preserve">     初期请洗测2-3件，有问题的另加测量数量。</t>
  </si>
  <si>
    <t>验货时间：2022-4-26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</si>
  <si>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</si>
  <si>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</si>
  <si>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</si>
  <si>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</si>
  <si>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</si>
  <si>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</si>
  <si>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</si>
  <si>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</si>
  <si>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</si>
  <si>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</si>
  <si>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</si>
  <si>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</si>
  <si>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</si>
  <si>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注意合缝漏暗线，</t>
  </si>
  <si>
    <t>扣位对齐.</t>
  </si>
  <si>
    <t>【整改的严重缺陷及整改复核时间】</t>
  </si>
  <si>
    <t>【整改结果】</t>
  </si>
  <si>
    <t>-1√√</t>
  </si>
  <si>
    <t>1√√</t>
  </si>
  <si>
    <t>-0.8√1</t>
  </si>
  <si>
    <t>-0.6√-0.8</t>
  </si>
  <si>
    <t>√√-1</t>
  </si>
  <si>
    <t>QC出货报告书</t>
  </si>
  <si>
    <t>产品名称</t>
  </si>
  <si>
    <t>探越（天津）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</si>
  <si>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</si>
  <si>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</si>
  <si>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</si>
  <si>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</si>
  <si>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</si>
  <si>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</si>
  <si>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</si>
  <si>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</si>
  <si>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</si>
  <si>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</si>
  <si>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</si>
  <si>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</si>
  <si>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</si>
  <si>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</si>
  <si>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</si>
  <si>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</si>
  <si>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</si>
  <si>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</si>
  <si>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</si>
  <si>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</si>
  <si>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</si>
  <si>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</si>
  <si>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</si>
  <si>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</si>
  <si>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</si>
  <si>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</si>
  <si>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</si>
  <si>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</si>
  <si>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</si>
  <si>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</si>
  <si>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</si>
  <si>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</si>
  <si>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</si>
  <si>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</si>
  <si>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</si>
  <si>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</si>
  <si>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</si>
  <si>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1.漏暗线1件，</t>
  </si>
  <si>
    <t>2.扣位偏一件。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</si>
  <si>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</si>
  <si>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</si>
  <si>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</si>
  <si>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</si>
  <si>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</si>
  <si>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</si>
  <si>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</si>
  <si>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</si>
  <si>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</si>
  <si>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验货时间：2022-8-2</t>
  </si>
  <si>
    <t>TOREAD-面料缩率检测测试报告登记表</t>
  </si>
  <si>
    <t>序号</t>
  </si>
  <si>
    <t>供应商</t>
  </si>
  <si>
    <t>缸号</t>
  </si>
  <si>
    <t>面料布种编号</t>
  </si>
  <si>
    <t>颜色</t>
  </si>
  <si>
    <t>涉及到的款号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</si>
  <si>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</si>
  <si>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</si>
  <si>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</si>
  <si>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</si>
  <si>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</si>
  <si>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</si>
  <si>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</si>
  <si>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石狮经纬</t>
  </si>
  <si>
    <t>FW09782</t>
  </si>
  <si>
    <t>19SS黑色/E77//</t>
  </si>
  <si>
    <t>合格</t>
  </si>
  <si>
    <t>YES</t>
  </si>
  <si>
    <t>23FW寂静紫/Q77//</t>
  </si>
  <si>
    <t>23FW松霜绿/Q65//</t>
  </si>
  <si>
    <t>南通东丽</t>
  </si>
  <si>
    <t>FW07860</t>
  </si>
  <si>
    <t>制表时间：2023-5-18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</si>
  <si>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</si>
  <si>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</si>
  <si>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TOREAD-面料验布测试报告登记表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</si>
  <si>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</si>
  <si>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</si>
  <si>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</si>
  <si>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</si>
  <si>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</si>
  <si>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</si>
  <si>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</si>
  <si>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</si>
  <si>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</si>
  <si>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</si>
  <si>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</si>
  <si>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</si>
  <si>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</si>
  <si>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</si>
  <si>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</si>
  <si>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</si>
  <si>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</si>
  <si>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</si>
  <si>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</si>
  <si>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</si>
  <si>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</si>
  <si>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</si>
  <si>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BB00004</t>
  </si>
  <si>
    <t xml:space="preserve">光面对折弹力包边带 </t>
  </si>
  <si>
    <t>上海锦湾</t>
  </si>
  <si>
    <t>BB00003</t>
  </si>
  <si>
    <t xml:space="preserve">弹力包边带 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</si>
  <si>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</si>
  <si>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</si>
  <si>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</si>
  <si>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</si>
  <si>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</si>
  <si>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</si>
  <si>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</si>
  <si>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</si>
  <si>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洗测2次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</si>
  <si>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</si>
  <si>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</si>
  <si>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</si>
  <si>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</si>
  <si>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</si>
  <si>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</si>
  <si>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</si>
  <si>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</si>
  <si>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</si>
  <si>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</si>
  <si>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</si>
  <si>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</si>
  <si>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</si>
  <si>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</si>
  <si>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</si>
  <si>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</si>
  <si>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</si>
  <si>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</si>
  <si>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侧标</t>
  </si>
  <si>
    <t>双面胶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</si>
  <si>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</si>
  <si>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</si>
  <si>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</si>
  <si>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</si>
  <si>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</si>
  <si>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XJ00007</t>
  </si>
  <si>
    <t>XJ00002</t>
  </si>
  <si>
    <t>SJ00016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</si>
  <si>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</si>
  <si>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M\</t>
    <phoneticPr fontId="40" type="noConversion"/>
  </si>
  <si>
    <t>黑色</t>
    <phoneticPr fontId="40" type="noConversion"/>
  </si>
  <si>
    <t>-1</t>
    <phoneticPr fontId="40" type="noConversion"/>
  </si>
  <si>
    <t>-4</t>
    <phoneticPr fontId="40" type="noConversion"/>
  </si>
  <si>
    <t>-2</t>
    <phoneticPr fontId="40" type="noConversion"/>
  </si>
  <si>
    <t>-0.8</t>
    <phoneticPr fontId="40" type="noConversion"/>
  </si>
  <si>
    <t>袖口平量</t>
    <phoneticPr fontId="47" type="noConversion"/>
  </si>
  <si>
    <t>+0</t>
    <phoneticPr fontId="40" type="noConversion"/>
  </si>
  <si>
    <t>L</t>
    <phoneticPr fontId="40" type="noConversion"/>
  </si>
  <si>
    <t>XXL</t>
    <phoneticPr fontId="40" type="noConversion"/>
  </si>
  <si>
    <t>-3</t>
    <phoneticPr fontId="40" type="noConversion"/>
  </si>
  <si>
    <t>-1.6</t>
    <phoneticPr fontId="40" type="noConversion"/>
  </si>
  <si>
    <t>-0.5</t>
    <phoneticPr fontId="40" type="noConversion"/>
  </si>
  <si>
    <t>-0.7</t>
    <phoneticPr fontId="40" type="noConversion"/>
  </si>
  <si>
    <t>-0.3</t>
    <phoneticPr fontId="40" type="noConversion"/>
  </si>
  <si>
    <t>面布绗格子线太紧，本布吃皱严重</t>
    <phoneticPr fontId="44" type="noConversion"/>
  </si>
  <si>
    <t>门襟下端拉链处要加两个套结，</t>
    <phoneticPr fontId="44" type="noConversion"/>
  </si>
  <si>
    <t>各部位尺寸不稳定</t>
    <phoneticPr fontId="44" type="noConversion"/>
  </si>
  <si>
    <t>袋盖压线双面胶起泡</t>
    <phoneticPr fontId="44" type="noConversion"/>
  </si>
  <si>
    <t>备注，查看尺寸表</t>
    <phoneticPr fontId="44" type="noConversion"/>
  </si>
  <si>
    <t>松霜绿</t>
    <phoneticPr fontId="44" type="noConversion"/>
  </si>
  <si>
    <t>寂静紫</t>
    <phoneticPr fontId="44" type="noConversion"/>
  </si>
  <si>
    <t>黑色M,L,XXL</t>
    <phoneticPr fontId="44" type="noConversion"/>
  </si>
  <si>
    <t>期货订单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</si>
</sst>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微软雅黑"/>
      <family val="2"/>
      <charset val="134"/>
    </font>
    <font>
      <sz val="9"/>
      <name val="宋体"/>
      <family val="3"/>
      <charset val="134"/>
    </font>
    <font>
      <b/>
      <sz val="10"/>
      <name val="微软雅黑"/>
      <family val="2"/>
      <charset val="134"/>
    </font>
    <font>
      <sz val="10"/>
      <color rgb="FF000000"/>
      <name val="Calibri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0" fontId="7" fillId="0" borderId="0">
      <alignment horizontal="center" vertical="center"/>
    </xf>
    <xf numFmtId="0" fontId="37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/>
    <xf numFmtId="0" fontId="37" fillId="0" borderId="0">
      <alignment vertical="center"/>
    </xf>
    <xf numFmtId="0" fontId="38" fillId="0" borderId="0">
      <alignment vertical="center"/>
    </xf>
    <xf numFmtId="0" fontId="7" fillId="0" borderId="0">
      <alignment horizontal="center" vertical="center"/>
    </xf>
    <xf numFmtId="0" fontId="39" fillId="0" borderId="0">
      <alignment horizontal="center" vertical="center"/>
    </xf>
    <xf numFmtId="0" fontId="19" fillId="0" borderId="0"/>
    <xf numFmtId="0" fontId="7" fillId="0" borderId="0">
      <alignment horizontal="center" vertical="center"/>
    </xf>
    <xf numFmtId="0" fontId="45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8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0" fillId="4" borderId="0" xfId="0" applyFill="1"/>
    <xf numFmtId="0" fontId="0" fillId="4" borderId="2" xfId="0" applyFill="1" applyBorder="1"/>
    <xf numFmtId="0" fontId="0" fillId="0" borderId="0" xfId="0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12" fillId="4" borderId="0" xfId="5" applyFont="1" applyFill="1"/>
    <xf numFmtId="0" fontId="13" fillId="4" borderId="12" xfId="4" applyFont="1" applyFill="1" applyBorder="1" applyAlignment="1">
      <alignment horizontal="left" vertical="center"/>
    </xf>
    <xf numFmtId="0" fontId="13" fillId="4" borderId="13" xfId="4" applyFont="1" applyFill="1" applyBorder="1">
      <alignment vertical="center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1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2" xfId="0" applyFont="1" applyBorder="1" applyAlignment="1">
      <alignment horizontal="center"/>
    </xf>
    <xf numFmtId="0" fontId="17" fillId="4" borderId="2" xfId="0" applyFont="1" applyFill="1" applyBorder="1" applyAlignment="1">
      <alignment horizontal="left"/>
    </xf>
    <xf numFmtId="0" fontId="17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5" fillId="0" borderId="2" xfId="2" applyFont="1" applyBorder="1" applyAlignment="1">
      <alignment horizontal="center"/>
    </xf>
    <xf numFmtId="0" fontId="13" fillId="4" borderId="0" xfId="5" applyFont="1" applyFill="1"/>
    <xf numFmtId="0" fontId="0" fillId="4" borderId="0" xfId="6" applyFont="1" applyFill="1">
      <alignment vertical="center"/>
    </xf>
    <xf numFmtId="0" fontId="13" fillId="4" borderId="13" xfId="4" applyFont="1" applyFill="1" applyBorder="1" applyAlignment="1">
      <alignment horizontal="left" vertical="center"/>
    </xf>
    <xf numFmtId="49" fontId="18" fillId="0" borderId="2" xfId="7" applyNumberFormat="1" applyFont="1" applyBorder="1" applyAlignment="1">
      <alignment horizontal="center"/>
    </xf>
    <xf numFmtId="49" fontId="18" fillId="4" borderId="2" xfId="7" applyNumberFormat="1" applyFont="1" applyFill="1" applyBorder="1" applyAlignment="1">
      <alignment horizontal="center"/>
    </xf>
    <xf numFmtId="14" fontId="13" fillId="4" borderId="0" xfId="5" applyNumberFormat="1" applyFont="1" applyFill="1"/>
    <xf numFmtId="0" fontId="19" fillId="0" borderId="0" xfId="4" applyAlignment="1">
      <alignment horizontal="left" vertical="center"/>
    </xf>
    <xf numFmtId="0" fontId="21" fillId="0" borderId="18" xfId="4" applyFont="1" applyBorder="1" applyAlignment="1">
      <alignment horizontal="left" vertical="center"/>
    </xf>
    <xf numFmtId="0" fontId="21" fillId="0" borderId="19" xfId="4" applyFont="1" applyBorder="1" applyAlignment="1">
      <alignment horizontal="center" vertical="center"/>
    </xf>
    <xf numFmtId="0" fontId="23" fillId="0" borderId="19" xfId="4" applyFont="1" applyBorder="1">
      <alignment vertical="center"/>
    </xf>
    <xf numFmtId="0" fontId="21" fillId="0" borderId="19" xfId="4" applyFont="1" applyBorder="1">
      <alignment vertical="center"/>
    </xf>
    <xf numFmtId="0" fontId="21" fillId="0" borderId="20" xfId="4" applyFont="1" applyBorder="1">
      <alignment vertical="center"/>
    </xf>
    <xf numFmtId="0" fontId="22" fillId="0" borderId="21" xfId="4" applyFont="1" applyBorder="1" applyAlignment="1">
      <alignment horizontal="center" vertical="center"/>
    </xf>
    <xf numFmtId="0" fontId="21" fillId="0" borderId="21" xfId="4" applyFont="1" applyBorder="1">
      <alignment vertical="center"/>
    </xf>
    <xf numFmtId="0" fontId="21" fillId="0" borderId="20" xfId="4" applyFont="1" applyBorder="1" applyAlignment="1">
      <alignment horizontal="left" vertical="center"/>
    </xf>
    <xf numFmtId="0" fontId="22" fillId="0" borderId="21" xfId="4" applyFont="1" applyBorder="1">
      <alignment vertical="center"/>
    </xf>
    <xf numFmtId="0" fontId="22" fillId="0" borderId="22" xfId="4" applyFont="1" applyBorder="1">
      <alignment vertical="center"/>
    </xf>
    <xf numFmtId="0" fontId="21" fillId="0" borderId="21" xfId="4" applyFont="1" applyBorder="1" applyAlignment="1">
      <alignment horizontal="left" vertical="center"/>
    </xf>
    <xf numFmtId="0" fontId="21" fillId="0" borderId="23" xfId="4" applyFont="1" applyBorder="1">
      <alignment vertical="center"/>
    </xf>
    <xf numFmtId="0" fontId="21" fillId="0" borderId="24" xfId="4" applyFont="1" applyBorder="1">
      <alignment vertical="center"/>
    </xf>
    <xf numFmtId="0" fontId="23" fillId="0" borderId="24" xfId="4" applyFont="1" applyBorder="1">
      <alignment vertical="center"/>
    </xf>
    <xf numFmtId="0" fontId="23" fillId="0" borderId="24" xfId="4" applyFont="1" applyBorder="1" applyAlignment="1">
      <alignment horizontal="left" vertical="center"/>
    </xf>
    <xf numFmtId="0" fontId="21" fillId="0" borderId="0" xfId="4" applyFont="1">
      <alignment vertical="center"/>
    </xf>
    <xf numFmtId="0" fontId="23" fillId="0" borderId="0" xfId="4" applyFont="1">
      <alignment vertical="center"/>
    </xf>
    <xf numFmtId="0" fontId="23" fillId="0" borderId="0" xfId="4" applyFont="1" applyAlignment="1">
      <alignment horizontal="left" vertical="center"/>
    </xf>
    <xf numFmtId="0" fontId="21" fillId="0" borderId="18" xfId="4" applyFont="1" applyBorder="1">
      <alignment vertical="center"/>
    </xf>
    <xf numFmtId="0" fontId="23" fillId="0" borderId="21" xfId="4" applyFont="1" applyBorder="1" applyAlignment="1">
      <alignment horizontal="left" vertical="center"/>
    </xf>
    <xf numFmtId="0" fontId="23" fillId="0" borderId="21" xfId="4" applyFont="1" applyBorder="1">
      <alignment vertical="center"/>
    </xf>
    <xf numFmtId="0" fontId="21" fillId="0" borderId="19" xfId="4" applyFont="1" applyBorder="1" applyAlignment="1">
      <alignment horizontal="left" vertical="center"/>
    </xf>
    <xf numFmtId="0" fontId="21" fillId="0" borderId="23" xfId="4" applyFont="1" applyBorder="1" applyAlignment="1">
      <alignment horizontal="left" vertical="center"/>
    </xf>
    <xf numFmtId="58" fontId="23" fillId="0" borderId="24" xfId="4" applyNumberFormat="1" applyFont="1" applyBorder="1">
      <alignment vertical="center"/>
    </xf>
    <xf numFmtId="0" fontId="23" fillId="0" borderId="22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1" fillId="0" borderId="22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4" fillId="0" borderId="41" xfId="4" applyFont="1" applyBorder="1" applyAlignment="1">
      <alignment horizontal="left" vertical="center"/>
    </xf>
    <xf numFmtId="0" fontId="24" fillId="0" borderId="18" xfId="4" applyFont="1" applyBorder="1" applyAlignment="1">
      <alignment horizontal="center" vertical="center"/>
    </xf>
    <xf numFmtId="0" fontId="24" fillId="0" borderId="19" xfId="4" applyFont="1" applyBorder="1" applyAlignment="1">
      <alignment horizontal="center" vertical="center"/>
    </xf>
    <xf numFmtId="0" fontId="24" fillId="0" borderId="20" xfId="4" applyFont="1" applyBorder="1" applyAlignment="1">
      <alignment horizontal="left" vertical="center"/>
    </xf>
    <xf numFmtId="0" fontId="22" fillId="0" borderId="21" xfId="4" applyFont="1" applyBorder="1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4" fillId="0" borderId="20" xfId="4" applyFont="1" applyBorder="1">
      <alignment vertical="center"/>
    </xf>
    <xf numFmtId="0" fontId="24" fillId="0" borderId="21" xfId="4" applyFont="1" applyBorder="1">
      <alignment vertical="center"/>
    </xf>
    <xf numFmtId="0" fontId="24" fillId="0" borderId="20" xfId="4" applyFont="1" applyBorder="1" applyAlignment="1">
      <alignment horizontal="center" vertical="center"/>
    </xf>
    <xf numFmtId="0" fontId="19" fillId="0" borderId="21" xfId="4" applyBorder="1">
      <alignment vertical="center"/>
    </xf>
    <xf numFmtId="0" fontId="22" fillId="0" borderId="20" xfId="4" applyFont="1" applyBorder="1" applyAlignment="1">
      <alignment horizontal="left" vertical="center"/>
    </xf>
    <xf numFmtId="0" fontId="27" fillId="0" borderId="23" xfId="4" applyFont="1" applyBorder="1">
      <alignment vertical="center"/>
    </xf>
    <xf numFmtId="0" fontId="24" fillId="0" borderId="18" xfId="4" applyFont="1" applyBorder="1">
      <alignment vertical="center"/>
    </xf>
    <xf numFmtId="0" fontId="19" fillId="0" borderId="19" xfId="4" applyBorder="1" applyAlignment="1">
      <alignment horizontal="left" vertical="center"/>
    </xf>
    <xf numFmtId="0" fontId="22" fillId="0" borderId="19" xfId="4" applyFont="1" applyBorder="1" applyAlignment="1">
      <alignment horizontal="left" vertical="center"/>
    </xf>
    <xf numFmtId="0" fontId="19" fillId="0" borderId="19" xfId="4" applyBorder="1">
      <alignment vertical="center"/>
    </xf>
    <xf numFmtId="0" fontId="24" fillId="0" borderId="19" xfId="4" applyFont="1" applyBorder="1">
      <alignment vertical="center"/>
    </xf>
    <xf numFmtId="0" fontId="19" fillId="0" borderId="21" xfId="4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4" fillId="0" borderId="21" xfId="4" applyFont="1" applyBorder="1" applyAlignment="1">
      <alignment horizontal="center" vertical="center"/>
    </xf>
    <xf numFmtId="0" fontId="25" fillId="0" borderId="42" xfId="4" applyFont="1" applyBorder="1">
      <alignment vertical="center"/>
    </xf>
    <xf numFmtId="0" fontId="25" fillId="0" borderId="43" xfId="4" applyFont="1" applyBorder="1">
      <alignment vertical="center"/>
    </xf>
    <xf numFmtId="0" fontId="22" fillId="0" borderId="43" xfId="4" applyFont="1" applyBorder="1">
      <alignment vertical="center"/>
    </xf>
    <xf numFmtId="58" fontId="19" fillId="0" borderId="43" xfId="4" applyNumberFormat="1" applyBorder="1">
      <alignment vertical="center"/>
    </xf>
    <xf numFmtId="58" fontId="25" fillId="0" borderId="43" xfId="4" applyNumberFormat="1" applyFont="1" applyBorder="1">
      <alignment vertical="center"/>
    </xf>
    <xf numFmtId="0" fontId="22" fillId="0" borderId="35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17" fillId="5" borderId="2" xfId="0" applyFont="1" applyFill="1" applyBorder="1" applyAlignment="1">
      <alignment horizontal="left"/>
    </xf>
    <xf numFmtId="0" fontId="17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12" fillId="4" borderId="2" xfId="5" applyFont="1" applyFill="1" applyBorder="1" applyAlignment="1">
      <alignment horizontal="center" vertical="center"/>
    </xf>
    <xf numFmtId="0" fontId="12" fillId="4" borderId="10" xfId="5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/>
    </xf>
    <xf numFmtId="49" fontId="13" fillId="4" borderId="2" xfId="6" applyNumberFormat="1" applyFont="1" applyFill="1" applyBorder="1" applyAlignment="1">
      <alignment horizontal="center" vertical="center"/>
    </xf>
    <xf numFmtId="49" fontId="13" fillId="4" borderId="51" xfId="6" applyNumberFormat="1" applyFont="1" applyFill="1" applyBorder="1" applyAlignment="1">
      <alignment horizontal="center" vertical="center"/>
    </xf>
    <xf numFmtId="49" fontId="12" fillId="4" borderId="2" xfId="6" applyNumberFormat="1" applyFont="1" applyFill="1" applyBorder="1" applyAlignment="1">
      <alignment horizontal="center" vertical="center"/>
    </xf>
    <xf numFmtId="49" fontId="12" fillId="4" borderId="52" xfId="6" applyNumberFormat="1" applyFont="1" applyFill="1" applyBorder="1" applyAlignment="1">
      <alignment horizontal="center" vertical="center"/>
    </xf>
    <xf numFmtId="49" fontId="12" fillId="4" borderId="53" xfId="6" applyNumberFormat="1" applyFont="1" applyFill="1" applyBorder="1" applyAlignment="1">
      <alignment horizontal="center" vertical="center"/>
    </xf>
    <xf numFmtId="0" fontId="24" fillId="0" borderId="45" xfId="4" applyFont="1" applyBorder="1">
      <alignment vertical="center"/>
    </xf>
    <xf numFmtId="0" fontId="19" fillId="0" borderId="46" xfId="4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19" fillId="0" borderId="46" xfId="4" applyBorder="1">
      <alignment vertical="center"/>
    </xf>
    <xf numFmtId="0" fontId="24" fillId="0" borderId="46" xfId="4" applyFont="1" applyBorder="1">
      <alignment vertical="center"/>
    </xf>
    <xf numFmtId="0" fontId="24" fillId="0" borderId="45" xfId="4" applyFont="1" applyBorder="1" applyAlignment="1">
      <alignment horizontal="center" vertical="center"/>
    </xf>
    <xf numFmtId="0" fontId="22" fillId="0" borderId="46" xfId="4" applyFont="1" applyBorder="1" applyAlignment="1">
      <alignment horizontal="center" vertical="center"/>
    </xf>
    <xf numFmtId="0" fontId="24" fillId="0" borderId="46" xfId="4" applyFont="1" applyBorder="1" applyAlignment="1">
      <alignment horizontal="center" vertical="center"/>
    </xf>
    <xf numFmtId="0" fontId="19" fillId="0" borderId="46" xfId="4" applyBorder="1" applyAlignment="1">
      <alignment horizontal="center" vertical="center"/>
    </xf>
    <xf numFmtId="0" fontId="19" fillId="0" borderId="21" xfId="4" applyBorder="1" applyAlignment="1">
      <alignment horizontal="center" vertical="center"/>
    </xf>
    <xf numFmtId="0" fontId="30" fillId="0" borderId="55" xfId="4" applyFont="1" applyBorder="1" applyAlignment="1">
      <alignment horizontal="left" vertical="center" wrapText="1"/>
    </xf>
    <xf numFmtId="9" fontId="22" fillId="0" borderId="21" xfId="4" applyNumberFormat="1" applyFont="1" applyBorder="1" applyAlignment="1">
      <alignment horizontal="center" vertical="center"/>
    </xf>
    <xf numFmtId="0" fontId="25" fillId="0" borderId="40" xfId="4" applyFont="1" applyBorder="1">
      <alignment vertical="center"/>
    </xf>
    <xf numFmtId="0" fontId="25" fillId="0" borderId="41" xfId="4" applyFont="1" applyBorder="1">
      <alignment vertical="center"/>
    </xf>
    <xf numFmtId="0" fontId="22" fillId="0" borderId="59" xfId="4" applyFont="1" applyBorder="1">
      <alignment vertical="center"/>
    </xf>
    <xf numFmtId="0" fontId="25" fillId="0" borderId="59" xfId="4" applyFont="1" applyBorder="1">
      <alignment vertical="center"/>
    </xf>
    <xf numFmtId="58" fontId="19" fillId="0" borderId="41" xfId="4" applyNumberFormat="1" applyBorder="1">
      <alignment vertical="center"/>
    </xf>
    <xf numFmtId="0" fontId="19" fillId="0" borderId="59" xfId="4" applyBorder="1">
      <alignment vertical="center"/>
    </xf>
    <xf numFmtId="0" fontId="22" fillId="0" borderId="50" xfId="4" applyFont="1" applyBorder="1" applyAlignment="1">
      <alignment horizontal="left" vertical="center"/>
    </xf>
    <xf numFmtId="0" fontId="24" fillId="0" borderId="0" xfId="4" applyFont="1">
      <alignment vertical="center"/>
    </xf>
    <xf numFmtId="0" fontId="31" fillId="0" borderId="22" xfId="4" applyFont="1" applyBorder="1" applyAlignment="1">
      <alignment horizontal="left" vertical="center" wrapText="1"/>
    </xf>
    <xf numFmtId="0" fontId="31" fillId="0" borderId="22" xfId="4" applyFont="1" applyBorder="1" applyAlignment="1">
      <alignment horizontal="left" vertical="center"/>
    </xf>
    <xf numFmtId="0" fontId="33" fillId="0" borderId="65" xfId="0" applyFont="1" applyBorder="1"/>
    <xf numFmtId="0" fontId="33" fillId="0" borderId="2" xfId="0" applyFont="1" applyBorder="1"/>
    <xf numFmtId="0" fontId="33" fillId="6" borderId="2" xfId="0" applyFont="1" applyFill="1" applyBorder="1"/>
    <xf numFmtId="0" fontId="0" fillId="0" borderId="65" xfId="0" applyBorder="1"/>
    <xf numFmtId="0" fontId="0" fillId="6" borderId="2" xfId="0" applyFill="1" applyBorder="1"/>
    <xf numFmtId="0" fontId="0" fillId="0" borderId="66" xfId="0" applyBorder="1"/>
    <xf numFmtId="0" fontId="0" fillId="0" borderId="67" xfId="0" applyBorder="1"/>
    <xf numFmtId="0" fontId="0" fillId="6" borderId="67" xfId="0" applyFill="1" applyBorder="1"/>
    <xf numFmtId="0" fontId="0" fillId="7" borderId="0" xfId="0" applyFill="1"/>
    <xf numFmtId="0" fontId="33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4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3" fillId="8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9" borderId="2" xfId="0" applyFill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5" fillId="0" borderId="2" xfId="9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6" fillId="0" borderId="6" xfId="11" quotePrefix="1" applyFont="1" applyBorder="1" applyAlignment="1">
      <alignment horizontal="center" vertical="center" wrapText="1"/>
    </xf>
    <xf numFmtId="0" fontId="7" fillId="0" borderId="6" xfId="1" quotePrefix="1" applyBorder="1" applyAlignment="1">
      <alignment horizontal="center" vertical="center" wrapText="1"/>
    </xf>
    <xf numFmtId="0" fontId="7" fillId="0" borderId="7" xfId="1" quotePrefix="1" applyBorder="1" applyAlignment="1">
      <alignment horizontal="center" vertical="center" wrapText="1"/>
    </xf>
    <xf numFmtId="0" fontId="5" fillId="3" borderId="5" xfId="9" quotePrefix="1" applyFont="1" applyFill="1" applyBorder="1" applyAlignment="1">
      <alignment horizontal="center" vertical="center" wrapText="1"/>
    </xf>
    <xf numFmtId="0" fontId="41" fillId="4" borderId="2" xfId="5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/>
    </xf>
    <xf numFmtId="49" fontId="43" fillId="0" borderId="2" xfId="7" applyNumberFormat="1" applyFont="1" applyBorder="1" applyAlignment="1">
      <alignment horizontal="center"/>
    </xf>
    <xf numFmtId="49" fontId="43" fillId="4" borderId="2" xfId="7" applyNumberFormat="1" applyFont="1" applyFill="1" applyBorder="1" applyAlignment="1">
      <alignment horizontal="center"/>
    </xf>
    <xf numFmtId="0" fontId="46" fillId="0" borderId="4" xfId="12" applyFont="1" applyBorder="1" applyAlignment="1">
      <alignment horizontal="left" vertical="center"/>
    </xf>
    <xf numFmtId="0" fontId="46" fillId="0" borderId="2" xfId="12" applyFont="1" applyBorder="1" applyAlignment="1">
      <alignment horizontal="center" vertical="center"/>
    </xf>
    <xf numFmtId="0" fontId="48" fillId="0" borderId="2" xfId="12" applyFont="1" applyBorder="1" applyAlignment="1">
      <alignment horizontal="center" vertical="center"/>
    </xf>
    <xf numFmtId="0" fontId="46" fillId="0" borderId="8" xfId="12" applyFont="1" applyBorder="1" applyAlignment="1">
      <alignment horizontal="center" vertical="center"/>
    </xf>
    <xf numFmtId="49" fontId="43" fillId="9" borderId="2" xfId="7" applyNumberFormat="1" applyFont="1" applyFill="1" applyBorder="1" applyAlignment="1">
      <alignment horizontal="center"/>
    </xf>
    <xf numFmtId="0" fontId="32" fillId="0" borderId="63" xfId="0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6" borderId="8" xfId="0" applyFont="1" applyFill="1" applyBorder="1" applyAlignment="1">
      <alignment horizontal="center" vertical="center"/>
    </xf>
    <xf numFmtId="0" fontId="33" fillId="6" borderId="10" xfId="0" applyFont="1" applyFill="1" applyBorder="1" applyAlignment="1">
      <alignment horizontal="center" vertical="center"/>
    </xf>
    <xf numFmtId="0" fontId="33" fillId="0" borderId="69" xfId="0" applyFont="1" applyBorder="1" applyAlignment="1">
      <alignment horizontal="center" vertical="center"/>
    </xf>
    <xf numFmtId="0" fontId="25" fillId="0" borderId="30" xfId="4" applyFont="1" applyBorder="1" applyAlignment="1">
      <alignment horizontal="left" vertical="center"/>
    </xf>
    <xf numFmtId="0" fontId="22" fillId="0" borderId="54" xfId="4" applyFont="1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22" fillId="0" borderId="60" xfId="4" applyFont="1" applyBorder="1" applyAlignment="1">
      <alignment horizontal="left" vertical="center"/>
    </xf>
    <xf numFmtId="0" fontId="28" fillId="0" borderId="43" xfId="4" applyFont="1" applyBorder="1" applyAlignment="1">
      <alignment horizontal="center" vertical="center"/>
    </xf>
    <xf numFmtId="0" fontId="25" fillId="0" borderId="30" xfId="4" applyFont="1" applyBorder="1" applyAlignment="1">
      <alignment horizontal="center" vertical="center"/>
    </xf>
    <xf numFmtId="0" fontId="25" fillId="0" borderId="62" xfId="4" applyFont="1" applyBorder="1" applyAlignment="1">
      <alignment horizontal="center" vertical="center"/>
    </xf>
    <xf numFmtId="0" fontId="22" fillId="0" borderId="59" xfId="4" applyFont="1" applyBorder="1" applyAlignment="1">
      <alignment horizontal="center" vertical="center"/>
    </xf>
    <xf numFmtId="0" fontId="22" fillId="0" borderId="60" xfId="4" applyFont="1" applyBorder="1" applyAlignment="1">
      <alignment horizontal="center" vertical="center"/>
    </xf>
    <xf numFmtId="0" fontId="22" fillId="0" borderId="57" xfId="4" applyFont="1" applyBorder="1" applyAlignment="1">
      <alignment horizontal="left" vertical="center"/>
    </xf>
    <xf numFmtId="0" fontId="22" fillId="0" borderId="58" xfId="4" applyFont="1" applyBorder="1" applyAlignment="1">
      <alignment horizontal="left" vertical="center"/>
    </xf>
    <xf numFmtId="0" fontId="22" fillId="0" borderId="61" xfId="4" applyFont="1" applyBorder="1" applyAlignment="1">
      <alignment horizontal="left" vertical="center"/>
    </xf>
    <xf numFmtId="0" fontId="22" fillId="0" borderId="29" xfId="4" applyFont="1" applyBorder="1" applyAlignment="1">
      <alignment horizontal="left" vertical="center"/>
    </xf>
    <xf numFmtId="0" fontId="22" fillId="0" borderId="28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33" xfId="4" applyFont="1" applyBorder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4" fillId="0" borderId="23" xfId="4" applyFont="1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5" fillId="0" borderId="44" xfId="0" applyFont="1" applyBorder="1" applyAlignment="1">
      <alignment horizontal="left" vertical="center"/>
    </xf>
    <xf numFmtId="0" fontId="25" fillId="0" borderId="43" xfId="0" applyFont="1" applyBorder="1" applyAlignment="1">
      <alignment horizontal="left" vertical="center"/>
    </xf>
    <xf numFmtId="0" fontId="25" fillId="0" borderId="49" xfId="0" applyFont="1" applyBorder="1" applyAlignment="1">
      <alignment horizontal="left" vertical="center"/>
    </xf>
    <xf numFmtId="0" fontId="21" fillId="0" borderId="45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0" fontId="21" fillId="0" borderId="50" xfId="4" applyFont="1" applyBorder="1" applyAlignment="1">
      <alignment horizontal="left" vertical="center"/>
    </xf>
    <xf numFmtId="0" fontId="21" fillId="0" borderId="20" xfId="4" applyFont="1" applyBorder="1" applyAlignment="1">
      <alignment horizontal="left" vertical="center"/>
    </xf>
    <xf numFmtId="0" fontId="21" fillId="0" borderId="21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24" fillId="0" borderId="50" xfId="4" applyFont="1" applyBorder="1" applyAlignment="1">
      <alignment horizontal="left" vertical="center"/>
    </xf>
    <xf numFmtId="9" fontId="22" fillId="0" borderId="26" xfId="4" applyNumberFormat="1" applyFont="1" applyBorder="1" applyAlignment="1">
      <alignment horizontal="left" vertical="center"/>
    </xf>
    <xf numFmtId="9" fontId="22" fillId="0" borderId="37" xfId="4" applyNumberFormat="1" applyFont="1" applyBorder="1" applyAlignment="1">
      <alignment horizontal="left" vertical="center"/>
    </xf>
    <xf numFmtId="9" fontId="22" fillId="0" borderId="32" xfId="4" applyNumberFormat="1" applyFont="1" applyBorder="1" applyAlignment="1">
      <alignment horizontal="left" vertical="center"/>
    </xf>
    <xf numFmtId="9" fontId="22" fillId="0" borderId="33" xfId="4" applyNumberFormat="1" applyFont="1" applyBorder="1" applyAlignment="1">
      <alignment horizontal="left" vertical="center"/>
    </xf>
    <xf numFmtId="9" fontId="22" fillId="0" borderId="39" xfId="4" applyNumberFormat="1" applyFont="1" applyBorder="1" applyAlignment="1">
      <alignment horizontal="left" vertical="center"/>
    </xf>
    <xf numFmtId="0" fontId="24" fillId="0" borderId="54" xfId="4" applyFont="1" applyBorder="1" applyAlignment="1">
      <alignment horizontal="left" vertical="center"/>
    </xf>
    <xf numFmtId="0" fontId="24" fillId="0" borderId="30" xfId="4" applyFont="1" applyBorder="1" applyAlignment="1">
      <alignment horizontal="left" vertical="center"/>
    </xf>
    <xf numFmtId="0" fontId="24" fillId="0" borderId="60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 wrapText="1"/>
    </xf>
    <xf numFmtId="0" fontId="24" fillId="0" borderId="33" xfId="4" applyFont="1" applyBorder="1" applyAlignment="1">
      <alignment horizontal="left" vertical="center" wrapText="1"/>
    </xf>
    <xf numFmtId="0" fontId="24" fillId="0" borderId="39" xfId="4" applyFont="1" applyBorder="1" applyAlignment="1">
      <alignment horizontal="left" vertical="center" wrapText="1"/>
    </xf>
    <xf numFmtId="0" fontId="22" fillId="0" borderId="27" xfId="4" applyFont="1" applyBorder="1" applyAlignment="1">
      <alignment horizontal="left" vertical="center"/>
    </xf>
    <xf numFmtId="14" fontId="22" fillId="0" borderId="21" xfId="4" applyNumberFormat="1" applyFont="1" applyBorder="1" applyAlignment="1">
      <alignment horizontal="center" vertical="center"/>
    </xf>
    <xf numFmtId="14" fontId="22" fillId="0" borderId="22" xfId="4" applyNumberFormat="1" applyFont="1" applyBorder="1" applyAlignment="1">
      <alignment horizontal="center" vertical="center"/>
    </xf>
    <xf numFmtId="0" fontId="24" fillId="0" borderId="20" xfId="4" applyFont="1" applyBorder="1" applyAlignment="1">
      <alignment horizontal="left" vertical="center"/>
    </xf>
    <xf numFmtId="0" fontId="24" fillId="0" borderId="21" xfId="4" applyFont="1" applyBorder="1" applyAlignment="1">
      <alignment horizontal="left" vertical="center"/>
    </xf>
    <xf numFmtId="0" fontId="22" fillId="0" borderId="24" xfId="4" applyFont="1" applyBorder="1" applyAlignment="1">
      <alignment horizontal="center" vertical="center"/>
    </xf>
    <xf numFmtId="0" fontId="22" fillId="0" borderId="36" xfId="4" applyFont="1" applyBorder="1" applyAlignment="1">
      <alignment horizontal="center" vertical="center"/>
    </xf>
    <xf numFmtId="14" fontId="22" fillId="0" borderId="24" xfId="4" applyNumberFormat="1" applyFont="1" applyBorder="1" applyAlignment="1">
      <alignment horizontal="center" vertical="center"/>
    </xf>
    <xf numFmtId="14" fontId="22" fillId="0" borderId="36" xfId="4" applyNumberFormat="1" applyFont="1" applyBorder="1" applyAlignment="1">
      <alignment horizontal="center" vertical="center"/>
    </xf>
    <xf numFmtId="0" fontId="22" fillId="0" borderId="21" xfId="4" applyFont="1" applyBorder="1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4" fillId="0" borderId="18" xfId="4" applyFont="1" applyBorder="1" applyAlignment="1">
      <alignment horizontal="center" vertical="center"/>
    </xf>
    <xf numFmtId="0" fontId="24" fillId="0" borderId="19" xfId="4" applyFont="1" applyBorder="1" applyAlignment="1">
      <alignment horizontal="center" vertical="center"/>
    </xf>
    <xf numFmtId="0" fontId="24" fillId="0" borderId="35" xfId="4" applyFont="1" applyBorder="1" applyAlignment="1">
      <alignment horizontal="center" vertical="center"/>
    </xf>
    <xf numFmtId="0" fontId="25" fillId="0" borderId="18" xfId="4" applyFont="1" applyBorder="1" applyAlignment="1">
      <alignment horizontal="center" vertical="center"/>
    </xf>
    <xf numFmtId="0" fontId="25" fillId="0" borderId="19" xfId="4" applyFont="1" applyBorder="1" applyAlignment="1">
      <alignment horizontal="center" vertical="center"/>
    </xf>
    <xf numFmtId="0" fontId="25" fillId="0" borderId="35" xfId="4" applyFont="1" applyBorder="1" applyAlignment="1">
      <alignment horizontal="center" vertical="center"/>
    </xf>
    <xf numFmtId="0" fontId="29" fillId="0" borderId="17" xfId="4" applyFont="1" applyBorder="1" applyAlignment="1">
      <alignment horizontal="center" vertical="top"/>
    </xf>
    <xf numFmtId="0" fontId="22" fillId="0" borderId="41" xfId="4" applyFont="1" applyBorder="1" applyAlignment="1">
      <alignment horizontal="center" vertical="center"/>
    </xf>
    <xf numFmtId="0" fontId="25" fillId="0" borderId="41" xfId="4" applyFont="1" applyBorder="1" applyAlignment="1">
      <alignment horizontal="center" vertical="center"/>
    </xf>
    <xf numFmtId="0" fontId="19" fillId="0" borderId="41" xfId="4" applyBorder="1" applyAlignment="1">
      <alignment horizontal="center" vertical="center"/>
    </xf>
    <xf numFmtId="0" fontId="19" fillId="0" borderId="47" xfId="4" applyBorder="1" applyAlignment="1">
      <alignment horizontal="center" vertical="center"/>
    </xf>
    <xf numFmtId="0" fontId="13" fillId="4" borderId="0" xfId="5" applyFont="1" applyFill="1" applyAlignment="1">
      <alignment horizontal="center"/>
    </xf>
    <xf numFmtId="0" fontId="12" fillId="4" borderId="0" xfId="5" applyFont="1" applyFill="1" applyAlignment="1">
      <alignment horizontal="center"/>
    </xf>
    <xf numFmtId="0" fontId="12" fillId="4" borderId="13" xfId="4" applyFont="1" applyFill="1" applyBorder="1" applyAlignment="1">
      <alignment horizontal="center" vertical="center"/>
    </xf>
    <xf numFmtId="0" fontId="12" fillId="4" borderId="15" xfId="4" applyFont="1" applyFill="1" applyBorder="1" applyAlignment="1">
      <alignment horizontal="center" vertical="center"/>
    </xf>
    <xf numFmtId="0" fontId="13" fillId="4" borderId="2" xfId="5" applyFont="1" applyFill="1" applyBorder="1" applyAlignment="1">
      <alignment horizontal="center" vertical="center"/>
    </xf>
    <xf numFmtId="0" fontId="13" fillId="4" borderId="16" xfId="5" applyFont="1" applyFill="1" applyBorder="1" applyAlignment="1">
      <alignment horizontal="center" vertical="center"/>
    </xf>
    <xf numFmtId="0" fontId="13" fillId="4" borderId="14" xfId="5" applyFont="1" applyFill="1" applyBorder="1" applyAlignment="1">
      <alignment horizontal="center" vertical="center"/>
    </xf>
    <xf numFmtId="0" fontId="12" fillId="4" borderId="13" xfId="5" applyFont="1" applyFill="1" applyBorder="1" applyAlignment="1">
      <alignment horizontal="center"/>
    </xf>
    <xf numFmtId="0" fontId="12" fillId="4" borderId="2" xfId="5" applyFont="1" applyFill="1" applyBorder="1" applyAlignment="1">
      <alignment horizontal="center"/>
    </xf>
    <xf numFmtId="0" fontId="25" fillId="0" borderId="45" xfId="4" applyFont="1" applyBorder="1" applyAlignment="1">
      <alignment horizontal="center" vertical="center"/>
    </xf>
    <xf numFmtId="0" fontId="25" fillId="0" borderId="46" xfId="4" applyFont="1" applyBorder="1" applyAlignment="1">
      <alignment horizontal="center" vertical="center"/>
    </xf>
    <xf numFmtId="0" fontId="25" fillId="0" borderId="50" xfId="4" applyFont="1" applyBorder="1" applyAlignment="1">
      <alignment horizontal="center" vertical="center"/>
    </xf>
    <xf numFmtId="0" fontId="25" fillId="0" borderId="23" xfId="4" applyFont="1" applyBorder="1" applyAlignment="1">
      <alignment horizontal="center" vertical="center"/>
    </xf>
    <xf numFmtId="0" fontId="25" fillId="0" borderId="24" xfId="4" applyFont="1" applyBorder="1" applyAlignment="1">
      <alignment horizontal="center" vertical="center"/>
    </xf>
    <xf numFmtId="0" fontId="25" fillId="0" borderId="36" xfId="4" applyFont="1" applyBorder="1" applyAlignment="1">
      <alignment horizontal="center" vertical="center"/>
    </xf>
    <xf numFmtId="0" fontId="22" fillId="0" borderId="43" xfId="4" applyFont="1" applyBorder="1" applyAlignment="1">
      <alignment horizontal="center" vertical="center"/>
    </xf>
    <xf numFmtId="0" fontId="25" fillId="0" borderId="43" xfId="4" applyFont="1" applyBorder="1" applyAlignment="1">
      <alignment horizontal="center" vertical="center"/>
    </xf>
    <xf numFmtId="0" fontId="19" fillId="0" borderId="43" xfId="4" applyBorder="1" applyAlignment="1">
      <alignment horizontal="center" vertical="center"/>
    </xf>
    <xf numFmtId="0" fontId="19" fillId="0" borderId="48" xfId="4" applyBorder="1" applyAlignment="1">
      <alignment horizontal="center" vertical="center"/>
    </xf>
    <xf numFmtId="0" fontId="25" fillId="0" borderId="0" xfId="4" applyFont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0" fontId="24" fillId="0" borderId="28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23" xfId="4" applyFont="1" applyBorder="1" applyAlignment="1">
      <alignment horizontal="center" vertical="center"/>
    </xf>
    <xf numFmtId="0" fontId="24" fillId="0" borderId="24" xfId="4" applyFont="1" applyBorder="1" applyAlignment="1">
      <alignment horizontal="center" vertical="center"/>
    </xf>
    <xf numFmtId="0" fontId="24" fillId="0" borderId="36" xfId="4" applyFont="1" applyBorder="1" applyAlignment="1">
      <alignment horizontal="center" vertical="center"/>
    </xf>
    <xf numFmtId="0" fontId="22" fillId="0" borderId="48" xfId="4" applyFont="1" applyBorder="1" applyAlignment="1">
      <alignment horizontal="center" vertical="center"/>
    </xf>
    <xf numFmtId="0" fontId="21" fillId="0" borderId="22" xfId="4" applyFont="1" applyBorder="1" applyAlignment="1">
      <alignment horizontal="left" vertical="center"/>
    </xf>
    <xf numFmtId="0" fontId="22" fillId="0" borderId="31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1" fillId="0" borderId="21" xfId="4" applyFont="1" applyBorder="1" applyAlignment="1">
      <alignment horizontal="center" vertical="center"/>
    </xf>
    <xf numFmtId="0" fontId="21" fillId="0" borderId="22" xfId="4" applyFont="1" applyBorder="1" applyAlignment="1">
      <alignment horizontal="center" vertical="center"/>
    </xf>
    <xf numFmtId="0" fontId="22" fillId="0" borderId="23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1" fillId="0" borderId="18" xfId="4" applyFont="1" applyBorder="1" applyAlignment="1">
      <alignment horizontal="left" vertical="center"/>
    </xf>
    <xf numFmtId="0" fontId="21" fillId="0" borderId="19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/>
    </xf>
    <xf numFmtId="0" fontId="24" fillId="0" borderId="0" xfId="4" applyFont="1" applyAlignment="1">
      <alignment horizontal="left" vertical="center"/>
    </xf>
    <xf numFmtId="0" fontId="23" fillId="0" borderId="18" xfId="4" applyFont="1" applyBorder="1" applyAlignment="1">
      <alignment horizontal="left" vertical="center"/>
    </xf>
    <xf numFmtId="0" fontId="23" fillId="0" borderId="19" xfId="4" applyFont="1" applyBorder="1" applyAlignment="1">
      <alignment horizontal="left" vertical="center"/>
    </xf>
    <xf numFmtId="0" fontId="23" fillId="0" borderId="29" xfId="4" applyFont="1" applyBorder="1" applyAlignment="1">
      <alignment horizontal="left" vertical="center"/>
    </xf>
    <xf numFmtId="0" fontId="23" fillId="0" borderId="28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27" xfId="4" applyFont="1" applyBorder="1" applyAlignment="1">
      <alignment horizontal="left" vertical="center"/>
    </xf>
    <xf numFmtId="0" fontId="21" fillId="0" borderId="27" xfId="4" applyFont="1" applyBorder="1" applyAlignment="1">
      <alignment horizontal="left" vertical="center"/>
    </xf>
    <xf numFmtId="0" fontId="21" fillId="0" borderId="28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2" fillId="0" borderId="20" xfId="4" applyFont="1" applyBorder="1" applyAlignment="1">
      <alignment horizontal="left" vertical="center"/>
    </xf>
    <xf numFmtId="0" fontId="24" fillId="0" borderId="20" xfId="4" applyFont="1" applyBorder="1" applyAlignment="1">
      <alignment horizontal="center" vertical="center"/>
    </xf>
    <xf numFmtId="0" fontId="24" fillId="0" borderId="21" xfId="4" applyFont="1" applyBorder="1" applyAlignment="1">
      <alignment horizontal="center" vertical="center"/>
    </xf>
    <xf numFmtId="0" fontId="24" fillId="0" borderId="22" xfId="4" applyFont="1" applyBorder="1" applyAlignment="1">
      <alignment horizontal="center" vertical="center"/>
    </xf>
    <xf numFmtId="0" fontId="26" fillId="0" borderId="17" xfId="4" applyFont="1" applyBorder="1" applyAlignment="1">
      <alignment horizontal="center" vertical="top"/>
    </xf>
    <xf numFmtId="0" fontId="23" fillId="0" borderId="24" xfId="4" applyFont="1" applyBorder="1" applyAlignment="1">
      <alignment horizontal="center" vertical="center"/>
    </xf>
    <xf numFmtId="0" fontId="21" fillId="0" borderId="24" xfId="4" applyFont="1" applyBorder="1" applyAlignment="1">
      <alignment horizontal="center" vertical="center"/>
    </xf>
    <xf numFmtId="0" fontId="23" fillId="0" borderId="36" xfId="4" applyFont="1" applyBorder="1" applyAlignment="1">
      <alignment horizontal="center" vertical="center"/>
    </xf>
    <xf numFmtId="0" fontId="25" fillId="0" borderId="29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3" fillId="0" borderId="33" xfId="4" applyFont="1" applyBorder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24" fillId="0" borderId="18" xfId="4" applyFont="1" applyBorder="1" applyAlignment="1">
      <alignment horizontal="left" vertical="center"/>
    </xf>
    <xf numFmtId="0" fontId="24" fillId="0" borderId="19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19" fillId="0" borderId="29" xfId="4" applyBorder="1" applyAlignment="1">
      <alignment horizontal="left" vertical="center"/>
    </xf>
    <xf numFmtId="0" fontId="19" fillId="0" borderId="28" xfId="4" applyBorder="1" applyAlignment="1">
      <alignment horizontal="left" vertical="center"/>
    </xf>
    <xf numFmtId="0" fontId="19" fillId="0" borderId="38" xfId="4" applyBorder="1" applyAlignment="1">
      <alignment horizontal="left" vertical="center"/>
    </xf>
    <xf numFmtId="0" fontId="19" fillId="0" borderId="24" xfId="4" applyBorder="1" applyAlignment="1">
      <alignment horizontal="center" vertical="center"/>
    </xf>
    <xf numFmtId="0" fontId="19" fillId="0" borderId="36" xfId="4" applyBorder="1" applyAlignment="1">
      <alignment horizontal="center" vertical="center"/>
    </xf>
    <xf numFmtId="0" fontId="21" fillId="0" borderId="30" xfId="4" applyFont="1" applyBorder="1" applyAlignment="1">
      <alignment horizontal="center" vertical="center"/>
    </xf>
    <xf numFmtId="0" fontId="21" fillId="0" borderId="31" xfId="4" applyFont="1" applyBorder="1" applyAlignment="1">
      <alignment horizontal="left" vertical="center"/>
    </xf>
    <xf numFmtId="0" fontId="21" fillId="0" borderId="26" xfId="4" applyFont="1" applyBorder="1" applyAlignment="1">
      <alignment horizontal="left" vertical="center"/>
    </xf>
    <xf numFmtId="0" fontId="21" fillId="0" borderId="37" xfId="4" applyFont="1" applyBorder="1" applyAlignment="1">
      <alignment horizontal="left" vertical="center"/>
    </xf>
    <xf numFmtId="0" fontId="23" fillId="0" borderId="20" xfId="4" applyFont="1" applyBorder="1" applyAlignment="1">
      <alignment horizontal="left" vertical="center" wrapText="1"/>
    </xf>
    <xf numFmtId="0" fontId="23" fillId="0" borderId="21" xfId="4" applyFont="1" applyBorder="1" applyAlignment="1">
      <alignment horizontal="left" vertical="center" wrapText="1"/>
    </xf>
    <xf numFmtId="0" fontId="23" fillId="0" borderId="22" xfId="4" applyFont="1" applyBorder="1" applyAlignment="1">
      <alignment horizontal="left" vertical="center" wrapText="1"/>
    </xf>
    <xf numFmtId="0" fontId="23" fillId="0" borderId="20" xfId="4" applyFont="1" applyBorder="1" applyAlignment="1">
      <alignment horizontal="left" vertical="center"/>
    </xf>
    <xf numFmtId="0" fontId="23" fillId="0" borderId="21" xfId="4" applyFont="1" applyBorder="1" applyAlignment="1">
      <alignment horizontal="left" vertical="center"/>
    </xf>
    <xf numFmtId="0" fontId="23" fillId="0" borderId="22" xfId="4" applyFont="1" applyBorder="1" applyAlignment="1">
      <alignment horizontal="left" vertical="center"/>
    </xf>
    <xf numFmtId="0" fontId="21" fillId="0" borderId="25" xfId="4" applyFont="1" applyBorder="1" applyAlignment="1">
      <alignment horizontal="left" vertical="center"/>
    </xf>
    <xf numFmtId="0" fontId="23" fillId="0" borderId="27" xfId="4" applyFont="1" applyBorder="1" applyAlignment="1">
      <alignment horizontal="center" vertical="center"/>
    </xf>
    <xf numFmtId="0" fontId="23" fillId="0" borderId="28" xfId="4" applyFont="1" applyBorder="1" applyAlignment="1">
      <alignment horizontal="center" vertical="center"/>
    </xf>
    <xf numFmtId="0" fontId="23" fillId="0" borderId="38" xfId="4" applyFont="1" applyBorder="1" applyAlignment="1">
      <alignment horizontal="center" vertical="center"/>
    </xf>
    <xf numFmtId="0" fontId="23" fillId="0" borderId="21" xfId="4" applyFont="1" applyBorder="1" applyAlignment="1">
      <alignment horizontal="center" vertical="center"/>
    </xf>
    <xf numFmtId="0" fontId="22" fillId="0" borderId="21" xfId="4" applyFont="1" applyBorder="1" applyAlignment="1">
      <alignment horizontal="center" vertical="center"/>
    </xf>
    <xf numFmtId="0" fontId="22" fillId="0" borderId="24" xfId="4" applyFont="1" applyBorder="1" applyAlignment="1">
      <alignment horizontal="right" vertical="center"/>
    </xf>
    <xf numFmtId="0" fontId="21" fillId="0" borderId="24" xfId="4" applyFont="1" applyBorder="1" applyAlignment="1">
      <alignment horizontal="left" vertical="center"/>
    </xf>
    <xf numFmtId="0" fontId="20" fillId="0" borderId="17" xfId="4" applyFont="1" applyBorder="1" applyAlignment="1">
      <alignment horizontal="center" vertical="top"/>
    </xf>
    <xf numFmtId="0" fontId="22" fillId="0" borderId="19" xfId="4" applyFont="1" applyBorder="1" applyAlignment="1">
      <alignment horizontal="center" vertical="center"/>
    </xf>
    <xf numFmtId="0" fontId="23" fillId="0" borderId="19" xfId="4" applyFont="1" applyBorder="1" applyAlignment="1">
      <alignment horizontal="center" vertical="center"/>
    </xf>
    <xf numFmtId="0" fontId="23" fillId="0" borderId="35" xfId="4" applyFont="1" applyBorder="1" applyAlignment="1">
      <alignment horizontal="center" vertical="center"/>
    </xf>
    <xf numFmtId="58" fontId="23" fillId="0" borderId="21" xfId="4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10" fillId="4" borderId="2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8" fillId="0" borderId="10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9" fontId="50" fillId="4" borderId="2" xfId="6" applyNumberFormat="1" applyFont="1" applyFill="1" applyBorder="1" applyAlignment="1">
      <alignment horizontal="center" vertical="center"/>
    </xf>
    <xf numFmtId="49" fontId="41" fillId="4" borderId="2" xfId="6" applyNumberFormat="1" applyFont="1" applyFill="1" applyBorder="1" applyAlignment="1">
      <alignment horizontal="center" vertical="center"/>
    </xf>
    <xf numFmtId="49" fontId="41" fillId="9" borderId="2" xfId="6" applyNumberFormat="1" applyFont="1" applyFill="1" applyBorder="1" applyAlignment="1">
      <alignment horizontal="center" vertical="center"/>
    </xf>
    <xf numFmtId="0" fontId="51" fillId="0" borderId="29" xfId="4" applyFont="1" applyBorder="1" applyAlignment="1">
      <alignment horizontal="left" vertical="center"/>
    </xf>
    <xf numFmtId="0" fontId="52" fillId="0" borderId="56" xfId="4" applyFont="1" applyBorder="1" applyAlignment="1">
      <alignment horizontal="left" vertical="center"/>
    </xf>
    <xf numFmtId="0" fontId="53" fillId="0" borderId="0" xfId="4" applyFont="1" applyAlignment="1">
      <alignment horizontal="left" vertical="center"/>
    </xf>
    <xf numFmtId="0" fontId="51" fillId="0" borderId="20" xfId="4" applyFont="1" applyBorder="1" applyAlignment="1">
      <alignment horizontal="left" vertical="center"/>
    </xf>
    <xf numFmtId="9" fontId="51" fillId="0" borderId="31" xfId="4" applyNumberFormat="1" applyFont="1" applyBorder="1" applyAlignment="1">
      <alignment horizontal="left" vertical="center"/>
    </xf>
    <xf numFmtId="0" fontId="51" fillId="0" borderId="41" xfId="4" applyFont="1" applyBorder="1" applyAlignment="1">
      <alignment horizontal="center" vertical="center"/>
    </xf>
  </cellXfs>
  <cellStyles count="13">
    <cellStyle name="S10" xfId="9" xr:uid="{00000000-0005-0000-0000-00003A000000}"/>
    <cellStyle name="S13" xfId="8" xr:uid="{00000000-0005-0000-0000-000039000000}"/>
    <cellStyle name="S15" xfId="11" xr:uid="{00000000-0005-0000-0000-00003C000000}"/>
    <cellStyle name="S16" xfId="1" xr:uid="{00000000-0005-0000-0000-000005000000}"/>
    <cellStyle name="常规" xfId="0" builtinId="0"/>
    <cellStyle name="常规 10 10" xfId="7" xr:uid="{00000000-0005-0000-0000-000038000000}"/>
    <cellStyle name="常规 11 17" xfId="12" xr:uid="{F30F5FAC-147E-4E52-836C-99B720DB5DCE}"/>
    <cellStyle name="常规 2" xfId="4" xr:uid="{00000000-0005-0000-0000-000035000000}"/>
    <cellStyle name="常规 23" xfId="10" xr:uid="{00000000-0005-0000-0000-00003B000000}"/>
    <cellStyle name="常规 3" xfId="5" xr:uid="{00000000-0005-0000-0000-000036000000}"/>
    <cellStyle name="常规 3 3" xfId="3" xr:uid="{00000000-0005-0000-0000-00002E000000}"/>
    <cellStyle name="常规 4" xfId="6" xr:uid="{00000000-0005-0000-0000-000037000000}"/>
    <cellStyle name="常规 40" xfId="2" xr:uid="{00000000-0005-0000-0000-00000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8851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431800</xdr:colOff>
      <xdr:row>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431800</xdr:colOff>
      <xdr:row>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431800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8851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120650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120650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120650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120650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120650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120650</xdr:colOff>
      <xdr:row>21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120650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120650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120650</xdr:colOff>
      <xdr:row>8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120650</xdr:colOff>
      <xdr:row>21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 x14ac:dyDescent="0.15"/>
  <cols>
    <col min="1" max="1" width="5.5" customWidth="1"/>
    <col min="2" max="2" width="96.375" style="140" customWidth="1"/>
    <col min="3" max="3" width="10.125" customWidth="1"/>
  </cols>
  <sheetData>
    <row r="1" spans="1:2" ht="21" customHeight="1" x14ac:dyDescent="0.15">
      <c r="A1" s="141"/>
      <c r="B1" s="142" t="s">
        <v>0</v>
      </c>
    </row>
    <row r="2" spans="1:2" x14ac:dyDescent="0.15">
      <c r="A2" s="5">
        <v>1</v>
      </c>
      <c r="B2" s="143" t="s">
        <v>1</v>
      </c>
    </row>
    <row r="3" spans="1:2" x14ac:dyDescent="0.15">
      <c r="A3" s="5">
        <v>2</v>
      </c>
      <c r="B3" s="143" t="s">
        <v>2</v>
      </c>
    </row>
    <row r="4" spans="1:2" x14ac:dyDescent="0.15">
      <c r="A4" s="5">
        <v>3</v>
      </c>
      <c r="B4" s="143" t="s">
        <v>3</v>
      </c>
    </row>
    <row r="5" spans="1:2" x14ac:dyDescent="0.15">
      <c r="A5" s="5">
        <v>4</v>
      </c>
      <c r="B5" s="143" t="s">
        <v>4</v>
      </c>
    </row>
    <row r="6" spans="1:2" x14ac:dyDescent="0.15">
      <c r="A6" s="5">
        <v>5</v>
      </c>
      <c r="B6" s="143" t="s">
        <v>5</v>
      </c>
    </row>
    <row r="7" spans="1:2" x14ac:dyDescent="0.15">
      <c r="A7" s="5">
        <v>6</v>
      </c>
      <c r="B7" s="143" t="s">
        <v>6</v>
      </c>
    </row>
    <row r="8" spans="1:2" s="139" customFormat="1" ht="15" customHeight="1" x14ac:dyDescent="0.15">
      <c r="A8" s="144">
        <v>7</v>
      </c>
      <c r="B8" s="145" t="s">
        <v>7</v>
      </c>
    </row>
    <row r="9" spans="1:2" ht="18.95" customHeight="1" x14ac:dyDescent="0.15">
      <c r="A9" s="141"/>
      <c r="B9" s="146" t="s">
        <v>8</v>
      </c>
    </row>
    <row r="10" spans="1:2" ht="15.95" customHeight="1" x14ac:dyDescent="0.15">
      <c r="A10" s="5">
        <v>1</v>
      </c>
      <c r="B10" s="147" t="s">
        <v>9</v>
      </c>
    </row>
    <row r="11" spans="1:2" x14ac:dyDescent="0.15">
      <c r="A11" s="5">
        <v>2</v>
      </c>
      <c r="B11" s="143" t="s">
        <v>10</v>
      </c>
    </row>
    <row r="12" spans="1:2" x14ac:dyDescent="0.15">
      <c r="A12" s="5">
        <v>3</v>
      </c>
      <c r="B12" s="148" t="s">
        <v>11</v>
      </c>
    </row>
    <row r="13" spans="1:2" x14ac:dyDescent="0.15">
      <c r="A13" s="5">
        <v>4</v>
      </c>
      <c r="B13" s="148" t="s">
        <v>12</v>
      </c>
    </row>
    <row r="14" spans="1:2" x14ac:dyDescent="0.15">
      <c r="A14" s="5">
        <v>5</v>
      </c>
      <c r="B14" s="148" t="s">
        <v>13</v>
      </c>
    </row>
    <row r="15" spans="1:2" x14ac:dyDescent="0.15">
      <c r="A15" s="5">
        <v>6</v>
      </c>
      <c r="B15" s="148" t="s">
        <v>14</v>
      </c>
    </row>
    <row r="16" spans="1:2" x14ac:dyDescent="0.15">
      <c r="A16" s="5">
        <v>7</v>
      </c>
      <c r="B16" s="148" t="s">
        <v>15</v>
      </c>
    </row>
    <row r="17" spans="1:2" x14ac:dyDescent="0.15">
      <c r="A17" s="5">
        <v>8</v>
      </c>
      <c r="B17" s="148" t="s">
        <v>16</v>
      </c>
    </row>
    <row r="18" spans="1:2" x14ac:dyDescent="0.15">
      <c r="A18" s="5">
        <v>9</v>
      </c>
      <c r="B18" s="143" t="s">
        <v>17</v>
      </c>
    </row>
    <row r="19" spans="1:2" x14ac:dyDescent="0.15">
      <c r="A19" s="5"/>
      <c r="B19" s="143"/>
    </row>
    <row r="20" spans="1:2" ht="20.25" x14ac:dyDescent="0.15">
      <c r="A20" s="141"/>
      <c r="B20" s="142" t="s">
        <v>18</v>
      </c>
    </row>
    <row r="21" spans="1:2" x14ac:dyDescent="0.15">
      <c r="A21" s="5">
        <v>1</v>
      </c>
      <c r="B21" s="143" t="s">
        <v>19</v>
      </c>
    </row>
    <row r="22" spans="1:2" x14ac:dyDescent="0.15">
      <c r="A22" s="5">
        <v>2</v>
      </c>
      <c r="B22" s="143" t="s">
        <v>20</v>
      </c>
    </row>
    <row r="23" spans="1:2" x14ac:dyDescent="0.15">
      <c r="A23" s="5">
        <v>3</v>
      </c>
      <c r="B23" s="143" t="s">
        <v>21</v>
      </c>
    </row>
    <row r="24" spans="1:2" x14ac:dyDescent="0.15">
      <c r="A24" s="5">
        <v>4</v>
      </c>
      <c r="B24" s="143" t="s">
        <v>22</v>
      </c>
    </row>
    <row r="25" spans="1:2" x14ac:dyDescent="0.15">
      <c r="A25" s="5">
        <v>5</v>
      </c>
      <c r="B25" s="148" t="s">
        <v>23</v>
      </c>
    </row>
    <row r="26" spans="1:2" x14ac:dyDescent="0.15">
      <c r="A26" s="5">
        <v>6</v>
      </c>
      <c r="B26" s="148" t="s">
        <v>24</v>
      </c>
    </row>
    <row r="27" spans="1:2" x14ac:dyDescent="0.15">
      <c r="A27" s="5">
        <v>7</v>
      </c>
      <c r="B27" s="143" t="s">
        <v>25</v>
      </c>
    </row>
    <row r="28" spans="1:2" x14ac:dyDescent="0.15">
      <c r="A28" s="5"/>
      <c r="B28" s="143"/>
    </row>
    <row r="29" spans="1:2" ht="20.25" x14ac:dyDescent="0.15">
      <c r="A29" s="141"/>
      <c r="B29" s="142" t="s">
        <v>26</v>
      </c>
    </row>
    <row r="30" spans="1:2" x14ac:dyDescent="0.15">
      <c r="A30" s="5">
        <v>1</v>
      </c>
      <c r="B30" s="143" t="s">
        <v>27</v>
      </c>
    </row>
    <row r="31" spans="1:2" x14ac:dyDescent="0.15">
      <c r="A31" s="5">
        <v>2</v>
      </c>
      <c r="B31" s="143" t="s">
        <v>28</v>
      </c>
    </row>
    <row r="32" spans="1:2" x14ac:dyDescent="0.15">
      <c r="A32" s="5">
        <v>3</v>
      </c>
      <c r="B32" s="143" t="s">
        <v>29</v>
      </c>
    </row>
    <row r="33" spans="1:2" ht="28.5" x14ac:dyDescent="0.15">
      <c r="A33" s="5">
        <v>4</v>
      </c>
      <c r="B33" s="143" t="s">
        <v>30</v>
      </c>
    </row>
    <row r="34" spans="1:2" x14ac:dyDescent="0.15">
      <c r="A34" s="5">
        <v>5</v>
      </c>
      <c r="B34" s="143" t="s">
        <v>31</v>
      </c>
    </row>
    <row r="35" spans="1:2" x14ac:dyDescent="0.15">
      <c r="A35" s="5">
        <v>6</v>
      </c>
      <c r="B35" s="143" t="s">
        <v>32</v>
      </c>
    </row>
    <row r="36" spans="1:2" x14ac:dyDescent="0.15">
      <c r="A36" s="5">
        <v>7</v>
      </c>
      <c r="B36" s="143" t="s">
        <v>33</v>
      </c>
    </row>
    <row r="37" spans="1:2" x14ac:dyDescent="0.15">
      <c r="A37" s="5"/>
      <c r="B37" s="143"/>
    </row>
    <row r="39" spans="1:2" x14ac:dyDescent="0.15">
      <c r="A39" s="149" t="s">
        <v>34</v>
      </c>
      <c r="B39" s="150"/>
    </row>
  </sheetData>
  <phoneticPr fontId="4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1"/>
  <sheetViews>
    <sheetView zoomScale="125" zoomScaleNormal="125" workbookViewId="0">
      <selection activeCell="D4" sqref="D4:D6"/>
    </sheetView>
  </sheetViews>
  <sheetFormatPr defaultColWidth="9" defaultRowHeight="14.25" x14ac:dyDescent="0.15"/>
  <cols>
    <col min="1" max="1" width="7" customWidth="1"/>
    <col min="2" max="2" width="12.125" style="18" customWidth="1"/>
    <col min="3" max="3" width="12.875" style="18" customWidth="1"/>
    <col min="4" max="4" width="9.125" style="16" customWidth="1"/>
    <col min="5" max="5" width="14.375" customWidth="1"/>
    <col min="6" max="6" width="11.375" customWidth="1"/>
    <col min="7" max="7" width="8" customWidth="1"/>
    <col min="8" max="8" width="11.625" style="18" customWidth="1"/>
    <col min="9" max="12" width="10" style="18" customWidth="1"/>
    <col min="13" max="14" width="9.125" style="18" customWidth="1"/>
    <col min="15" max="15" width="10.625" style="18" customWidth="1"/>
  </cols>
  <sheetData>
    <row r="1" spans="1:15" ht="29.25" x14ac:dyDescent="0.15">
      <c r="A1" s="354" t="s">
        <v>281</v>
      </c>
      <c r="B1" s="354"/>
      <c r="C1" s="354"/>
      <c r="D1" s="355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5" s="1" customFormat="1" ht="16.5" x14ac:dyDescent="0.3">
      <c r="A2" s="343" t="s">
        <v>256</v>
      </c>
      <c r="B2" s="344" t="s">
        <v>258</v>
      </c>
      <c r="C2" s="344" t="s">
        <v>259</v>
      </c>
      <c r="D2" s="346" t="s">
        <v>260</v>
      </c>
      <c r="E2" s="344" t="s">
        <v>261</v>
      </c>
      <c r="F2" s="344" t="s">
        <v>257</v>
      </c>
      <c r="G2" s="344" t="s">
        <v>282</v>
      </c>
      <c r="H2" s="344" t="s">
        <v>283</v>
      </c>
      <c r="I2" s="3" t="s">
        <v>284</v>
      </c>
      <c r="J2" s="3" t="s">
        <v>285</v>
      </c>
      <c r="K2" s="3" t="s">
        <v>286</v>
      </c>
      <c r="L2" s="3" t="s">
        <v>287</v>
      </c>
      <c r="M2" s="3" t="s">
        <v>288</v>
      </c>
      <c r="N2" s="344" t="s">
        <v>289</v>
      </c>
      <c r="O2" s="344" t="s">
        <v>290</v>
      </c>
    </row>
    <row r="3" spans="1:15" s="1" customFormat="1" ht="16.5" x14ac:dyDescent="0.3">
      <c r="A3" s="343"/>
      <c r="B3" s="345"/>
      <c r="C3" s="345"/>
      <c r="D3" s="347"/>
      <c r="E3" s="345"/>
      <c r="F3" s="345"/>
      <c r="G3" s="345"/>
      <c r="H3" s="345"/>
      <c r="I3" s="3" t="s">
        <v>291</v>
      </c>
      <c r="J3" s="3" t="s">
        <v>291</v>
      </c>
      <c r="K3" s="3" t="s">
        <v>291</v>
      </c>
      <c r="L3" s="3" t="s">
        <v>291</v>
      </c>
      <c r="M3" s="3" t="s">
        <v>291</v>
      </c>
      <c r="N3" s="345"/>
      <c r="O3" s="345"/>
    </row>
    <row r="4" spans="1:15" ht="21" x14ac:dyDescent="0.15">
      <c r="A4" s="5">
        <v>1</v>
      </c>
      <c r="B4" s="10">
        <v>18</v>
      </c>
      <c r="C4" s="152" t="s">
        <v>270</v>
      </c>
      <c r="D4" s="153" t="s">
        <v>271</v>
      </c>
      <c r="E4" s="6" t="s">
        <v>143</v>
      </c>
      <c r="F4" s="151" t="s">
        <v>269</v>
      </c>
      <c r="G4" s="6" t="s">
        <v>65</v>
      </c>
      <c r="H4" s="6" t="s">
        <v>65</v>
      </c>
      <c r="I4" s="6">
        <v>3</v>
      </c>
      <c r="J4" s="6">
        <v>2</v>
      </c>
      <c r="K4" s="6">
        <v>3</v>
      </c>
      <c r="L4" s="6">
        <v>4</v>
      </c>
      <c r="M4" s="6">
        <v>1</v>
      </c>
      <c r="N4" s="6">
        <f t="shared" ref="N4:N9" si="0">SUM(I4:M4)</f>
        <v>13</v>
      </c>
      <c r="O4" s="6" t="s">
        <v>273</v>
      </c>
    </row>
    <row r="5" spans="1:15" ht="22.5" x14ac:dyDescent="0.15">
      <c r="A5" s="5">
        <v>2</v>
      </c>
      <c r="B5" s="6">
        <v>16</v>
      </c>
      <c r="C5" s="152" t="s">
        <v>270</v>
      </c>
      <c r="D5" s="154" t="s">
        <v>274</v>
      </c>
      <c r="E5" s="6" t="s">
        <v>143</v>
      </c>
      <c r="F5" s="151" t="s">
        <v>269</v>
      </c>
      <c r="G5" s="6" t="s">
        <v>65</v>
      </c>
      <c r="H5" s="6" t="s">
        <v>65</v>
      </c>
      <c r="I5" s="6">
        <v>3</v>
      </c>
      <c r="J5" s="6">
        <v>3</v>
      </c>
      <c r="K5" s="6">
        <v>3</v>
      </c>
      <c r="L5" s="6">
        <v>4</v>
      </c>
      <c r="M5" s="6">
        <v>3</v>
      </c>
      <c r="N5" s="6">
        <f t="shared" si="0"/>
        <v>16</v>
      </c>
      <c r="O5" s="6" t="s">
        <v>273</v>
      </c>
    </row>
    <row r="6" spans="1:15" ht="22.5" x14ac:dyDescent="0.15">
      <c r="A6" s="5">
        <v>3</v>
      </c>
      <c r="B6" s="6">
        <v>33</v>
      </c>
      <c r="C6" s="152" t="s">
        <v>270</v>
      </c>
      <c r="D6" s="155" t="s">
        <v>275</v>
      </c>
      <c r="E6" s="6" t="s">
        <v>143</v>
      </c>
      <c r="F6" s="151" t="s">
        <v>269</v>
      </c>
      <c r="G6" s="6" t="s">
        <v>65</v>
      </c>
      <c r="H6" s="6" t="s">
        <v>65</v>
      </c>
      <c r="I6" s="6">
        <v>2</v>
      </c>
      <c r="J6" s="6">
        <v>3</v>
      </c>
      <c r="K6" s="6">
        <v>1</v>
      </c>
      <c r="L6" s="6">
        <v>5</v>
      </c>
      <c r="M6" s="6">
        <v>1</v>
      </c>
      <c r="N6" s="6">
        <f t="shared" si="0"/>
        <v>12</v>
      </c>
      <c r="O6" s="6" t="s">
        <v>273</v>
      </c>
    </row>
    <row r="7" spans="1:15" ht="21" x14ac:dyDescent="0.15">
      <c r="A7" s="5">
        <v>4</v>
      </c>
      <c r="B7" s="6">
        <v>111</v>
      </c>
      <c r="C7" s="152" t="s">
        <v>270</v>
      </c>
      <c r="D7" s="153" t="s">
        <v>271</v>
      </c>
      <c r="E7" s="6" t="s">
        <v>143</v>
      </c>
      <c r="F7" s="151" t="s">
        <v>269</v>
      </c>
      <c r="G7" s="6" t="s">
        <v>65</v>
      </c>
      <c r="H7" s="6" t="s">
        <v>65</v>
      </c>
      <c r="I7" s="6">
        <v>1</v>
      </c>
      <c r="J7" s="6">
        <v>2</v>
      </c>
      <c r="K7" s="6">
        <v>2</v>
      </c>
      <c r="L7" s="6">
        <v>2</v>
      </c>
      <c r="M7" s="6">
        <v>2</v>
      </c>
      <c r="N7" s="6">
        <f t="shared" si="0"/>
        <v>9</v>
      </c>
      <c r="O7" s="6" t="s">
        <v>273</v>
      </c>
    </row>
    <row r="8" spans="1:15" ht="22.5" x14ac:dyDescent="0.15">
      <c r="A8" s="5">
        <v>5</v>
      </c>
      <c r="B8" s="6">
        <v>1960</v>
      </c>
      <c r="C8" s="152" t="s">
        <v>277</v>
      </c>
      <c r="D8" s="154" t="s">
        <v>274</v>
      </c>
      <c r="E8" s="6" t="s">
        <v>143</v>
      </c>
      <c r="F8" s="151" t="s">
        <v>276</v>
      </c>
      <c r="G8" s="6" t="s">
        <v>65</v>
      </c>
      <c r="H8" s="6" t="s">
        <v>65</v>
      </c>
      <c r="I8" s="6">
        <v>3</v>
      </c>
      <c r="J8" s="6">
        <v>1</v>
      </c>
      <c r="K8" s="6">
        <v>1</v>
      </c>
      <c r="L8" s="6">
        <v>3</v>
      </c>
      <c r="M8" s="6">
        <v>1</v>
      </c>
      <c r="N8" s="6">
        <f t="shared" si="0"/>
        <v>9</v>
      </c>
      <c r="O8" s="6" t="s">
        <v>273</v>
      </c>
    </row>
    <row r="9" spans="1:15" ht="22.5" x14ac:dyDescent="0.15">
      <c r="A9" s="5">
        <v>6</v>
      </c>
      <c r="B9" s="6">
        <v>3330</v>
      </c>
      <c r="C9" s="152" t="s">
        <v>277</v>
      </c>
      <c r="D9" s="155" t="s">
        <v>275</v>
      </c>
      <c r="E9" s="6" t="s">
        <v>143</v>
      </c>
      <c r="F9" s="151" t="s">
        <v>276</v>
      </c>
      <c r="G9" s="6" t="s">
        <v>65</v>
      </c>
      <c r="H9" s="6" t="s">
        <v>65</v>
      </c>
      <c r="I9" s="6">
        <v>1</v>
      </c>
      <c r="J9" s="6">
        <v>2</v>
      </c>
      <c r="K9" s="6">
        <v>1</v>
      </c>
      <c r="L9" s="6">
        <v>1</v>
      </c>
      <c r="M9" s="6">
        <v>2</v>
      </c>
      <c r="N9" s="6">
        <f t="shared" si="0"/>
        <v>7</v>
      </c>
      <c r="O9" s="6" t="s">
        <v>273</v>
      </c>
    </row>
    <row r="10" spans="1:15" s="2" customFormat="1" ht="18.75" x14ac:dyDescent="0.15">
      <c r="A10" s="356" t="s">
        <v>278</v>
      </c>
      <c r="B10" s="363"/>
      <c r="C10" s="363"/>
      <c r="D10" s="358"/>
      <c r="E10" s="359"/>
      <c r="F10" s="364"/>
      <c r="G10" s="364"/>
      <c r="H10" s="364"/>
      <c r="I10" s="360"/>
      <c r="J10" s="362" t="s">
        <v>292</v>
      </c>
      <c r="K10" s="363"/>
      <c r="L10" s="363"/>
      <c r="M10" s="361"/>
      <c r="N10" s="19"/>
      <c r="O10" s="9"/>
    </row>
    <row r="11" spans="1:15" ht="16.5" x14ac:dyDescent="0.15">
      <c r="A11" s="365" t="s">
        <v>293</v>
      </c>
      <c r="B11" s="342"/>
      <c r="C11" s="342"/>
      <c r="D11" s="341"/>
      <c r="E11" s="340"/>
      <c r="F11" s="340"/>
      <c r="G11" s="340"/>
      <c r="H11" s="342"/>
      <c r="I11" s="342"/>
      <c r="J11" s="342"/>
      <c r="K11" s="342"/>
      <c r="L11" s="342"/>
      <c r="M11" s="342"/>
      <c r="N11" s="342"/>
      <c r="O11" s="342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4" type="noConversion"/>
  <dataValidations count="1">
    <dataValidation type="list" allowBlank="1" showInputMessage="1" showErrorMessage="1" sqref="O1 O3:O9 O1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zoomScale="125" zoomScaleNormal="125" workbookViewId="0">
      <selection activeCell="C4" sqref="C4:F9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style="16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4" t="s">
        <v>294</v>
      </c>
      <c r="B1" s="354"/>
      <c r="C1" s="354"/>
      <c r="D1" s="354"/>
      <c r="E1" s="355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</row>
    <row r="2" spans="1:23" s="1" customFormat="1" ht="15.95" customHeight="1" x14ac:dyDescent="0.3">
      <c r="A2" s="344" t="s">
        <v>295</v>
      </c>
      <c r="B2" s="344" t="s">
        <v>257</v>
      </c>
      <c r="C2" s="344" t="s">
        <v>258</v>
      </c>
      <c r="D2" s="344" t="s">
        <v>259</v>
      </c>
      <c r="E2" s="346" t="s">
        <v>260</v>
      </c>
      <c r="F2" s="344" t="s">
        <v>261</v>
      </c>
      <c r="G2" s="378" t="s">
        <v>296</v>
      </c>
      <c r="H2" s="379"/>
      <c r="I2" s="380"/>
      <c r="J2" s="378" t="s">
        <v>297</v>
      </c>
      <c r="K2" s="379"/>
      <c r="L2" s="380"/>
      <c r="M2" s="378" t="s">
        <v>298</v>
      </c>
      <c r="N2" s="379"/>
      <c r="O2" s="380"/>
      <c r="P2" s="378" t="s">
        <v>299</v>
      </c>
      <c r="Q2" s="379"/>
      <c r="R2" s="380"/>
      <c r="S2" s="379" t="s">
        <v>300</v>
      </c>
      <c r="T2" s="379"/>
      <c r="U2" s="380"/>
      <c r="V2" s="368" t="s">
        <v>301</v>
      </c>
      <c r="W2" s="368" t="s">
        <v>290</v>
      </c>
    </row>
    <row r="3" spans="1:23" s="1" customFormat="1" ht="16.5" x14ac:dyDescent="0.3">
      <c r="A3" s="345"/>
      <c r="B3" s="377"/>
      <c r="C3" s="377"/>
      <c r="D3" s="377"/>
      <c r="E3" s="370"/>
      <c r="F3" s="377"/>
      <c r="G3" s="3" t="s">
        <v>302</v>
      </c>
      <c r="H3" s="3" t="s">
        <v>67</v>
      </c>
      <c r="I3" s="3" t="s">
        <v>257</v>
      </c>
      <c r="J3" s="3" t="s">
        <v>302</v>
      </c>
      <c r="K3" s="3" t="s">
        <v>67</v>
      </c>
      <c r="L3" s="3" t="s">
        <v>257</v>
      </c>
      <c r="M3" s="3" t="s">
        <v>302</v>
      </c>
      <c r="N3" s="3" t="s">
        <v>67</v>
      </c>
      <c r="O3" s="3" t="s">
        <v>257</v>
      </c>
      <c r="P3" s="3" t="s">
        <v>302</v>
      </c>
      <c r="Q3" s="3" t="s">
        <v>67</v>
      </c>
      <c r="R3" s="3" t="s">
        <v>257</v>
      </c>
      <c r="S3" s="3" t="s">
        <v>302</v>
      </c>
      <c r="T3" s="3" t="s">
        <v>67</v>
      </c>
      <c r="U3" s="3" t="s">
        <v>257</v>
      </c>
      <c r="V3" s="369"/>
      <c r="W3" s="369"/>
    </row>
    <row r="4" spans="1:23" x14ac:dyDescent="0.15">
      <c r="A4" s="374" t="s">
        <v>303</v>
      </c>
      <c r="B4" s="151" t="s">
        <v>269</v>
      </c>
      <c r="C4" s="10">
        <v>18</v>
      </c>
      <c r="D4" s="152" t="s">
        <v>270</v>
      </c>
      <c r="E4" s="153" t="s">
        <v>271</v>
      </c>
      <c r="F4" s="6" t="s">
        <v>143</v>
      </c>
      <c r="G4" s="152" t="s">
        <v>304</v>
      </c>
      <c r="H4" s="152" t="s">
        <v>305</v>
      </c>
      <c r="I4" s="6" t="s">
        <v>306</v>
      </c>
      <c r="J4" s="152" t="s">
        <v>307</v>
      </c>
      <c r="K4" s="6" t="s">
        <v>308</v>
      </c>
      <c r="L4" s="6" t="s">
        <v>306</v>
      </c>
      <c r="M4" s="152" t="s">
        <v>309</v>
      </c>
      <c r="N4" s="152" t="s">
        <v>310</v>
      </c>
      <c r="O4" s="152" t="s">
        <v>311</v>
      </c>
      <c r="P4" s="6"/>
      <c r="Q4" s="6"/>
      <c r="R4" s="6"/>
      <c r="S4" s="6"/>
      <c r="T4" s="6"/>
      <c r="U4" s="6"/>
      <c r="V4" s="6"/>
      <c r="W4" s="6"/>
    </row>
    <row r="5" spans="1:23" ht="22.5" x14ac:dyDescent="0.15">
      <c r="A5" s="375"/>
      <c r="B5" s="151" t="s">
        <v>269</v>
      </c>
      <c r="C5" s="6">
        <v>16</v>
      </c>
      <c r="D5" s="152" t="s">
        <v>270</v>
      </c>
      <c r="E5" s="154" t="s">
        <v>274</v>
      </c>
      <c r="F5" s="6" t="s">
        <v>143</v>
      </c>
      <c r="G5" s="378" t="s">
        <v>312</v>
      </c>
      <c r="H5" s="379"/>
      <c r="I5" s="380"/>
      <c r="J5" s="378" t="s">
        <v>313</v>
      </c>
      <c r="K5" s="379"/>
      <c r="L5" s="380"/>
      <c r="M5" s="378" t="s">
        <v>314</v>
      </c>
      <c r="N5" s="379"/>
      <c r="O5" s="380"/>
      <c r="P5" s="378" t="s">
        <v>315</v>
      </c>
      <c r="Q5" s="379"/>
      <c r="R5" s="380"/>
      <c r="S5" s="379" t="s">
        <v>316</v>
      </c>
      <c r="T5" s="379"/>
      <c r="U5" s="380"/>
      <c r="V5" s="6"/>
      <c r="W5" s="6"/>
    </row>
    <row r="6" spans="1:23" ht="22.5" x14ac:dyDescent="0.15">
      <c r="A6" s="375"/>
      <c r="B6" s="151" t="s">
        <v>269</v>
      </c>
      <c r="C6" s="6">
        <v>33</v>
      </c>
      <c r="D6" s="152" t="s">
        <v>270</v>
      </c>
      <c r="E6" s="155" t="s">
        <v>275</v>
      </c>
      <c r="F6" s="6" t="s">
        <v>143</v>
      </c>
      <c r="G6" s="3" t="s">
        <v>302</v>
      </c>
      <c r="H6" s="3" t="s">
        <v>67</v>
      </c>
      <c r="I6" s="3" t="s">
        <v>257</v>
      </c>
      <c r="J6" s="3" t="s">
        <v>302</v>
      </c>
      <c r="K6" s="3" t="s">
        <v>67</v>
      </c>
      <c r="L6" s="3" t="s">
        <v>257</v>
      </c>
      <c r="M6" s="3" t="s">
        <v>302</v>
      </c>
      <c r="N6" s="3" t="s">
        <v>67</v>
      </c>
      <c r="O6" s="3" t="s">
        <v>257</v>
      </c>
      <c r="P6" s="3" t="s">
        <v>302</v>
      </c>
      <c r="Q6" s="3" t="s">
        <v>67</v>
      </c>
      <c r="R6" s="3" t="s">
        <v>257</v>
      </c>
      <c r="S6" s="3" t="s">
        <v>302</v>
      </c>
      <c r="T6" s="3" t="s">
        <v>67</v>
      </c>
      <c r="U6" s="3" t="s">
        <v>257</v>
      </c>
      <c r="V6" s="6"/>
      <c r="W6" s="6"/>
    </row>
    <row r="7" spans="1:23" x14ac:dyDescent="0.15">
      <c r="A7" s="376"/>
      <c r="B7" s="151" t="s">
        <v>269</v>
      </c>
      <c r="C7" s="6">
        <v>111</v>
      </c>
      <c r="D7" s="152" t="s">
        <v>270</v>
      </c>
      <c r="E7" s="153" t="s">
        <v>271</v>
      </c>
      <c r="F7" s="6" t="s">
        <v>143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22.5" x14ac:dyDescent="0.15">
      <c r="A8" s="366" t="s">
        <v>317</v>
      </c>
      <c r="B8" s="151" t="s">
        <v>276</v>
      </c>
      <c r="C8" s="6">
        <v>1960</v>
      </c>
      <c r="D8" s="152" t="s">
        <v>277</v>
      </c>
      <c r="E8" s="154" t="s">
        <v>274</v>
      </c>
      <c r="F8" s="6" t="s">
        <v>143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2.5" x14ac:dyDescent="0.15">
      <c r="A9" s="367"/>
      <c r="B9" s="151" t="s">
        <v>276</v>
      </c>
      <c r="C9" s="6">
        <v>3330</v>
      </c>
      <c r="D9" s="152" t="s">
        <v>277</v>
      </c>
      <c r="E9" s="155" t="s">
        <v>275</v>
      </c>
      <c r="F9" s="6" t="s">
        <v>143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366" t="s">
        <v>318</v>
      </c>
      <c r="B10" s="366"/>
      <c r="C10" s="366"/>
      <c r="D10" s="366"/>
      <c r="E10" s="371"/>
      <c r="F10" s="36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367"/>
      <c r="B11" s="367"/>
      <c r="C11" s="367"/>
      <c r="D11" s="367"/>
      <c r="E11" s="372"/>
      <c r="F11" s="36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366" t="s">
        <v>319</v>
      </c>
      <c r="B12" s="366"/>
      <c r="C12" s="366"/>
      <c r="D12" s="366"/>
      <c r="E12" s="371"/>
      <c r="F12" s="36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15">
      <c r="A13" s="367"/>
      <c r="B13" s="367"/>
      <c r="C13" s="367"/>
      <c r="D13" s="367"/>
      <c r="E13" s="372"/>
      <c r="F13" s="367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15">
      <c r="A14" s="5"/>
      <c r="B14" s="5"/>
      <c r="C14" s="5"/>
      <c r="D14" s="5"/>
      <c r="E14" s="1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2" customFormat="1" ht="18.75" x14ac:dyDescent="0.15">
      <c r="A15" s="356" t="s">
        <v>278</v>
      </c>
      <c r="B15" s="357"/>
      <c r="C15" s="357"/>
      <c r="D15" s="357"/>
      <c r="E15" s="358"/>
      <c r="F15" s="359"/>
      <c r="G15" s="360"/>
      <c r="H15" s="15"/>
      <c r="I15" s="15"/>
      <c r="J15" s="356" t="s">
        <v>279</v>
      </c>
      <c r="K15" s="357"/>
      <c r="L15" s="357"/>
      <c r="M15" s="357"/>
      <c r="N15" s="357"/>
      <c r="O15" s="357"/>
      <c r="P15" s="357"/>
      <c r="Q15" s="357"/>
      <c r="R15" s="357"/>
      <c r="S15" s="357"/>
      <c r="T15" s="357"/>
      <c r="U15" s="373"/>
      <c r="V15" s="7"/>
      <c r="W15" s="9"/>
    </row>
    <row r="16" spans="1:23" ht="16.5" x14ac:dyDescent="0.15">
      <c r="A16" s="365" t="s">
        <v>320</v>
      </c>
      <c r="B16" s="365"/>
      <c r="C16" s="340"/>
      <c r="D16" s="340"/>
      <c r="E16" s="341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</row>
  </sheetData>
  <mergeCells count="37">
    <mergeCell ref="A1:W1"/>
    <mergeCell ref="G2:I2"/>
    <mergeCell ref="J2:L2"/>
    <mergeCell ref="M2:O2"/>
    <mergeCell ref="P2:R2"/>
    <mergeCell ref="S2:U2"/>
    <mergeCell ref="F2:F3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10:B11"/>
    <mergeCell ref="B12:B13"/>
    <mergeCell ref="C2:C3"/>
    <mergeCell ref="C10:C11"/>
    <mergeCell ref="C12:C13"/>
    <mergeCell ref="D2:D3"/>
    <mergeCell ref="F10:F11"/>
    <mergeCell ref="F12:F13"/>
    <mergeCell ref="V2:V3"/>
    <mergeCell ref="W2:W3"/>
    <mergeCell ref="D10:D11"/>
    <mergeCell ref="D12:D13"/>
    <mergeCell ref="E2:E3"/>
    <mergeCell ref="E10:E11"/>
    <mergeCell ref="E12:E13"/>
    <mergeCell ref="G5:I5"/>
    <mergeCell ref="J5:L5"/>
    <mergeCell ref="M5:O5"/>
    <mergeCell ref="P5:R5"/>
    <mergeCell ref="S5:U5"/>
  </mergeCells>
  <phoneticPr fontId="44" type="noConversion"/>
  <dataValidations count="1">
    <dataValidation type="list" allowBlank="1" showInputMessage="1" showErrorMessage="1" sqref="W1 W4:W9 W10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4" t="s">
        <v>321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</row>
    <row r="2" spans="1:14" s="1" customFormat="1" ht="16.5" x14ac:dyDescent="0.3">
      <c r="A2" s="11" t="s">
        <v>322</v>
      </c>
      <c r="B2" s="12" t="s">
        <v>258</v>
      </c>
      <c r="C2" s="12" t="s">
        <v>259</v>
      </c>
      <c r="D2" s="12" t="s">
        <v>260</v>
      </c>
      <c r="E2" s="12" t="s">
        <v>261</v>
      </c>
      <c r="F2" s="12" t="s">
        <v>257</v>
      </c>
      <c r="G2" s="11" t="s">
        <v>323</v>
      </c>
      <c r="H2" s="11" t="s">
        <v>324</v>
      </c>
      <c r="I2" s="11" t="s">
        <v>325</v>
      </c>
      <c r="J2" s="11" t="s">
        <v>324</v>
      </c>
      <c r="K2" s="11" t="s">
        <v>326</v>
      </c>
      <c r="L2" s="11" t="s">
        <v>324</v>
      </c>
      <c r="M2" s="12" t="s">
        <v>301</v>
      </c>
      <c r="N2" s="12" t="s">
        <v>290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3" t="s">
        <v>322</v>
      </c>
      <c r="B4" s="14" t="s">
        <v>327</v>
      </c>
      <c r="C4" s="14" t="s">
        <v>302</v>
      </c>
      <c r="D4" s="14" t="s">
        <v>260</v>
      </c>
      <c r="E4" s="12" t="s">
        <v>261</v>
      </c>
      <c r="F4" s="12" t="s">
        <v>257</v>
      </c>
      <c r="G4" s="11" t="s">
        <v>323</v>
      </c>
      <c r="H4" s="11" t="s">
        <v>324</v>
      </c>
      <c r="I4" s="11" t="s">
        <v>325</v>
      </c>
      <c r="J4" s="11" t="s">
        <v>324</v>
      </c>
      <c r="K4" s="11" t="s">
        <v>326</v>
      </c>
      <c r="L4" s="11" t="s">
        <v>324</v>
      </c>
      <c r="M4" s="12" t="s">
        <v>301</v>
      </c>
      <c r="N4" s="12" t="s">
        <v>290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56" t="s">
        <v>328</v>
      </c>
      <c r="B11" s="357"/>
      <c r="C11" s="357"/>
      <c r="D11" s="373"/>
      <c r="E11" s="359"/>
      <c r="F11" s="364"/>
      <c r="G11" s="360"/>
      <c r="H11" s="15"/>
      <c r="I11" s="356" t="s">
        <v>329</v>
      </c>
      <c r="J11" s="357"/>
      <c r="K11" s="357"/>
      <c r="L11" s="7"/>
      <c r="M11" s="7"/>
      <c r="N11" s="9"/>
    </row>
    <row r="12" spans="1:14" ht="16.5" x14ac:dyDescent="0.15">
      <c r="A12" s="365" t="s">
        <v>330</v>
      </c>
      <c r="B12" s="340"/>
      <c r="C12" s="340"/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340"/>
    </row>
  </sheetData>
  <mergeCells count="5">
    <mergeCell ref="A1:N1"/>
    <mergeCell ref="A11:D11"/>
    <mergeCell ref="E11:G11"/>
    <mergeCell ref="I11:K11"/>
    <mergeCell ref="A12:N12"/>
  </mergeCells>
  <phoneticPr fontId="4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F3" sqref="F3:F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54" t="s">
        <v>331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2" s="1" customFormat="1" ht="16.5" x14ac:dyDescent="0.3">
      <c r="A2" s="3" t="s">
        <v>295</v>
      </c>
      <c r="B2" s="4" t="s">
        <v>257</v>
      </c>
      <c r="C2" s="4" t="s">
        <v>258</v>
      </c>
      <c r="D2" s="4" t="s">
        <v>259</v>
      </c>
      <c r="E2" s="4" t="s">
        <v>260</v>
      </c>
      <c r="F2" s="4" t="s">
        <v>261</v>
      </c>
      <c r="G2" s="3" t="s">
        <v>332</v>
      </c>
      <c r="H2" s="3" t="s">
        <v>333</v>
      </c>
      <c r="I2" s="3" t="s">
        <v>334</v>
      </c>
      <c r="J2" s="3" t="s">
        <v>335</v>
      </c>
      <c r="K2" s="4" t="s">
        <v>301</v>
      </c>
      <c r="L2" s="4" t="s">
        <v>290</v>
      </c>
    </row>
    <row r="3" spans="1:12" x14ac:dyDescent="0.15">
      <c r="A3" s="5"/>
      <c r="B3" s="5"/>
      <c r="C3" s="10">
        <v>18</v>
      </c>
      <c r="D3" s="152" t="s">
        <v>270</v>
      </c>
      <c r="E3" s="153" t="s">
        <v>271</v>
      </c>
      <c r="F3" s="6" t="s">
        <v>143</v>
      </c>
      <c r="G3" s="156" t="s">
        <v>336</v>
      </c>
      <c r="H3" s="6" t="s">
        <v>337</v>
      </c>
      <c r="I3" s="6"/>
      <c r="J3" s="6"/>
      <c r="K3" s="6" t="s">
        <v>272</v>
      </c>
      <c r="L3" s="6"/>
    </row>
    <row r="4" spans="1:12" ht="22.5" x14ac:dyDescent="0.15">
      <c r="A4" s="5"/>
      <c r="B4" s="5"/>
      <c r="C4" s="6">
        <v>16</v>
      </c>
      <c r="D4" s="152" t="s">
        <v>270</v>
      </c>
      <c r="E4" s="154" t="s">
        <v>274</v>
      </c>
      <c r="F4" s="6" t="s">
        <v>143</v>
      </c>
      <c r="G4" s="6"/>
      <c r="H4" s="6"/>
      <c r="I4" s="6"/>
      <c r="J4" s="6"/>
      <c r="K4" s="6" t="s">
        <v>272</v>
      </c>
      <c r="L4" s="6"/>
    </row>
    <row r="5" spans="1:12" ht="22.5" x14ac:dyDescent="0.15">
      <c r="A5" s="5"/>
      <c r="B5" s="5"/>
      <c r="C5" s="6">
        <v>33</v>
      </c>
      <c r="D5" s="152" t="s">
        <v>270</v>
      </c>
      <c r="E5" s="155" t="s">
        <v>275</v>
      </c>
      <c r="F5" s="6" t="s">
        <v>143</v>
      </c>
      <c r="G5" s="6"/>
      <c r="H5" s="6"/>
      <c r="I5" s="6"/>
      <c r="J5" s="6"/>
      <c r="K5" s="6" t="s">
        <v>272</v>
      </c>
      <c r="L5" s="6"/>
    </row>
    <row r="6" spans="1:12" x14ac:dyDescent="0.15">
      <c r="A6" s="5"/>
      <c r="B6" s="5"/>
      <c r="C6" s="6">
        <v>111</v>
      </c>
      <c r="D6" s="152" t="s">
        <v>270</v>
      </c>
      <c r="E6" s="153" t="s">
        <v>271</v>
      </c>
      <c r="F6" s="6" t="s">
        <v>143</v>
      </c>
      <c r="G6" s="6"/>
      <c r="H6" s="6"/>
      <c r="I6" s="6"/>
      <c r="J6" s="6"/>
      <c r="K6" s="6" t="s">
        <v>272</v>
      </c>
      <c r="L6" s="6"/>
    </row>
    <row r="7" spans="1:12" ht="22.5" x14ac:dyDescent="0.15">
      <c r="A7" s="5"/>
      <c r="B7" s="5"/>
      <c r="C7" s="6">
        <v>1960</v>
      </c>
      <c r="D7" s="152" t="s">
        <v>277</v>
      </c>
      <c r="E7" s="154" t="s">
        <v>274</v>
      </c>
      <c r="F7" s="6" t="s">
        <v>143</v>
      </c>
      <c r="G7" s="6"/>
      <c r="H7" s="6"/>
      <c r="I7" s="5"/>
      <c r="J7" s="5"/>
      <c r="K7" s="5"/>
      <c r="L7" s="5"/>
    </row>
    <row r="8" spans="1:12" ht="22.5" x14ac:dyDescent="0.15">
      <c r="A8" s="5"/>
      <c r="B8" s="5"/>
      <c r="C8" s="6">
        <v>3330</v>
      </c>
      <c r="D8" s="152" t="s">
        <v>277</v>
      </c>
      <c r="E8" s="155" t="s">
        <v>275</v>
      </c>
      <c r="F8" s="6" t="s">
        <v>143</v>
      </c>
      <c r="G8" s="5"/>
      <c r="H8" s="5"/>
      <c r="I8" s="5"/>
      <c r="J8" s="5"/>
      <c r="K8" s="5"/>
      <c r="L8" s="5"/>
    </row>
    <row r="9" spans="1:12" s="2" customFormat="1" ht="18.75" x14ac:dyDescent="0.15">
      <c r="A9" s="356" t="s">
        <v>278</v>
      </c>
      <c r="B9" s="357"/>
      <c r="C9" s="357"/>
      <c r="D9" s="357"/>
      <c r="E9" s="358"/>
      <c r="F9" s="359"/>
      <c r="G9" s="360"/>
      <c r="H9" s="356" t="s">
        <v>279</v>
      </c>
      <c r="I9" s="357"/>
      <c r="J9" s="357"/>
      <c r="K9" s="7"/>
      <c r="L9" s="9"/>
    </row>
    <row r="10" spans="1:12" ht="16.5" x14ac:dyDescent="0.15">
      <c r="A10" s="365" t="s">
        <v>338</v>
      </c>
      <c r="B10" s="365"/>
      <c r="C10" s="340"/>
      <c r="D10" s="340"/>
      <c r="E10" s="340"/>
      <c r="F10" s="340"/>
      <c r="G10" s="340"/>
      <c r="H10" s="340"/>
      <c r="I10" s="340"/>
      <c r="J10" s="340"/>
      <c r="K10" s="340"/>
      <c r="L10" s="340"/>
    </row>
  </sheetData>
  <mergeCells count="5">
    <mergeCell ref="A1:J1"/>
    <mergeCell ref="A9:E9"/>
    <mergeCell ref="F9:G9"/>
    <mergeCell ref="H9:J9"/>
    <mergeCell ref="A10:L10"/>
  </mergeCells>
  <phoneticPr fontId="44" type="noConversion"/>
  <dataValidations count="1">
    <dataValidation type="list" allowBlank="1" showInputMessage="1" showErrorMessage="1" sqref="L3:L8 L9:L1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4" sqref="E4:E6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4" t="s">
        <v>339</v>
      </c>
      <c r="B1" s="354"/>
      <c r="C1" s="354"/>
      <c r="D1" s="354"/>
      <c r="E1" s="354"/>
      <c r="F1" s="354"/>
      <c r="G1" s="354"/>
      <c r="H1" s="354"/>
      <c r="I1" s="354"/>
    </row>
    <row r="2" spans="1:9" s="1" customFormat="1" ht="16.5" x14ac:dyDescent="0.3">
      <c r="A2" s="343" t="s">
        <v>256</v>
      </c>
      <c r="B2" s="344" t="s">
        <v>257</v>
      </c>
      <c r="C2" s="344" t="s">
        <v>302</v>
      </c>
      <c r="D2" s="344" t="s">
        <v>260</v>
      </c>
      <c r="E2" s="344" t="s">
        <v>261</v>
      </c>
      <c r="F2" s="3" t="s">
        <v>340</v>
      </c>
      <c r="G2" s="3" t="s">
        <v>263</v>
      </c>
      <c r="H2" s="348" t="s">
        <v>264</v>
      </c>
      <c r="I2" s="352" t="s">
        <v>266</v>
      </c>
    </row>
    <row r="3" spans="1:9" s="1" customFormat="1" ht="16.5" x14ac:dyDescent="0.3">
      <c r="A3" s="343"/>
      <c r="B3" s="345"/>
      <c r="C3" s="345"/>
      <c r="D3" s="345"/>
      <c r="E3" s="345"/>
      <c r="F3" s="3" t="s">
        <v>341</v>
      </c>
      <c r="G3" s="3" t="s">
        <v>267</v>
      </c>
      <c r="H3" s="349"/>
      <c r="I3" s="353"/>
    </row>
    <row r="4" spans="1:9" x14ac:dyDescent="0.15">
      <c r="A4" s="5"/>
      <c r="B4" s="156" t="s">
        <v>342</v>
      </c>
      <c r="C4" s="156" t="s">
        <v>343</v>
      </c>
      <c r="D4" s="153" t="s">
        <v>271</v>
      </c>
      <c r="E4" s="6" t="s">
        <v>143</v>
      </c>
      <c r="F4" s="6">
        <v>0.3</v>
      </c>
      <c r="G4" s="6">
        <v>0.5</v>
      </c>
      <c r="H4" s="6">
        <f>SUM(F4:G4)</f>
        <v>0.8</v>
      </c>
      <c r="I4" s="6" t="s">
        <v>273</v>
      </c>
    </row>
    <row r="5" spans="1:9" ht="22.5" x14ac:dyDescent="0.15">
      <c r="A5" s="5"/>
      <c r="B5" s="156" t="s">
        <v>306</v>
      </c>
      <c r="C5" s="156" t="s">
        <v>344</v>
      </c>
      <c r="D5" s="154" t="s">
        <v>274</v>
      </c>
      <c r="E5" s="6" t="s">
        <v>143</v>
      </c>
      <c r="F5" s="6">
        <v>0.4</v>
      </c>
      <c r="G5" s="6">
        <v>0.6</v>
      </c>
      <c r="H5" s="6">
        <f>SUM(F5:G5)</f>
        <v>1</v>
      </c>
      <c r="I5" s="6" t="s">
        <v>273</v>
      </c>
    </row>
    <row r="6" spans="1:9" ht="22.5" x14ac:dyDescent="0.15">
      <c r="A6" s="5"/>
      <c r="B6" s="156" t="s">
        <v>342</v>
      </c>
      <c r="C6" s="156" t="s">
        <v>345</v>
      </c>
      <c r="D6" s="155" t="s">
        <v>275</v>
      </c>
      <c r="E6" s="6" t="s">
        <v>143</v>
      </c>
      <c r="F6" s="6">
        <v>0.3</v>
      </c>
      <c r="G6" s="6">
        <v>0.5</v>
      </c>
      <c r="H6" s="6">
        <f>SUM(F6:G6)</f>
        <v>0.8</v>
      </c>
      <c r="I6" s="6" t="s">
        <v>273</v>
      </c>
    </row>
    <row r="7" spans="1:9" x14ac:dyDescent="0.15">
      <c r="A7" s="5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356" t="s">
        <v>278</v>
      </c>
      <c r="B12" s="357"/>
      <c r="C12" s="357"/>
      <c r="D12" s="373"/>
      <c r="E12" s="8"/>
      <c r="F12" s="356" t="s">
        <v>279</v>
      </c>
      <c r="G12" s="357"/>
      <c r="H12" s="373"/>
      <c r="I12" s="9"/>
    </row>
    <row r="13" spans="1:9" ht="16.5" x14ac:dyDescent="0.15">
      <c r="A13" s="365" t="s">
        <v>346</v>
      </c>
      <c r="B13" s="365"/>
      <c r="C13" s="340"/>
      <c r="D13" s="340"/>
      <c r="E13" s="340"/>
      <c r="F13" s="340"/>
      <c r="G13" s="340"/>
      <c r="H13" s="340"/>
      <c r="I13" s="34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6" t="s">
        <v>35</v>
      </c>
      <c r="C2" s="167"/>
      <c r="D2" s="167"/>
      <c r="E2" s="167"/>
      <c r="F2" s="167"/>
      <c r="G2" s="167"/>
      <c r="H2" s="167"/>
      <c r="I2" s="168"/>
    </row>
    <row r="3" spans="2:9" ht="27.95" customHeight="1" x14ac:dyDescent="0.25">
      <c r="B3" s="127"/>
      <c r="C3" s="128"/>
      <c r="D3" s="169" t="s">
        <v>36</v>
      </c>
      <c r="E3" s="170"/>
      <c r="F3" s="171" t="s">
        <v>37</v>
      </c>
      <c r="G3" s="172"/>
      <c r="H3" s="169" t="s">
        <v>38</v>
      </c>
      <c r="I3" s="173"/>
    </row>
    <row r="4" spans="2:9" ht="27.95" customHeight="1" x14ac:dyDescent="0.25">
      <c r="B4" s="127" t="s">
        <v>39</v>
      </c>
      <c r="C4" s="128" t="s">
        <v>40</v>
      </c>
      <c r="D4" s="128" t="s">
        <v>41</v>
      </c>
      <c r="E4" s="128" t="s">
        <v>42</v>
      </c>
      <c r="F4" s="129" t="s">
        <v>41</v>
      </c>
      <c r="G4" s="129" t="s">
        <v>42</v>
      </c>
      <c r="H4" s="128" t="s">
        <v>41</v>
      </c>
      <c r="I4" s="136" t="s">
        <v>42</v>
      </c>
    </row>
    <row r="5" spans="2:9" ht="27.95" customHeight="1" x14ac:dyDescent="0.15">
      <c r="B5" s="130" t="s">
        <v>43</v>
      </c>
      <c r="C5" s="5">
        <v>13</v>
      </c>
      <c r="D5" s="5">
        <v>0</v>
      </c>
      <c r="E5" s="5">
        <v>1</v>
      </c>
      <c r="F5" s="131">
        <v>0</v>
      </c>
      <c r="G5" s="131">
        <v>1</v>
      </c>
      <c r="H5" s="5">
        <v>1</v>
      </c>
      <c r="I5" s="137">
        <v>2</v>
      </c>
    </row>
    <row r="6" spans="2:9" ht="27.95" customHeight="1" x14ac:dyDescent="0.15">
      <c r="B6" s="130" t="s">
        <v>44</v>
      </c>
      <c r="C6" s="5">
        <v>20</v>
      </c>
      <c r="D6" s="5">
        <v>0</v>
      </c>
      <c r="E6" s="5">
        <v>1</v>
      </c>
      <c r="F6" s="131">
        <v>1</v>
      </c>
      <c r="G6" s="131">
        <v>2</v>
      </c>
      <c r="H6" s="5">
        <v>2</v>
      </c>
      <c r="I6" s="137">
        <v>3</v>
      </c>
    </row>
    <row r="7" spans="2:9" ht="27.95" customHeight="1" x14ac:dyDescent="0.15">
      <c r="B7" s="130" t="s">
        <v>45</v>
      </c>
      <c r="C7" s="5">
        <v>32</v>
      </c>
      <c r="D7" s="5">
        <v>0</v>
      </c>
      <c r="E7" s="5">
        <v>1</v>
      </c>
      <c r="F7" s="131">
        <v>2</v>
      </c>
      <c r="G7" s="131">
        <v>3</v>
      </c>
      <c r="H7" s="5">
        <v>3</v>
      </c>
      <c r="I7" s="137">
        <v>4</v>
      </c>
    </row>
    <row r="8" spans="2:9" ht="27.95" customHeight="1" x14ac:dyDescent="0.15">
      <c r="B8" s="130" t="s">
        <v>46</v>
      </c>
      <c r="C8" s="5">
        <v>50</v>
      </c>
      <c r="D8" s="5">
        <v>1</v>
      </c>
      <c r="E8" s="5">
        <v>2</v>
      </c>
      <c r="F8" s="131">
        <v>3</v>
      </c>
      <c r="G8" s="131">
        <v>4</v>
      </c>
      <c r="H8" s="5">
        <v>5</v>
      </c>
      <c r="I8" s="137">
        <v>6</v>
      </c>
    </row>
    <row r="9" spans="2:9" ht="27.95" customHeight="1" x14ac:dyDescent="0.15">
      <c r="B9" s="130" t="s">
        <v>47</v>
      </c>
      <c r="C9" s="5">
        <v>80</v>
      </c>
      <c r="D9" s="5">
        <v>2</v>
      </c>
      <c r="E9" s="5">
        <v>3</v>
      </c>
      <c r="F9" s="131">
        <v>5</v>
      </c>
      <c r="G9" s="131">
        <v>6</v>
      </c>
      <c r="H9" s="5">
        <v>7</v>
      </c>
      <c r="I9" s="137">
        <v>8</v>
      </c>
    </row>
    <row r="10" spans="2:9" ht="27.95" customHeight="1" x14ac:dyDescent="0.15">
      <c r="B10" s="130" t="s">
        <v>48</v>
      </c>
      <c r="C10" s="5">
        <v>125</v>
      </c>
      <c r="D10" s="5">
        <v>3</v>
      </c>
      <c r="E10" s="5">
        <v>4</v>
      </c>
      <c r="F10" s="131">
        <v>7</v>
      </c>
      <c r="G10" s="131">
        <v>8</v>
      </c>
      <c r="H10" s="5">
        <v>10</v>
      </c>
      <c r="I10" s="137">
        <v>11</v>
      </c>
    </row>
    <row r="11" spans="2:9" ht="27.95" customHeight="1" x14ac:dyDescent="0.15">
      <c r="B11" s="130" t="s">
        <v>49</v>
      </c>
      <c r="C11" s="5">
        <v>200</v>
      </c>
      <c r="D11" s="5">
        <v>5</v>
      </c>
      <c r="E11" s="5">
        <v>6</v>
      </c>
      <c r="F11" s="131">
        <v>10</v>
      </c>
      <c r="G11" s="131">
        <v>11</v>
      </c>
      <c r="H11" s="5">
        <v>14</v>
      </c>
      <c r="I11" s="137">
        <v>15</v>
      </c>
    </row>
    <row r="12" spans="2:9" ht="27.95" customHeight="1" x14ac:dyDescent="0.15">
      <c r="B12" s="132" t="s">
        <v>50</v>
      </c>
      <c r="C12" s="133">
        <v>315</v>
      </c>
      <c r="D12" s="133">
        <v>7</v>
      </c>
      <c r="E12" s="133">
        <v>8</v>
      </c>
      <c r="F12" s="134">
        <v>14</v>
      </c>
      <c r="G12" s="134">
        <v>15</v>
      </c>
      <c r="H12" s="133">
        <v>21</v>
      </c>
      <c r="I12" s="138">
        <v>22</v>
      </c>
    </row>
    <row r="14" spans="2:9" x14ac:dyDescent="0.15">
      <c r="B14" s="135" t="s">
        <v>51</v>
      </c>
      <c r="C14" s="135"/>
      <c r="D14" s="135"/>
    </row>
  </sheetData>
  <mergeCells count="4">
    <mergeCell ref="B2:I2"/>
    <mergeCell ref="D3:E3"/>
    <mergeCell ref="F3:G3"/>
    <mergeCell ref="H3:I3"/>
  </mergeCells>
  <phoneticPr fontId="4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zoomScaleNormal="100" workbookViewId="0">
      <selection activeCell="N12" sqref="N12"/>
    </sheetView>
  </sheetViews>
  <sheetFormatPr defaultColWidth="10.375" defaultRowHeight="16.5" customHeight="1" x14ac:dyDescent="0.15"/>
  <cols>
    <col min="1" max="1" width="11.125" style="38" customWidth="1"/>
    <col min="2" max="9" width="10.375" style="38"/>
    <col min="10" max="10" width="8.875" style="38" customWidth="1"/>
    <col min="11" max="11" width="12" style="38" customWidth="1"/>
    <col min="12" max="16384" width="10.375" style="38"/>
  </cols>
  <sheetData>
    <row r="1" spans="1:11" ht="20.25" x14ac:dyDescent="0.15">
      <c r="A1" s="239" t="s">
        <v>52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1" ht="14.25" x14ac:dyDescent="0.15">
      <c r="A2" s="66" t="s">
        <v>53</v>
      </c>
      <c r="B2" s="389" t="s">
        <v>370</v>
      </c>
      <c r="C2" s="240"/>
      <c r="D2" s="241" t="s">
        <v>54</v>
      </c>
      <c r="E2" s="241"/>
      <c r="F2" s="240" t="s">
        <v>55</v>
      </c>
      <c r="G2" s="240"/>
      <c r="H2" s="67" t="s">
        <v>56</v>
      </c>
      <c r="I2" s="242" t="s">
        <v>57</v>
      </c>
      <c r="J2" s="242"/>
      <c r="K2" s="243"/>
    </row>
    <row r="3" spans="1:11" ht="14.25" x14ac:dyDescent="0.15">
      <c r="A3" s="233" t="s">
        <v>58</v>
      </c>
      <c r="B3" s="234"/>
      <c r="C3" s="235"/>
      <c r="D3" s="236" t="s">
        <v>59</v>
      </c>
      <c r="E3" s="237"/>
      <c r="F3" s="237"/>
      <c r="G3" s="238"/>
      <c r="H3" s="236" t="s">
        <v>60</v>
      </c>
      <c r="I3" s="237"/>
      <c r="J3" s="237"/>
      <c r="K3" s="238"/>
    </row>
    <row r="4" spans="1:11" ht="14.25" x14ac:dyDescent="0.15">
      <c r="A4" s="70" t="s">
        <v>61</v>
      </c>
      <c r="B4" s="231" t="s">
        <v>62</v>
      </c>
      <c r="C4" s="232"/>
      <c r="D4" s="225" t="s">
        <v>63</v>
      </c>
      <c r="E4" s="226"/>
      <c r="F4" s="223">
        <v>45194</v>
      </c>
      <c r="G4" s="224"/>
      <c r="H4" s="225" t="s">
        <v>64</v>
      </c>
      <c r="I4" s="226"/>
      <c r="J4" s="71" t="s">
        <v>65</v>
      </c>
      <c r="K4" s="72" t="s">
        <v>66</v>
      </c>
    </row>
    <row r="5" spans="1:11" ht="14.25" x14ac:dyDescent="0.15">
      <c r="A5" s="73" t="s">
        <v>67</v>
      </c>
      <c r="B5" s="231" t="s">
        <v>68</v>
      </c>
      <c r="C5" s="232"/>
      <c r="D5" s="225" t="s">
        <v>69</v>
      </c>
      <c r="E5" s="226"/>
      <c r="F5" s="223">
        <v>45153</v>
      </c>
      <c r="G5" s="224"/>
      <c r="H5" s="225" t="s">
        <v>70</v>
      </c>
      <c r="I5" s="226"/>
      <c r="J5" s="71" t="s">
        <v>65</v>
      </c>
      <c r="K5" s="72" t="s">
        <v>66</v>
      </c>
    </row>
    <row r="6" spans="1:11" ht="14.25" x14ac:dyDescent="0.15">
      <c r="A6" s="70" t="s">
        <v>71</v>
      </c>
      <c r="B6" s="47">
        <v>3</v>
      </c>
      <c r="C6" s="48">
        <v>6</v>
      </c>
      <c r="D6" s="73" t="s">
        <v>72</v>
      </c>
      <c r="E6" s="74"/>
      <c r="F6" s="223">
        <v>45189</v>
      </c>
      <c r="G6" s="224"/>
      <c r="H6" s="225" t="s">
        <v>73</v>
      </c>
      <c r="I6" s="226"/>
      <c r="J6" s="71" t="s">
        <v>65</v>
      </c>
      <c r="K6" s="72" t="s">
        <v>66</v>
      </c>
    </row>
    <row r="7" spans="1:11" ht="14.25" x14ac:dyDescent="0.15">
      <c r="A7" s="70" t="s">
        <v>74</v>
      </c>
      <c r="B7" s="222">
        <v>3802</v>
      </c>
      <c r="C7" s="188"/>
      <c r="D7" s="73" t="s">
        <v>75</v>
      </c>
      <c r="E7" s="76"/>
      <c r="F7" s="223">
        <v>45194</v>
      </c>
      <c r="G7" s="224"/>
      <c r="H7" s="225" t="s">
        <v>76</v>
      </c>
      <c r="I7" s="226"/>
      <c r="J7" s="71" t="s">
        <v>65</v>
      </c>
      <c r="K7" s="72" t="s">
        <v>66</v>
      </c>
    </row>
    <row r="8" spans="1:11" ht="14.25" x14ac:dyDescent="0.15">
      <c r="A8" s="78" t="s">
        <v>77</v>
      </c>
      <c r="B8" s="227"/>
      <c r="C8" s="228"/>
      <c r="D8" s="195" t="s">
        <v>78</v>
      </c>
      <c r="E8" s="196"/>
      <c r="F8" s="229">
        <v>45194</v>
      </c>
      <c r="G8" s="230"/>
      <c r="H8" s="195" t="s">
        <v>79</v>
      </c>
      <c r="I8" s="196"/>
      <c r="J8" s="85" t="s">
        <v>65</v>
      </c>
      <c r="K8" s="93" t="s">
        <v>66</v>
      </c>
    </row>
    <row r="9" spans="1:11" ht="14.25" x14ac:dyDescent="0.15">
      <c r="A9" s="216" t="s">
        <v>80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4.25" x14ac:dyDescent="0.15">
      <c r="A10" s="192" t="s">
        <v>81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4"/>
    </row>
    <row r="11" spans="1:11" ht="14.25" x14ac:dyDescent="0.15">
      <c r="A11" s="105" t="s">
        <v>82</v>
      </c>
      <c r="B11" s="106" t="s">
        <v>83</v>
      </c>
      <c r="C11" s="107" t="s">
        <v>84</v>
      </c>
      <c r="D11" s="108"/>
      <c r="E11" s="109" t="s">
        <v>85</v>
      </c>
      <c r="F11" s="106" t="s">
        <v>83</v>
      </c>
      <c r="G11" s="107" t="s">
        <v>84</v>
      </c>
      <c r="H11" s="107" t="s">
        <v>86</v>
      </c>
      <c r="I11" s="109" t="s">
        <v>87</v>
      </c>
      <c r="J11" s="106" t="s">
        <v>83</v>
      </c>
      <c r="K11" s="123" t="s">
        <v>84</v>
      </c>
    </row>
    <row r="12" spans="1:11" ht="14.25" x14ac:dyDescent="0.15">
      <c r="A12" s="73" t="s">
        <v>88</v>
      </c>
      <c r="B12" s="84" t="s">
        <v>83</v>
      </c>
      <c r="C12" s="71" t="s">
        <v>84</v>
      </c>
      <c r="D12" s="76"/>
      <c r="E12" s="74" t="s">
        <v>89</v>
      </c>
      <c r="F12" s="84" t="s">
        <v>83</v>
      </c>
      <c r="G12" s="71" t="s">
        <v>84</v>
      </c>
      <c r="H12" s="71" t="s">
        <v>86</v>
      </c>
      <c r="I12" s="74" t="s">
        <v>90</v>
      </c>
      <c r="J12" s="84" t="s">
        <v>83</v>
      </c>
      <c r="K12" s="72" t="s">
        <v>84</v>
      </c>
    </row>
    <row r="13" spans="1:11" ht="14.25" x14ac:dyDescent="0.15">
      <c r="A13" s="73" t="s">
        <v>91</v>
      </c>
      <c r="B13" s="84" t="s">
        <v>83</v>
      </c>
      <c r="C13" s="71" t="s">
        <v>84</v>
      </c>
      <c r="D13" s="76"/>
      <c r="E13" s="74" t="s">
        <v>92</v>
      </c>
      <c r="F13" s="71" t="s">
        <v>93</v>
      </c>
      <c r="G13" s="71" t="s">
        <v>94</v>
      </c>
      <c r="H13" s="71" t="s">
        <v>86</v>
      </c>
      <c r="I13" s="74" t="s">
        <v>95</v>
      </c>
      <c r="J13" s="84" t="s">
        <v>83</v>
      </c>
      <c r="K13" s="72" t="s">
        <v>84</v>
      </c>
    </row>
    <row r="14" spans="1:11" ht="14.25" x14ac:dyDescent="0.15">
      <c r="A14" s="195" t="s">
        <v>96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7"/>
    </row>
    <row r="15" spans="1:11" ht="14.25" x14ac:dyDescent="0.15">
      <c r="A15" s="192" t="s">
        <v>97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4"/>
    </row>
    <row r="16" spans="1:11" ht="14.25" x14ac:dyDescent="0.15">
      <c r="A16" s="110" t="s">
        <v>98</v>
      </c>
      <c r="B16" s="107" t="s">
        <v>93</v>
      </c>
      <c r="C16" s="107" t="s">
        <v>94</v>
      </c>
      <c r="D16" s="111"/>
      <c r="E16" s="112" t="s">
        <v>99</v>
      </c>
      <c r="F16" s="107" t="s">
        <v>93</v>
      </c>
      <c r="G16" s="107" t="s">
        <v>94</v>
      </c>
      <c r="H16" s="113"/>
      <c r="I16" s="112" t="s">
        <v>100</v>
      </c>
      <c r="J16" s="107" t="s">
        <v>93</v>
      </c>
      <c r="K16" s="123" t="s">
        <v>94</v>
      </c>
    </row>
    <row r="17" spans="1:22" ht="16.5" customHeight="1" x14ac:dyDescent="0.15">
      <c r="A17" s="75" t="s">
        <v>101</v>
      </c>
      <c r="B17" s="71" t="s">
        <v>93</v>
      </c>
      <c r="C17" s="71" t="s">
        <v>94</v>
      </c>
      <c r="D17" s="44"/>
      <c r="E17" s="86" t="s">
        <v>102</v>
      </c>
      <c r="F17" s="71" t="s">
        <v>93</v>
      </c>
      <c r="G17" s="71" t="s">
        <v>94</v>
      </c>
      <c r="H17" s="114"/>
      <c r="I17" s="86" t="s">
        <v>103</v>
      </c>
      <c r="J17" s="71" t="s">
        <v>93</v>
      </c>
      <c r="K17" s="72" t="s">
        <v>94</v>
      </c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</row>
    <row r="18" spans="1:22" ht="18" customHeight="1" x14ac:dyDescent="0.15">
      <c r="A18" s="219" t="s">
        <v>104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1"/>
    </row>
    <row r="19" spans="1:22" ht="18" customHeight="1" x14ac:dyDescent="0.15">
      <c r="A19" s="192" t="s">
        <v>105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4"/>
    </row>
    <row r="20" spans="1:22" ht="16.5" customHeight="1" x14ac:dyDescent="0.15">
      <c r="A20" s="208" t="s">
        <v>106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10"/>
    </row>
    <row r="21" spans="1:22" ht="21.75" customHeight="1" x14ac:dyDescent="0.15">
      <c r="A21" s="115" t="s">
        <v>107</v>
      </c>
      <c r="B21" s="86" t="s">
        <v>108</v>
      </c>
      <c r="C21" s="86" t="s">
        <v>109</v>
      </c>
      <c r="D21" s="86" t="s">
        <v>110</v>
      </c>
      <c r="E21" s="86" t="s">
        <v>111</v>
      </c>
      <c r="F21" s="86" t="s">
        <v>112</v>
      </c>
      <c r="G21" s="86" t="s">
        <v>113</v>
      </c>
      <c r="H21" s="86" t="s">
        <v>114</v>
      </c>
      <c r="I21" s="86" t="s">
        <v>115</v>
      </c>
      <c r="J21" s="86" t="s">
        <v>116</v>
      </c>
      <c r="K21" s="65" t="s">
        <v>117</v>
      </c>
    </row>
    <row r="22" spans="1:22" ht="16.5" customHeight="1" x14ac:dyDescent="0.15">
      <c r="A22" s="77" t="s">
        <v>118</v>
      </c>
      <c r="B22" s="116"/>
      <c r="C22" s="116"/>
      <c r="D22" s="116">
        <v>0.5</v>
      </c>
      <c r="E22" s="116">
        <v>0.5</v>
      </c>
      <c r="F22" s="116">
        <v>0.5</v>
      </c>
      <c r="G22" s="116">
        <v>0.5</v>
      </c>
      <c r="H22" s="116">
        <v>0.5</v>
      </c>
      <c r="I22" s="116">
        <v>0.5</v>
      </c>
      <c r="J22" s="116"/>
      <c r="K22" s="125"/>
    </row>
    <row r="23" spans="1:22" ht="16.5" customHeight="1" x14ac:dyDescent="0.15">
      <c r="A23" s="386" t="s">
        <v>367</v>
      </c>
      <c r="B23" s="116"/>
      <c r="C23" s="116"/>
      <c r="D23" s="116">
        <v>0.5</v>
      </c>
      <c r="E23" s="116">
        <v>0.5</v>
      </c>
      <c r="F23" s="116">
        <v>0.5</v>
      </c>
      <c r="G23" s="116">
        <v>0.5</v>
      </c>
      <c r="H23" s="116">
        <v>0.5</v>
      </c>
      <c r="I23" s="116">
        <v>0.5</v>
      </c>
      <c r="J23" s="116"/>
      <c r="K23" s="126"/>
    </row>
    <row r="24" spans="1:22" ht="16.5" customHeight="1" x14ac:dyDescent="0.15">
      <c r="A24" s="387" t="s">
        <v>368</v>
      </c>
      <c r="B24" s="116"/>
      <c r="C24" s="116"/>
      <c r="D24" s="116">
        <v>0.5</v>
      </c>
      <c r="E24" s="116">
        <v>0.5</v>
      </c>
      <c r="F24" s="116">
        <v>0.5</v>
      </c>
      <c r="G24" s="116">
        <v>0.5</v>
      </c>
      <c r="H24" s="116">
        <v>0.5</v>
      </c>
      <c r="I24" s="116">
        <v>0.5</v>
      </c>
      <c r="J24" s="116"/>
      <c r="K24" s="126"/>
    </row>
    <row r="25" spans="1:22" ht="16.5" customHeight="1" x14ac:dyDescent="0.15">
      <c r="A25" s="77"/>
      <c r="B25" s="116"/>
      <c r="C25" s="116"/>
      <c r="D25" s="116"/>
      <c r="E25" s="116"/>
      <c r="F25" s="116"/>
      <c r="G25" s="116"/>
      <c r="H25" s="116"/>
      <c r="I25" s="116"/>
      <c r="J25" s="116"/>
      <c r="K25" s="63"/>
    </row>
    <row r="26" spans="1:22" ht="16.5" customHeight="1" x14ac:dyDescent="0.15">
      <c r="A26" s="77"/>
      <c r="B26" s="116"/>
      <c r="C26" s="116"/>
      <c r="D26" s="116"/>
      <c r="E26" s="116"/>
      <c r="F26" s="116"/>
      <c r="G26" s="116"/>
      <c r="H26" s="116"/>
      <c r="I26" s="116"/>
      <c r="J26" s="116"/>
      <c r="K26" s="63"/>
    </row>
    <row r="27" spans="1:22" ht="16.5" customHeight="1" x14ac:dyDescent="0.15">
      <c r="A27" s="77"/>
      <c r="B27" s="116"/>
      <c r="C27" s="116"/>
      <c r="D27" s="116"/>
      <c r="E27" s="116"/>
      <c r="F27" s="116"/>
      <c r="G27" s="116"/>
      <c r="H27" s="116"/>
      <c r="I27" s="116"/>
      <c r="J27" s="116"/>
      <c r="K27" s="63"/>
    </row>
    <row r="28" spans="1:22" ht="16.5" customHeight="1" x14ac:dyDescent="0.15">
      <c r="A28" s="77"/>
      <c r="B28" s="116"/>
      <c r="C28" s="116"/>
      <c r="D28" s="116"/>
      <c r="E28" s="116"/>
      <c r="F28" s="116"/>
      <c r="G28" s="116"/>
      <c r="H28" s="116"/>
      <c r="I28" s="116"/>
      <c r="J28" s="116"/>
      <c r="K28" s="63"/>
    </row>
    <row r="29" spans="1:22" ht="18" customHeight="1" x14ac:dyDescent="0.15">
      <c r="A29" s="198" t="s">
        <v>119</v>
      </c>
      <c r="B29" s="199"/>
      <c r="C29" s="199"/>
      <c r="D29" s="199"/>
      <c r="E29" s="199"/>
      <c r="F29" s="199"/>
      <c r="G29" s="199"/>
      <c r="H29" s="199"/>
      <c r="I29" s="199"/>
      <c r="J29" s="199"/>
      <c r="K29" s="200"/>
    </row>
    <row r="30" spans="1:22" ht="18.75" customHeight="1" x14ac:dyDescent="0.15">
      <c r="A30" s="388" t="s">
        <v>369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1" spans="1:22" ht="18.75" customHeight="1" x14ac:dyDescent="0.15">
      <c r="A31" s="213"/>
      <c r="B31" s="214"/>
      <c r="C31" s="214"/>
      <c r="D31" s="214"/>
      <c r="E31" s="214"/>
      <c r="F31" s="214"/>
      <c r="G31" s="214"/>
      <c r="H31" s="214"/>
      <c r="I31" s="214"/>
      <c r="J31" s="214"/>
      <c r="K31" s="215"/>
    </row>
    <row r="32" spans="1:22" ht="18" customHeight="1" x14ac:dyDescent="0.15">
      <c r="A32" s="198" t="s">
        <v>120</v>
      </c>
      <c r="B32" s="199"/>
      <c r="C32" s="199"/>
      <c r="D32" s="199"/>
      <c r="E32" s="199"/>
      <c r="F32" s="199"/>
      <c r="G32" s="199"/>
      <c r="H32" s="199"/>
      <c r="I32" s="199"/>
      <c r="J32" s="199"/>
      <c r="K32" s="200"/>
    </row>
    <row r="33" spans="1:11" ht="14.25" x14ac:dyDescent="0.15">
      <c r="A33" s="201" t="s">
        <v>121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3"/>
    </row>
    <row r="34" spans="1:11" ht="14.25" x14ac:dyDescent="0.15">
      <c r="A34" s="204" t="s">
        <v>122</v>
      </c>
      <c r="B34" s="205"/>
      <c r="C34" s="71" t="s">
        <v>65</v>
      </c>
      <c r="D34" s="71" t="s">
        <v>66</v>
      </c>
      <c r="E34" s="385" t="s">
        <v>366</v>
      </c>
      <c r="F34" s="206"/>
      <c r="G34" s="206"/>
      <c r="H34" s="206"/>
      <c r="I34" s="206"/>
      <c r="J34" s="206"/>
      <c r="K34" s="207"/>
    </row>
    <row r="35" spans="1:11" ht="14.25" x14ac:dyDescent="0.15">
      <c r="A35" s="174" t="s">
        <v>124</v>
      </c>
      <c r="B35" s="174"/>
      <c r="C35" s="174"/>
      <c r="D35" s="174"/>
      <c r="E35" s="174"/>
      <c r="F35" s="174"/>
      <c r="G35" s="174"/>
      <c r="H35" s="174"/>
      <c r="I35" s="174"/>
      <c r="J35" s="174"/>
      <c r="K35" s="174"/>
    </row>
    <row r="36" spans="1:11" ht="14.25" x14ac:dyDescent="0.15">
      <c r="A36" s="183" t="s">
        <v>125</v>
      </c>
      <c r="B36" s="184"/>
      <c r="C36" s="184"/>
      <c r="D36" s="184"/>
      <c r="E36" s="184"/>
      <c r="F36" s="184"/>
      <c r="G36" s="184"/>
      <c r="H36" s="184"/>
      <c r="I36" s="184"/>
      <c r="J36" s="184"/>
      <c r="K36" s="185"/>
    </row>
    <row r="37" spans="1:11" ht="14.25" x14ac:dyDescent="0.15">
      <c r="A37" s="186" t="s">
        <v>126</v>
      </c>
      <c r="B37" s="187"/>
      <c r="C37" s="187"/>
      <c r="D37" s="187"/>
      <c r="E37" s="187"/>
      <c r="F37" s="187"/>
      <c r="G37" s="187"/>
      <c r="H37" s="187"/>
      <c r="I37" s="187"/>
      <c r="J37" s="187"/>
      <c r="K37" s="188"/>
    </row>
    <row r="38" spans="1:11" ht="14.25" x14ac:dyDescent="0.15">
      <c r="A38" s="384" t="s">
        <v>362</v>
      </c>
      <c r="B38" s="187"/>
      <c r="C38" s="187"/>
      <c r="D38" s="187"/>
      <c r="E38" s="187"/>
      <c r="F38" s="187"/>
      <c r="G38" s="187"/>
      <c r="H38" s="187"/>
      <c r="I38" s="187"/>
      <c r="J38" s="187"/>
      <c r="K38" s="188"/>
    </row>
    <row r="39" spans="1:11" ht="14.25" x14ac:dyDescent="0.15">
      <c r="A39" s="384" t="s">
        <v>363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8"/>
    </row>
    <row r="40" spans="1:11" ht="14.25" x14ac:dyDescent="0.15">
      <c r="A40" s="384" t="s">
        <v>364</v>
      </c>
      <c r="B40" s="187"/>
      <c r="C40" s="187"/>
      <c r="D40" s="187"/>
      <c r="E40" s="187"/>
      <c r="F40" s="187"/>
      <c r="G40" s="187"/>
      <c r="H40" s="187"/>
      <c r="I40" s="187"/>
      <c r="J40" s="187"/>
      <c r="K40" s="188"/>
    </row>
    <row r="41" spans="1:11" ht="14.25" x14ac:dyDescent="0.15">
      <c r="A41" s="384" t="s">
        <v>365</v>
      </c>
      <c r="B41" s="187"/>
      <c r="C41" s="187"/>
      <c r="D41" s="187"/>
      <c r="E41" s="187"/>
      <c r="F41" s="187"/>
      <c r="G41" s="187"/>
      <c r="H41" s="187"/>
      <c r="I41" s="187"/>
      <c r="J41" s="187"/>
      <c r="K41" s="188"/>
    </row>
    <row r="42" spans="1:11" ht="14.25" x14ac:dyDescent="0.15">
      <c r="A42" s="186"/>
      <c r="B42" s="187"/>
      <c r="C42" s="187"/>
      <c r="D42" s="187"/>
      <c r="E42" s="187"/>
      <c r="F42" s="187"/>
      <c r="G42" s="187"/>
      <c r="H42" s="187"/>
      <c r="I42" s="187"/>
      <c r="J42" s="187"/>
      <c r="K42" s="188"/>
    </row>
    <row r="43" spans="1:11" ht="14.25" x14ac:dyDescent="0.15">
      <c r="A43" s="189" t="s">
        <v>127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1"/>
    </row>
    <row r="44" spans="1:11" ht="14.25" x14ac:dyDescent="0.15">
      <c r="A44" s="192" t="s">
        <v>128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4"/>
    </row>
    <row r="45" spans="1:11" ht="14.25" x14ac:dyDescent="0.15">
      <c r="A45" s="110" t="s">
        <v>129</v>
      </c>
      <c r="B45" s="107" t="s">
        <v>93</v>
      </c>
      <c r="C45" s="107" t="s">
        <v>94</v>
      </c>
      <c r="D45" s="107" t="s">
        <v>86</v>
      </c>
      <c r="E45" s="112" t="s">
        <v>130</v>
      </c>
      <c r="F45" s="107" t="s">
        <v>93</v>
      </c>
      <c r="G45" s="107" t="s">
        <v>94</v>
      </c>
      <c r="H45" s="107" t="s">
        <v>86</v>
      </c>
      <c r="I45" s="112" t="s">
        <v>131</v>
      </c>
      <c r="J45" s="107" t="s">
        <v>93</v>
      </c>
      <c r="K45" s="123" t="s">
        <v>94</v>
      </c>
    </row>
    <row r="46" spans="1:11" ht="14.25" x14ac:dyDescent="0.15">
      <c r="A46" s="75" t="s">
        <v>85</v>
      </c>
      <c r="B46" s="71" t="s">
        <v>93</v>
      </c>
      <c r="C46" s="71" t="s">
        <v>94</v>
      </c>
      <c r="D46" s="71" t="s">
        <v>86</v>
      </c>
      <c r="E46" s="86" t="s">
        <v>92</v>
      </c>
      <c r="F46" s="71" t="s">
        <v>93</v>
      </c>
      <c r="G46" s="71" t="s">
        <v>94</v>
      </c>
      <c r="H46" s="71" t="s">
        <v>86</v>
      </c>
      <c r="I46" s="86" t="s">
        <v>103</v>
      </c>
      <c r="J46" s="71" t="s">
        <v>93</v>
      </c>
      <c r="K46" s="72" t="s">
        <v>94</v>
      </c>
    </row>
    <row r="47" spans="1:11" ht="14.25" x14ac:dyDescent="0.15">
      <c r="A47" s="195" t="s">
        <v>96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7"/>
    </row>
    <row r="48" spans="1:11" ht="14.25" x14ac:dyDescent="0.15">
      <c r="A48" s="174" t="s">
        <v>132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</row>
    <row r="49" spans="1:11" ht="14.25" x14ac:dyDescent="0.15">
      <c r="A49" s="183"/>
      <c r="B49" s="184"/>
      <c r="C49" s="184"/>
      <c r="D49" s="184"/>
      <c r="E49" s="184"/>
      <c r="F49" s="184"/>
      <c r="G49" s="184"/>
      <c r="H49" s="184"/>
      <c r="I49" s="184"/>
      <c r="J49" s="184"/>
      <c r="K49" s="185"/>
    </row>
    <row r="50" spans="1:11" ht="14.25" x14ac:dyDescent="0.15">
      <c r="A50" s="117" t="s">
        <v>133</v>
      </c>
      <c r="B50" s="178" t="s">
        <v>134</v>
      </c>
      <c r="C50" s="178"/>
      <c r="D50" s="118" t="s">
        <v>135</v>
      </c>
      <c r="E50" s="119" t="s">
        <v>136</v>
      </c>
      <c r="F50" s="120" t="s">
        <v>137</v>
      </c>
      <c r="G50" s="121">
        <v>45156</v>
      </c>
      <c r="H50" s="179" t="s">
        <v>138</v>
      </c>
      <c r="I50" s="180"/>
      <c r="J50" s="181"/>
      <c r="K50" s="182"/>
    </row>
    <row r="51" spans="1:11" ht="14.25" x14ac:dyDescent="0.15">
      <c r="A51" s="174"/>
      <c r="B51" s="174"/>
      <c r="C51" s="174"/>
      <c r="D51" s="174"/>
      <c r="E51" s="174"/>
      <c r="F51" s="174"/>
      <c r="G51" s="174"/>
      <c r="H51" s="174"/>
      <c r="I51" s="174"/>
      <c r="J51" s="174"/>
      <c r="K51" s="174"/>
    </row>
    <row r="52" spans="1:11" ht="14.25" x14ac:dyDescent="0.15">
      <c r="A52" s="175"/>
      <c r="B52" s="176"/>
      <c r="C52" s="176"/>
      <c r="D52" s="176"/>
      <c r="E52" s="176"/>
      <c r="F52" s="176"/>
      <c r="G52" s="176"/>
      <c r="H52" s="176"/>
      <c r="I52" s="176"/>
      <c r="J52" s="176"/>
      <c r="K52" s="177"/>
    </row>
    <row r="53" spans="1:11" ht="14.25" x14ac:dyDescent="0.15">
      <c r="A53" s="117" t="s">
        <v>133</v>
      </c>
      <c r="B53" s="178" t="s">
        <v>134</v>
      </c>
      <c r="C53" s="178"/>
      <c r="D53" s="118" t="s">
        <v>135</v>
      </c>
      <c r="E53" s="122" t="s">
        <v>139</v>
      </c>
      <c r="F53" s="120" t="s">
        <v>140</v>
      </c>
      <c r="G53" s="121"/>
      <c r="H53" s="179" t="s">
        <v>138</v>
      </c>
      <c r="I53" s="180"/>
      <c r="J53" s="181" t="s">
        <v>141</v>
      </c>
      <c r="K53" s="18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4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1"/>
  <sheetViews>
    <sheetView zoomScale="90" zoomScaleNormal="90" workbookViewId="0">
      <selection activeCell="M14" sqref="M14"/>
    </sheetView>
  </sheetViews>
  <sheetFormatPr defaultColWidth="9" defaultRowHeight="26.1" customHeight="1" x14ac:dyDescent="0.15"/>
  <cols>
    <col min="1" max="1" width="17.125" style="20" customWidth="1"/>
    <col min="2" max="8" width="9.375" style="20" customWidth="1"/>
    <col min="9" max="9" width="1.375" style="20" customWidth="1"/>
    <col min="10" max="11" width="19.125" style="20" customWidth="1"/>
    <col min="12" max="12" width="18.5" style="20" customWidth="1"/>
    <col min="13" max="13" width="16.625" style="20" customWidth="1"/>
    <col min="14" max="14" width="14.125" style="20" customWidth="1"/>
    <col min="15" max="15" width="16.375" style="20" customWidth="1"/>
    <col min="16" max="16384" width="9" style="20"/>
  </cols>
  <sheetData>
    <row r="1" spans="1:15" ht="30" customHeight="1" x14ac:dyDescent="0.15">
      <c r="A1" s="244" t="s">
        <v>142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2" spans="1:15" ht="29.1" customHeight="1" x14ac:dyDescent="0.15">
      <c r="A2" s="21" t="s">
        <v>61</v>
      </c>
      <c r="B2" s="246" t="s">
        <v>143</v>
      </c>
      <c r="C2" s="246"/>
      <c r="D2" s="22" t="s">
        <v>67</v>
      </c>
      <c r="E2" s="246" t="s">
        <v>68</v>
      </c>
      <c r="F2" s="246"/>
      <c r="G2" s="246"/>
      <c r="H2" s="246"/>
      <c r="I2" s="251"/>
      <c r="J2" s="34" t="s">
        <v>56</v>
      </c>
      <c r="K2" s="246" t="s">
        <v>57</v>
      </c>
      <c r="L2" s="246"/>
      <c r="M2" s="246"/>
      <c r="N2" s="246"/>
      <c r="O2" s="247"/>
    </row>
    <row r="3" spans="1:15" ht="29.1" customHeight="1" x14ac:dyDescent="0.15">
      <c r="A3" s="250" t="s">
        <v>144</v>
      </c>
      <c r="B3" s="248" t="s">
        <v>145</v>
      </c>
      <c r="C3" s="248"/>
      <c r="D3" s="248"/>
      <c r="E3" s="248"/>
      <c r="F3" s="248"/>
      <c r="G3" s="248"/>
      <c r="H3" s="248"/>
      <c r="I3" s="252"/>
      <c r="J3" s="248" t="s">
        <v>146</v>
      </c>
      <c r="K3" s="248"/>
      <c r="L3" s="248"/>
      <c r="M3" s="248"/>
      <c r="N3" s="248"/>
      <c r="O3" s="249"/>
    </row>
    <row r="4" spans="1:15" ht="29.1" customHeight="1" x14ac:dyDescent="0.35">
      <c r="A4" s="250"/>
      <c r="B4" s="23" t="s">
        <v>109</v>
      </c>
      <c r="C4" s="23" t="s">
        <v>110</v>
      </c>
      <c r="D4" s="24" t="s">
        <v>111</v>
      </c>
      <c r="E4" s="23" t="s">
        <v>112</v>
      </c>
      <c r="F4" s="23" t="s">
        <v>113</v>
      </c>
      <c r="G4" s="23" t="s">
        <v>114</v>
      </c>
      <c r="H4" s="23" t="s">
        <v>115</v>
      </c>
      <c r="I4" s="252"/>
      <c r="J4" s="97" t="s">
        <v>114</v>
      </c>
      <c r="K4" s="157" t="s">
        <v>347</v>
      </c>
      <c r="L4" s="157" t="s">
        <v>356</v>
      </c>
      <c r="M4" s="157" t="s">
        <v>355</v>
      </c>
      <c r="N4" s="97"/>
      <c r="O4" s="98"/>
    </row>
    <row r="5" spans="1:15" ht="29.1" customHeight="1" x14ac:dyDescent="0.35">
      <c r="A5" s="25" t="s">
        <v>147</v>
      </c>
      <c r="B5" s="23" t="s">
        <v>148</v>
      </c>
      <c r="C5" s="23" t="s">
        <v>149</v>
      </c>
      <c r="D5" s="24" t="s">
        <v>150</v>
      </c>
      <c r="E5" s="23" t="s">
        <v>151</v>
      </c>
      <c r="F5" s="23" t="s">
        <v>152</v>
      </c>
      <c r="G5" s="23" t="s">
        <v>153</v>
      </c>
      <c r="H5" s="23" t="s">
        <v>154</v>
      </c>
      <c r="I5" s="252"/>
      <c r="J5" s="99" t="s">
        <v>118</v>
      </c>
      <c r="K5" s="158" t="s">
        <v>348</v>
      </c>
      <c r="L5" s="381" t="s">
        <v>348</v>
      </c>
      <c r="M5" s="381" t="s">
        <v>348</v>
      </c>
      <c r="N5" s="100"/>
      <c r="O5" s="101"/>
    </row>
    <row r="6" spans="1:15" ht="29.1" customHeight="1" x14ac:dyDescent="0.35">
      <c r="A6" s="26" t="s">
        <v>155</v>
      </c>
      <c r="B6" s="27">
        <f t="shared" ref="B6" si="0">C6-1</f>
        <v>67</v>
      </c>
      <c r="C6" s="27">
        <f t="shared" ref="C6" si="1">D6-2</f>
        <v>68</v>
      </c>
      <c r="D6" s="24">
        <v>70</v>
      </c>
      <c r="E6" s="27">
        <f t="shared" ref="E6" si="2">D6+2</f>
        <v>72</v>
      </c>
      <c r="F6" s="27">
        <f t="shared" ref="F6" si="3">E6+2</f>
        <v>74</v>
      </c>
      <c r="G6" s="27">
        <f t="shared" ref="G6" si="4">F6+1</f>
        <v>75</v>
      </c>
      <c r="H6" s="27">
        <f t="shared" ref="H6" si="5">G6+1</f>
        <v>76</v>
      </c>
      <c r="I6" s="252"/>
      <c r="J6" s="35" t="s">
        <v>156</v>
      </c>
      <c r="K6" s="159" t="s">
        <v>349</v>
      </c>
      <c r="L6" s="383" t="s">
        <v>351</v>
      </c>
      <c r="M6" s="382" t="s">
        <v>359</v>
      </c>
      <c r="N6" s="102"/>
      <c r="O6" s="103"/>
    </row>
    <row r="7" spans="1:15" ht="29.1" customHeight="1" x14ac:dyDescent="0.35">
      <c r="A7" s="28" t="s">
        <v>159</v>
      </c>
      <c r="B7" s="29">
        <f t="shared" ref="B7" si="6">C7-4</f>
        <v>104</v>
      </c>
      <c r="C7" s="29">
        <f t="shared" ref="C7" si="7">D7-4</f>
        <v>108</v>
      </c>
      <c r="D7" s="30">
        <v>112</v>
      </c>
      <c r="E7" s="29">
        <f t="shared" ref="E7:E8" si="8">D7+4</f>
        <v>116</v>
      </c>
      <c r="F7" s="29">
        <f>E7+4</f>
        <v>120</v>
      </c>
      <c r="G7" s="29">
        <f t="shared" ref="G7:G8" si="9">F7+6</f>
        <v>126</v>
      </c>
      <c r="H7" s="29">
        <f>G7+6</f>
        <v>132</v>
      </c>
      <c r="I7" s="252"/>
      <c r="J7" s="36" t="s">
        <v>160</v>
      </c>
      <c r="K7" s="165" t="s">
        <v>350</v>
      </c>
      <c r="L7" s="383" t="s">
        <v>350</v>
      </c>
      <c r="M7" s="382" t="s">
        <v>351</v>
      </c>
      <c r="N7" s="102"/>
      <c r="O7" s="104"/>
    </row>
    <row r="8" spans="1:15" ht="29.1" customHeight="1" x14ac:dyDescent="0.35">
      <c r="A8" s="28" t="s">
        <v>163</v>
      </c>
      <c r="B8" s="29">
        <f>C8-4</f>
        <v>108</v>
      </c>
      <c r="C8" s="29">
        <f>D8-4</f>
        <v>112</v>
      </c>
      <c r="D8" s="30">
        <v>116</v>
      </c>
      <c r="E8" s="29">
        <f t="shared" si="8"/>
        <v>120</v>
      </c>
      <c r="F8" s="29">
        <f>E8+5</f>
        <v>125</v>
      </c>
      <c r="G8" s="29">
        <f t="shared" si="9"/>
        <v>131</v>
      </c>
      <c r="H8" s="29">
        <f>G8+7</f>
        <v>138</v>
      </c>
      <c r="I8" s="252"/>
      <c r="J8" s="36" t="s">
        <v>164</v>
      </c>
      <c r="K8" s="160" t="s">
        <v>351</v>
      </c>
      <c r="L8" s="383" t="s">
        <v>357</v>
      </c>
      <c r="M8" s="382" t="s">
        <v>349</v>
      </c>
      <c r="N8" s="102"/>
      <c r="O8" s="104"/>
    </row>
    <row r="9" spans="1:15" ht="29.1" customHeight="1" x14ac:dyDescent="0.35">
      <c r="A9" s="28" t="s">
        <v>165</v>
      </c>
      <c r="B9" s="29">
        <f>C9-1</f>
        <v>40</v>
      </c>
      <c r="C9" s="29">
        <f t="shared" ref="C9:C14" si="10">D9-1</f>
        <v>41</v>
      </c>
      <c r="D9" s="30">
        <v>42</v>
      </c>
      <c r="E9" s="29">
        <f t="shared" ref="E9:E14" si="11">D9+1</f>
        <v>43</v>
      </c>
      <c r="F9" s="29">
        <f t="shared" ref="F9:F14" si="12">E9+1</f>
        <v>44</v>
      </c>
      <c r="G9" s="29">
        <f>F9+1.2</f>
        <v>45.2</v>
      </c>
      <c r="H9" s="29">
        <f>G9+1.2</f>
        <v>46.400000000000006</v>
      </c>
      <c r="I9" s="252"/>
      <c r="J9" s="36" t="s">
        <v>158</v>
      </c>
      <c r="K9" s="160" t="s">
        <v>349</v>
      </c>
      <c r="L9" s="383" t="s">
        <v>358</v>
      </c>
      <c r="M9" s="382" t="s">
        <v>359</v>
      </c>
      <c r="N9" s="102"/>
      <c r="O9" s="104"/>
    </row>
    <row r="10" spans="1:15" ht="29.1" customHeight="1" x14ac:dyDescent="0.35">
      <c r="A10" s="28" t="s">
        <v>166</v>
      </c>
      <c r="B10" s="29">
        <f>C10-0.5</f>
        <v>60.5</v>
      </c>
      <c r="C10" s="29">
        <f t="shared" si="10"/>
        <v>61</v>
      </c>
      <c r="D10" s="30">
        <v>62</v>
      </c>
      <c r="E10" s="29">
        <f t="shared" si="11"/>
        <v>63</v>
      </c>
      <c r="F10" s="29">
        <f t="shared" si="12"/>
        <v>64</v>
      </c>
      <c r="G10" s="29">
        <f>F10+0.5</f>
        <v>64.5</v>
      </c>
      <c r="H10" s="29">
        <f>G10+0.5</f>
        <v>65</v>
      </c>
      <c r="I10" s="252"/>
      <c r="J10" s="36" t="s">
        <v>167</v>
      </c>
      <c r="K10" s="160" t="s">
        <v>349</v>
      </c>
      <c r="L10" s="382" t="s">
        <v>354</v>
      </c>
      <c r="M10" s="382" t="s">
        <v>349</v>
      </c>
      <c r="N10" s="102"/>
      <c r="O10" s="104"/>
    </row>
    <row r="11" spans="1:15" ht="29.1" customHeight="1" x14ac:dyDescent="0.35">
      <c r="A11" s="28" t="s">
        <v>168</v>
      </c>
      <c r="B11" s="29">
        <f>C11-0.8</f>
        <v>20.9</v>
      </c>
      <c r="C11" s="29">
        <f>D11-0.8</f>
        <v>21.7</v>
      </c>
      <c r="D11" s="30">
        <v>22.5</v>
      </c>
      <c r="E11" s="29">
        <f>D11+0.8</f>
        <v>23.3</v>
      </c>
      <c r="F11" s="29">
        <f>E11+0.8</f>
        <v>24.1</v>
      </c>
      <c r="G11" s="29">
        <f>F11+1.3</f>
        <v>25.400000000000002</v>
      </c>
      <c r="H11" s="29">
        <f>G11+1.3</f>
        <v>26.700000000000003</v>
      </c>
      <c r="I11" s="252"/>
      <c r="J11" s="36" t="s">
        <v>158</v>
      </c>
      <c r="K11" s="160" t="s">
        <v>349</v>
      </c>
      <c r="L11" s="382" t="s">
        <v>351</v>
      </c>
      <c r="M11" s="382" t="s">
        <v>360</v>
      </c>
      <c r="N11" s="102"/>
      <c r="O11" s="104"/>
    </row>
    <row r="12" spans="1:15" ht="29.1" customHeight="1" x14ac:dyDescent="0.35">
      <c r="A12" s="28" t="s">
        <v>169</v>
      </c>
      <c r="B12" s="29">
        <f>C12-0.7</f>
        <v>17.400000000000002</v>
      </c>
      <c r="C12" s="29">
        <f>D12-0.7</f>
        <v>18.100000000000001</v>
      </c>
      <c r="D12" s="30">
        <v>18.8</v>
      </c>
      <c r="E12" s="29">
        <f>D12+0.7</f>
        <v>19.5</v>
      </c>
      <c r="F12" s="29">
        <f>E12+0.7</f>
        <v>20.2</v>
      </c>
      <c r="G12" s="29">
        <f>F12+1</f>
        <v>21.2</v>
      </c>
      <c r="H12" s="29">
        <f>G12+1</f>
        <v>22.2</v>
      </c>
      <c r="I12" s="252"/>
      <c r="J12" s="36" t="s">
        <v>158</v>
      </c>
      <c r="K12" s="160" t="s">
        <v>352</v>
      </c>
      <c r="L12" s="382" t="s">
        <v>349</v>
      </c>
      <c r="M12" s="382" t="s">
        <v>359</v>
      </c>
      <c r="N12" s="102"/>
      <c r="O12" s="104"/>
    </row>
    <row r="13" spans="1:15" ht="29.1" customHeight="1" x14ac:dyDescent="0.35">
      <c r="A13" s="161" t="s">
        <v>353</v>
      </c>
      <c r="B13" s="162">
        <f t="shared" ref="B13" si="13">C13-0.5</f>
        <v>11.3</v>
      </c>
      <c r="C13" s="162">
        <f>D13-0.5</f>
        <v>11.8</v>
      </c>
      <c r="D13" s="163">
        <v>12.3</v>
      </c>
      <c r="E13" s="162">
        <f t="shared" ref="E13" si="14">D13+0.5</f>
        <v>12.8</v>
      </c>
      <c r="F13" s="162">
        <f>E13+0.5</f>
        <v>13.3</v>
      </c>
      <c r="G13" s="164">
        <f t="shared" ref="G13" si="15">F13+0.7</f>
        <v>14</v>
      </c>
      <c r="H13" s="29">
        <f>G13+0.7</f>
        <v>14.7</v>
      </c>
      <c r="I13" s="252"/>
      <c r="J13" s="36" t="s">
        <v>158</v>
      </c>
      <c r="K13" s="160" t="s">
        <v>352</v>
      </c>
      <c r="L13" s="382" t="s">
        <v>359</v>
      </c>
      <c r="M13" s="382" t="s">
        <v>361</v>
      </c>
      <c r="N13" s="102"/>
      <c r="O13" s="104"/>
    </row>
    <row r="14" spans="1:15" ht="29.1" customHeight="1" x14ac:dyDescent="0.35">
      <c r="A14" s="28" t="s">
        <v>171</v>
      </c>
      <c r="B14" s="29">
        <f>C14-1</f>
        <v>56</v>
      </c>
      <c r="C14" s="29">
        <f t="shared" si="10"/>
        <v>57</v>
      </c>
      <c r="D14" s="30">
        <v>58</v>
      </c>
      <c r="E14" s="29">
        <f t="shared" si="11"/>
        <v>59</v>
      </c>
      <c r="F14" s="29">
        <f t="shared" si="12"/>
        <v>60</v>
      </c>
      <c r="G14" s="29">
        <f>F14+1.5</f>
        <v>61.5</v>
      </c>
      <c r="H14" s="29">
        <f>G14+1.5</f>
        <v>63</v>
      </c>
      <c r="I14" s="252"/>
      <c r="J14" s="36" t="s">
        <v>158</v>
      </c>
      <c r="K14" s="160" t="s">
        <v>354</v>
      </c>
      <c r="L14" s="382" t="s">
        <v>359</v>
      </c>
      <c r="M14" s="382" t="s">
        <v>349</v>
      </c>
      <c r="N14" s="102"/>
      <c r="O14" s="104"/>
    </row>
    <row r="15" spans="1:15" ht="29.1" customHeight="1" x14ac:dyDescent="0.35">
      <c r="A15" s="26" t="s">
        <v>174</v>
      </c>
      <c r="B15" s="27">
        <f t="shared" ref="B15:B16" si="16">C15-0.5</f>
        <v>36</v>
      </c>
      <c r="C15" s="27">
        <f t="shared" ref="C15:C16" si="17">D15-0.5</f>
        <v>36.5</v>
      </c>
      <c r="D15" s="31">
        <v>37</v>
      </c>
      <c r="E15" s="27">
        <f t="shared" ref="E15:G15" si="18">D15+0.5</f>
        <v>37.5</v>
      </c>
      <c r="F15" s="27">
        <f t="shared" si="18"/>
        <v>38</v>
      </c>
      <c r="G15" s="27">
        <f t="shared" si="18"/>
        <v>38.5</v>
      </c>
      <c r="H15" s="27">
        <f t="shared" ref="H15:H16" si="19">G15</f>
        <v>38.5</v>
      </c>
      <c r="I15" s="252"/>
      <c r="J15" s="36" t="s">
        <v>158</v>
      </c>
      <c r="K15" s="35"/>
      <c r="L15" s="102"/>
      <c r="M15" s="102"/>
      <c r="N15" s="102"/>
      <c r="O15" s="104"/>
    </row>
    <row r="16" spans="1:15" ht="29.1" customHeight="1" x14ac:dyDescent="0.35">
      <c r="A16" s="26" t="s">
        <v>175</v>
      </c>
      <c r="B16" s="27">
        <f t="shared" si="16"/>
        <v>26.5</v>
      </c>
      <c r="C16" s="27">
        <f t="shared" si="17"/>
        <v>27</v>
      </c>
      <c r="D16" s="31">
        <v>27.5</v>
      </c>
      <c r="E16" s="27">
        <f>D16+0.5</f>
        <v>28</v>
      </c>
      <c r="F16" s="27">
        <f>E16+0.5</f>
        <v>28.5</v>
      </c>
      <c r="G16" s="27">
        <f>F16+0.75</f>
        <v>29.25</v>
      </c>
      <c r="H16" s="27">
        <f t="shared" si="19"/>
        <v>29.25</v>
      </c>
      <c r="I16" s="252"/>
      <c r="J16" s="35" t="s">
        <v>176</v>
      </c>
      <c r="K16" s="35"/>
      <c r="L16" s="102"/>
      <c r="M16" s="102"/>
      <c r="N16" s="102"/>
      <c r="O16" s="104"/>
    </row>
    <row r="17" spans="1:15" ht="29.1" customHeight="1" x14ac:dyDescent="0.35">
      <c r="A17" s="94"/>
      <c r="B17" s="95"/>
      <c r="C17" s="95"/>
      <c r="D17" s="96"/>
      <c r="E17" s="95"/>
      <c r="F17" s="95"/>
      <c r="G17" s="95"/>
      <c r="H17" s="95"/>
      <c r="I17" s="252"/>
      <c r="J17" s="35" t="s">
        <v>178</v>
      </c>
      <c r="K17" s="35"/>
      <c r="L17" s="102"/>
      <c r="M17" s="102"/>
      <c r="N17" s="102"/>
      <c r="O17" s="104"/>
    </row>
    <row r="18" spans="1:15" ht="29.1" customHeight="1" x14ac:dyDescent="0.35">
      <c r="A18" s="94"/>
      <c r="B18" s="95"/>
      <c r="C18" s="95"/>
      <c r="D18" s="96"/>
      <c r="E18" s="95"/>
      <c r="F18" s="95"/>
      <c r="G18" s="95"/>
      <c r="H18" s="95"/>
      <c r="I18" s="252"/>
      <c r="J18" s="35"/>
      <c r="K18" s="35"/>
      <c r="L18" s="102"/>
      <c r="M18" s="102"/>
      <c r="N18" s="102"/>
      <c r="O18" s="104"/>
    </row>
    <row r="19" spans="1:15" ht="14.25" x14ac:dyDescent="0.15">
      <c r="A19" s="32" t="s">
        <v>123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1:15" ht="14.25" x14ac:dyDescent="0.15">
      <c r="A20" s="20" t="s">
        <v>179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</row>
    <row r="21" spans="1:15" ht="14.25" x14ac:dyDescent="0.15">
      <c r="A21" s="33"/>
      <c r="B21" s="33"/>
      <c r="C21" s="33"/>
      <c r="D21" s="33"/>
      <c r="E21" s="33"/>
      <c r="F21" s="33"/>
      <c r="G21" s="33"/>
      <c r="H21" s="33"/>
      <c r="I21" s="33"/>
      <c r="J21" s="32" t="s">
        <v>180</v>
      </c>
      <c r="K21" s="37"/>
      <c r="L21" s="32" t="s">
        <v>181</v>
      </c>
      <c r="M21" s="32"/>
      <c r="N21" s="32" t="s">
        <v>182</v>
      </c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18"/>
  </mergeCells>
  <phoneticPr fontId="4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4" zoomScale="125" zoomScaleNormal="125" workbookViewId="0">
      <selection activeCell="E15" sqref="E15:H15"/>
    </sheetView>
  </sheetViews>
  <sheetFormatPr defaultColWidth="10" defaultRowHeight="16.5" customHeight="1" x14ac:dyDescent="0.15"/>
  <cols>
    <col min="1" max="1" width="10.875" style="38" customWidth="1"/>
    <col min="2" max="16384" width="10" style="38"/>
  </cols>
  <sheetData>
    <row r="1" spans="1:11" ht="22.5" customHeight="1" x14ac:dyDescent="0.15">
      <c r="A1" s="298" t="s">
        <v>183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7.25" customHeight="1" x14ac:dyDescent="0.15">
      <c r="A2" s="66" t="s">
        <v>53</v>
      </c>
      <c r="B2" s="240"/>
      <c r="C2" s="240"/>
      <c r="D2" s="241" t="s">
        <v>54</v>
      </c>
      <c r="E2" s="241"/>
      <c r="F2" s="240"/>
      <c r="G2" s="240"/>
      <c r="H2" s="67" t="s">
        <v>56</v>
      </c>
      <c r="I2" s="242"/>
      <c r="J2" s="242"/>
      <c r="K2" s="243"/>
    </row>
    <row r="3" spans="1:11" ht="16.5" customHeight="1" x14ac:dyDescent="0.15">
      <c r="A3" s="233" t="s">
        <v>58</v>
      </c>
      <c r="B3" s="234"/>
      <c r="C3" s="235"/>
      <c r="D3" s="236" t="s">
        <v>59</v>
      </c>
      <c r="E3" s="237"/>
      <c r="F3" s="237"/>
      <c r="G3" s="238"/>
      <c r="H3" s="236" t="s">
        <v>60</v>
      </c>
      <c r="I3" s="237"/>
      <c r="J3" s="237"/>
      <c r="K3" s="238"/>
    </row>
    <row r="4" spans="1:11" ht="16.5" customHeight="1" x14ac:dyDescent="0.15">
      <c r="A4" s="70" t="s">
        <v>61</v>
      </c>
      <c r="B4" s="231" t="s">
        <v>62</v>
      </c>
      <c r="C4" s="232"/>
      <c r="D4" s="225" t="s">
        <v>63</v>
      </c>
      <c r="E4" s="226"/>
      <c r="F4" s="223">
        <v>45194</v>
      </c>
      <c r="G4" s="224"/>
      <c r="H4" s="225" t="s">
        <v>184</v>
      </c>
      <c r="I4" s="226"/>
      <c r="J4" s="71" t="s">
        <v>65</v>
      </c>
      <c r="K4" s="72" t="s">
        <v>66</v>
      </c>
    </row>
    <row r="5" spans="1:11" ht="16.5" customHeight="1" x14ac:dyDescent="0.15">
      <c r="A5" s="73" t="s">
        <v>67</v>
      </c>
      <c r="B5" s="231" t="s">
        <v>68</v>
      </c>
      <c r="C5" s="232"/>
      <c r="D5" s="225" t="s">
        <v>69</v>
      </c>
      <c r="E5" s="226"/>
      <c r="F5" s="223">
        <v>45153</v>
      </c>
      <c r="G5" s="224"/>
      <c r="H5" s="225" t="s">
        <v>185</v>
      </c>
      <c r="I5" s="226"/>
      <c r="J5" s="71" t="s">
        <v>65</v>
      </c>
      <c r="K5" s="72" t="s">
        <v>66</v>
      </c>
    </row>
    <row r="6" spans="1:11" ht="16.5" customHeight="1" x14ac:dyDescent="0.15">
      <c r="A6" s="70" t="s">
        <v>71</v>
      </c>
      <c r="B6" s="47">
        <v>3</v>
      </c>
      <c r="C6" s="48">
        <v>6</v>
      </c>
      <c r="D6" s="73" t="s">
        <v>72</v>
      </c>
      <c r="E6" s="74"/>
      <c r="F6" s="223">
        <v>45189</v>
      </c>
      <c r="G6" s="224"/>
      <c r="H6" s="295" t="s">
        <v>186</v>
      </c>
      <c r="I6" s="296"/>
      <c r="J6" s="296"/>
      <c r="K6" s="297"/>
    </row>
    <row r="7" spans="1:11" ht="16.5" customHeight="1" x14ac:dyDescent="0.15">
      <c r="A7" s="70" t="s">
        <v>74</v>
      </c>
      <c r="B7" s="222">
        <v>3802</v>
      </c>
      <c r="C7" s="188"/>
      <c r="D7" s="73" t="s">
        <v>75</v>
      </c>
      <c r="E7" s="76"/>
      <c r="F7" s="223">
        <v>45194</v>
      </c>
      <c r="G7" s="224"/>
      <c r="H7" s="294"/>
      <c r="I7" s="231"/>
      <c r="J7" s="231"/>
      <c r="K7" s="232"/>
    </row>
    <row r="8" spans="1:11" ht="16.5" customHeight="1" x14ac:dyDescent="0.15">
      <c r="A8" s="78" t="s">
        <v>77</v>
      </c>
      <c r="B8" s="227"/>
      <c r="C8" s="228"/>
      <c r="D8" s="195" t="s">
        <v>78</v>
      </c>
      <c r="E8" s="196"/>
      <c r="F8" s="229">
        <v>45194</v>
      </c>
      <c r="G8" s="230"/>
      <c r="H8" s="195"/>
      <c r="I8" s="196"/>
      <c r="J8" s="196"/>
      <c r="K8" s="197"/>
    </row>
    <row r="9" spans="1:11" ht="16.5" customHeight="1" x14ac:dyDescent="0.15">
      <c r="A9" s="263" t="s">
        <v>187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</row>
    <row r="10" spans="1:11" ht="16.5" customHeight="1" x14ac:dyDescent="0.15">
      <c r="A10" s="79" t="s">
        <v>82</v>
      </c>
      <c r="B10" s="80" t="s">
        <v>83</v>
      </c>
      <c r="C10" s="81" t="s">
        <v>84</v>
      </c>
      <c r="D10" s="82"/>
      <c r="E10" s="83" t="s">
        <v>87</v>
      </c>
      <c r="F10" s="80" t="s">
        <v>83</v>
      </c>
      <c r="G10" s="81" t="s">
        <v>84</v>
      </c>
      <c r="H10" s="80"/>
      <c r="I10" s="83" t="s">
        <v>85</v>
      </c>
      <c r="J10" s="80" t="s">
        <v>83</v>
      </c>
      <c r="K10" s="92" t="s">
        <v>84</v>
      </c>
    </row>
    <row r="11" spans="1:11" ht="16.5" customHeight="1" x14ac:dyDescent="0.15">
      <c r="A11" s="73" t="s">
        <v>88</v>
      </c>
      <c r="B11" s="84" t="s">
        <v>83</v>
      </c>
      <c r="C11" s="71" t="s">
        <v>84</v>
      </c>
      <c r="D11" s="76"/>
      <c r="E11" s="74" t="s">
        <v>90</v>
      </c>
      <c r="F11" s="84" t="s">
        <v>83</v>
      </c>
      <c r="G11" s="71" t="s">
        <v>84</v>
      </c>
      <c r="H11" s="84"/>
      <c r="I11" s="74" t="s">
        <v>95</v>
      </c>
      <c r="J11" s="84" t="s">
        <v>83</v>
      </c>
      <c r="K11" s="72" t="s">
        <v>84</v>
      </c>
    </row>
    <row r="12" spans="1:11" ht="16.5" customHeight="1" x14ac:dyDescent="0.15">
      <c r="A12" s="195" t="s">
        <v>123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7"/>
    </row>
    <row r="13" spans="1:11" ht="16.5" customHeight="1" x14ac:dyDescent="0.15">
      <c r="A13" s="284" t="s">
        <v>188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spans="1:11" ht="16.5" customHeight="1" x14ac:dyDescent="0.15">
      <c r="A14" s="285" t="s">
        <v>189</v>
      </c>
      <c r="B14" s="286"/>
      <c r="C14" s="286"/>
      <c r="D14" s="286"/>
      <c r="E14" s="286"/>
      <c r="F14" s="286"/>
      <c r="G14" s="286"/>
      <c r="H14" s="286"/>
      <c r="I14" s="282"/>
      <c r="J14" s="282"/>
      <c r="K14" s="283"/>
    </row>
    <row r="15" spans="1:11" ht="16.5" customHeight="1" x14ac:dyDescent="0.15">
      <c r="A15" s="287"/>
      <c r="B15" s="288"/>
      <c r="C15" s="288"/>
      <c r="D15" s="289"/>
      <c r="E15" s="290"/>
      <c r="F15" s="288"/>
      <c r="G15" s="288"/>
      <c r="H15" s="289"/>
      <c r="I15" s="291"/>
      <c r="J15" s="292"/>
      <c r="K15" s="293"/>
    </row>
    <row r="16" spans="1:11" ht="16.5" customHeight="1" x14ac:dyDescent="0.15">
      <c r="A16" s="277"/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 ht="16.5" customHeight="1" x14ac:dyDescent="0.15">
      <c r="A17" s="284" t="s">
        <v>190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</row>
    <row r="18" spans="1:11" ht="16.5" customHeight="1" x14ac:dyDescent="0.15">
      <c r="A18" s="285" t="s">
        <v>191</v>
      </c>
      <c r="B18" s="286"/>
      <c r="C18" s="286"/>
      <c r="D18" s="286"/>
      <c r="E18" s="286"/>
      <c r="F18" s="286"/>
      <c r="G18" s="286"/>
      <c r="H18" s="286"/>
      <c r="I18" s="282"/>
      <c r="J18" s="282"/>
      <c r="K18" s="283"/>
    </row>
    <row r="19" spans="1:11" ht="16.5" customHeight="1" x14ac:dyDescent="0.15">
      <c r="A19" s="287"/>
      <c r="B19" s="288"/>
      <c r="C19" s="288"/>
      <c r="D19" s="289"/>
      <c r="E19" s="290"/>
      <c r="F19" s="288"/>
      <c r="G19" s="288"/>
      <c r="H19" s="289"/>
      <c r="I19" s="291"/>
      <c r="J19" s="292"/>
      <c r="K19" s="293"/>
    </row>
    <row r="20" spans="1:11" ht="16.5" customHeight="1" x14ac:dyDescent="0.15">
      <c r="A20" s="277"/>
      <c r="B20" s="278"/>
      <c r="C20" s="278"/>
      <c r="D20" s="278"/>
      <c r="E20" s="278"/>
      <c r="F20" s="278"/>
      <c r="G20" s="278"/>
      <c r="H20" s="278"/>
      <c r="I20" s="278"/>
      <c r="J20" s="278"/>
      <c r="K20" s="279"/>
    </row>
    <row r="21" spans="1:11" ht="16.5" customHeight="1" x14ac:dyDescent="0.15">
      <c r="A21" s="280" t="s">
        <v>120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</row>
    <row r="22" spans="1:11" ht="16.5" customHeight="1" x14ac:dyDescent="0.15">
      <c r="A22" s="281" t="s">
        <v>121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3"/>
    </row>
    <row r="23" spans="1:11" ht="16.5" customHeight="1" x14ac:dyDescent="0.15">
      <c r="A23" s="204" t="s">
        <v>122</v>
      </c>
      <c r="B23" s="205"/>
      <c r="C23" s="71" t="s">
        <v>65</v>
      </c>
      <c r="D23" s="71" t="s">
        <v>66</v>
      </c>
      <c r="E23" s="275"/>
      <c r="F23" s="275"/>
      <c r="G23" s="275"/>
      <c r="H23" s="275"/>
      <c r="I23" s="275"/>
      <c r="J23" s="275"/>
      <c r="K23" s="276"/>
    </row>
    <row r="24" spans="1:11" ht="16.5" customHeight="1" x14ac:dyDescent="0.15">
      <c r="A24" s="225" t="s">
        <v>192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32"/>
    </row>
    <row r="25" spans="1:11" ht="16.5" customHeight="1" x14ac:dyDescent="0.15">
      <c r="A25" s="267"/>
      <c r="B25" s="268"/>
      <c r="C25" s="268"/>
      <c r="D25" s="268"/>
      <c r="E25" s="268"/>
      <c r="F25" s="268"/>
      <c r="G25" s="268"/>
      <c r="H25" s="268"/>
      <c r="I25" s="268"/>
      <c r="J25" s="268"/>
      <c r="K25" s="269"/>
    </row>
    <row r="26" spans="1:11" ht="16.5" customHeight="1" x14ac:dyDescent="0.15">
      <c r="A26" s="263" t="s">
        <v>128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</row>
    <row r="27" spans="1:11" ht="16.5" customHeight="1" x14ac:dyDescent="0.15">
      <c r="A27" s="68" t="s">
        <v>129</v>
      </c>
      <c r="B27" s="81" t="s">
        <v>93</v>
      </c>
      <c r="C27" s="81" t="s">
        <v>94</v>
      </c>
      <c r="D27" s="81" t="s">
        <v>86</v>
      </c>
      <c r="E27" s="69" t="s">
        <v>130</v>
      </c>
      <c r="F27" s="81" t="s">
        <v>93</v>
      </c>
      <c r="G27" s="81" t="s">
        <v>94</v>
      </c>
      <c r="H27" s="81" t="s">
        <v>86</v>
      </c>
      <c r="I27" s="69" t="s">
        <v>131</v>
      </c>
      <c r="J27" s="81" t="s">
        <v>93</v>
      </c>
      <c r="K27" s="92" t="s">
        <v>94</v>
      </c>
    </row>
    <row r="28" spans="1:11" ht="16.5" customHeight="1" x14ac:dyDescent="0.15">
      <c r="A28" s="75" t="s">
        <v>85</v>
      </c>
      <c r="B28" s="71" t="s">
        <v>93</v>
      </c>
      <c r="C28" s="71" t="s">
        <v>94</v>
      </c>
      <c r="D28" s="71" t="s">
        <v>86</v>
      </c>
      <c r="E28" s="86" t="s">
        <v>92</v>
      </c>
      <c r="F28" s="71" t="s">
        <v>93</v>
      </c>
      <c r="G28" s="71" t="s">
        <v>94</v>
      </c>
      <c r="H28" s="71" t="s">
        <v>86</v>
      </c>
      <c r="I28" s="86" t="s">
        <v>103</v>
      </c>
      <c r="J28" s="71" t="s">
        <v>93</v>
      </c>
      <c r="K28" s="72" t="s">
        <v>94</v>
      </c>
    </row>
    <row r="29" spans="1:11" ht="16.5" customHeight="1" x14ac:dyDescent="0.15">
      <c r="A29" s="225" t="s">
        <v>96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71"/>
    </row>
    <row r="30" spans="1:11" ht="16.5" customHeight="1" x14ac:dyDescent="0.15">
      <c r="A30" s="189"/>
      <c r="B30" s="190"/>
      <c r="C30" s="190"/>
      <c r="D30" s="190"/>
      <c r="E30" s="190"/>
      <c r="F30" s="190"/>
      <c r="G30" s="190"/>
      <c r="H30" s="190"/>
      <c r="I30" s="190"/>
      <c r="J30" s="190"/>
      <c r="K30" s="191"/>
    </row>
    <row r="31" spans="1:11" ht="16.5" customHeight="1" x14ac:dyDescent="0.15">
      <c r="A31" s="263" t="s">
        <v>193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63"/>
    </row>
    <row r="32" spans="1:11" ht="17.25" customHeight="1" x14ac:dyDescent="0.15">
      <c r="A32" s="272" t="s">
        <v>194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4"/>
    </row>
    <row r="33" spans="1:11" ht="17.25" customHeight="1" x14ac:dyDescent="0.15">
      <c r="A33" s="186" t="s">
        <v>195</v>
      </c>
      <c r="B33" s="187"/>
      <c r="C33" s="187"/>
      <c r="D33" s="187"/>
      <c r="E33" s="187"/>
      <c r="F33" s="187"/>
      <c r="G33" s="187"/>
      <c r="H33" s="187"/>
      <c r="I33" s="187"/>
      <c r="J33" s="187"/>
      <c r="K33" s="188"/>
    </row>
    <row r="34" spans="1:11" ht="17.25" customHeight="1" x14ac:dyDescent="0.15">
      <c r="A34" s="186"/>
      <c r="B34" s="187"/>
      <c r="C34" s="187"/>
      <c r="D34" s="187"/>
      <c r="E34" s="187"/>
      <c r="F34" s="187"/>
      <c r="G34" s="187"/>
      <c r="H34" s="187"/>
      <c r="I34" s="187"/>
      <c r="J34" s="187"/>
      <c r="K34" s="188"/>
    </row>
    <row r="35" spans="1:11" ht="17.25" customHeight="1" x14ac:dyDescent="0.15">
      <c r="A35" s="186"/>
      <c r="B35" s="187"/>
      <c r="C35" s="187"/>
      <c r="D35" s="187"/>
      <c r="E35" s="187"/>
      <c r="F35" s="187"/>
      <c r="G35" s="187"/>
      <c r="H35" s="187"/>
      <c r="I35" s="187"/>
      <c r="J35" s="187"/>
      <c r="K35" s="188"/>
    </row>
    <row r="36" spans="1:11" ht="17.25" customHeight="1" x14ac:dyDescent="0.15">
      <c r="A36" s="186"/>
      <c r="B36" s="187"/>
      <c r="C36" s="187"/>
      <c r="D36" s="187"/>
      <c r="E36" s="187"/>
      <c r="F36" s="187"/>
      <c r="G36" s="187"/>
      <c r="H36" s="187"/>
      <c r="I36" s="187"/>
      <c r="J36" s="187"/>
      <c r="K36" s="188"/>
    </row>
    <row r="37" spans="1:11" ht="17.25" customHeight="1" x14ac:dyDescent="0.15">
      <c r="A37" s="186"/>
      <c r="B37" s="187"/>
      <c r="C37" s="187"/>
      <c r="D37" s="187"/>
      <c r="E37" s="187"/>
      <c r="F37" s="187"/>
      <c r="G37" s="187"/>
      <c r="H37" s="187"/>
      <c r="I37" s="187"/>
      <c r="J37" s="187"/>
      <c r="K37" s="188"/>
    </row>
    <row r="38" spans="1:11" ht="17.25" customHeight="1" x14ac:dyDescent="0.15">
      <c r="A38" s="186"/>
      <c r="B38" s="187"/>
      <c r="C38" s="187"/>
      <c r="D38" s="187"/>
      <c r="E38" s="187"/>
      <c r="F38" s="187"/>
      <c r="G38" s="187"/>
      <c r="H38" s="187"/>
      <c r="I38" s="187"/>
      <c r="J38" s="187"/>
      <c r="K38" s="188"/>
    </row>
    <row r="39" spans="1:11" ht="17.25" customHeight="1" x14ac:dyDescent="0.15">
      <c r="A39" s="186"/>
      <c r="B39" s="187"/>
      <c r="C39" s="187"/>
      <c r="D39" s="187"/>
      <c r="E39" s="187"/>
      <c r="F39" s="187"/>
      <c r="G39" s="187"/>
      <c r="H39" s="187"/>
      <c r="I39" s="187"/>
      <c r="J39" s="187"/>
      <c r="K39" s="188"/>
    </row>
    <row r="40" spans="1:11" ht="17.25" customHeight="1" x14ac:dyDescent="0.15">
      <c r="A40" s="186"/>
      <c r="B40" s="187"/>
      <c r="C40" s="187"/>
      <c r="D40" s="187"/>
      <c r="E40" s="187"/>
      <c r="F40" s="187"/>
      <c r="G40" s="187"/>
      <c r="H40" s="187"/>
      <c r="I40" s="187"/>
      <c r="J40" s="187"/>
      <c r="K40" s="188"/>
    </row>
    <row r="41" spans="1:11" ht="17.25" customHeight="1" x14ac:dyDescent="0.15">
      <c r="A41" s="186"/>
      <c r="B41" s="187"/>
      <c r="C41" s="187"/>
      <c r="D41" s="187"/>
      <c r="E41" s="187"/>
      <c r="F41" s="187"/>
      <c r="G41" s="187"/>
      <c r="H41" s="187"/>
      <c r="I41" s="187"/>
      <c r="J41" s="187"/>
      <c r="K41" s="188"/>
    </row>
    <row r="42" spans="1:11" ht="17.25" customHeight="1" x14ac:dyDescent="0.15">
      <c r="A42" s="186"/>
      <c r="B42" s="187"/>
      <c r="C42" s="187"/>
      <c r="D42" s="187"/>
      <c r="E42" s="187"/>
      <c r="F42" s="187"/>
      <c r="G42" s="187"/>
      <c r="H42" s="187"/>
      <c r="I42" s="187"/>
      <c r="J42" s="187"/>
      <c r="K42" s="188"/>
    </row>
    <row r="43" spans="1:11" ht="17.25" customHeight="1" x14ac:dyDescent="0.15">
      <c r="A43" s="189" t="s">
        <v>127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1"/>
    </row>
    <row r="44" spans="1:11" ht="16.5" customHeight="1" x14ac:dyDescent="0.15">
      <c r="A44" s="263" t="s">
        <v>196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3"/>
    </row>
    <row r="45" spans="1:11" ht="18" customHeight="1" x14ac:dyDescent="0.15">
      <c r="A45" s="264" t="s">
        <v>123</v>
      </c>
      <c r="B45" s="265"/>
      <c r="C45" s="265"/>
      <c r="D45" s="265"/>
      <c r="E45" s="265"/>
      <c r="F45" s="265"/>
      <c r="G45" s="265"/>
      <c r="H45" s="265"/>
      <c r="I45" s="265"/>
      <c r="J45" s="265"/>
      <c r="K45" s="266"/>
    </row>
    <row r="46" spans="1:11" ht="18" customHeight="1" x14ac:dyDescent="0.15">
      <c r="A46" s="264"/>
      <c r="B46" s="265"/>
      <c r="C46" s="265"/>
      <c r="D46" s="265"/>
      <c r="E46" s="265"/>
      <c r="F46" s="265"/>
      <c r="G46" s="265"/>
      <c r="H46" s="265"/>
      <c r="I46" s="265"/>
      <c r="J46" s="265"/>
      <c r="K46" s="266"/>
    </row>
    <row r="47" spans="1:11" ht="18" customHeight="1" x14ac:dyDescent="0.15">
      <c r="A47" s="267"/>
      <c r="B47" s="268"/>
      <c r="C47" s="268"/>
      <c r="D47" s="268"/>
      <c r="E47" s="268"/>
      <c r="F47" s="268"/>
      <c r="G47" s="268"/>
      <c r="H47" s="268"/>
      <c r="I47" s="268"/>
      <c r="J47" s="268"/>
      <c r="K47" s="269"/>
    </row>
    <row r="48" spans="1:11" ht="21" customHeight="1" x14ac:dyDescent="0.15">
      <c r="A48" s="87" t="s">
        <v>133</v>
      </c>
      <c r="B48" s="259" t="s">
        <v>134</v>
      </c>
      <c r="C48" s="259"/>
      <c r="D48" s="88" t="s">
        <v>135</v>
      </c>
      <c r="E48" s="89"/>
      <c r="F48" s="88" t="s">
        <v>137</v>
      </c>
      <c r="G48" s="90"/>
      <c r="H48" s="260" t="s">
        <v>138</v>
      </c>
      <c r="I48" s="260"/>
      <c r="J48" s="259"/>
      <c r="K48" s="270"/>
    </row>
    <row r="49" spans="1:11" ht="16.5" customHeight="1" x14ac:dyDescent="0.15">
      <c r="A49" s="192" t="s">
        <v>197</v>
      </c>
      <c r="B49" s="193"/>
      <c r="C49" s="193"/>
      <c r="D49" s="193"/>
      <c r="E49" s="193"/>
      <c r="F49" s="193"/>
      <c r="G49" s="193"/>
      <c r="H49" s="193"/>
      <c r="I49" s="193"/>
      <c r="J49" s="193"/>
      <c r="K49" s="194"/>
    </row>
    <row r="50" spans="1:11" ht="16.5" customHeight="1" x14ac:dyDescent="0.15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55"/>
    </row>
    <row r="51" spans="1:11" ht="16.5" customHeight="1" x14ac:dyDescent="0.15">
      <c r="A51" s="256"/>
      <c r="B51" s="257"/>
      <c r="C51" s="257"/>
      <c r="D51" s="257"/>
      <c r="E51" s="257"/>
      <c r="F51" s="257"/>
      <c r="G51" s="257"/>
      <c r="H51" s="257"/>
      <c r="I51" s="257"/>
      <c r="J51" s="257"/>
      <c r="K51" s="258"/>
    </row>
    <row r="52" spans="1:11" ht="21" customHeight="1" x14ac:dyDescent="0.15">
      <c r="A52" s="87" t="s">
        <v>133</v>
      </c>
      <c r="B52" s="259" t="s">
        <v>134</v>
      </c>
      <c r="C52" s="259"/>
      <c r="D52" s="88" t="s">
        <v>135</v>
      </c>
      <c r="E52" s="88"/>
      <c r="F52" s="88" t="s">
        <v>137</v>
      </c>
      <c r="G52" s="91">
        <v>44732</v>
      </c>
      <c r="H52" s="260" t="s">
        <v>138</v>
      </c>
      <c r="I52" s="260"/>
      <c r="J52" s="261" t="s">
        <v>141</v>
      </c>
      <c r="K52" s="262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4"/>
  <sheetViews>
    <sheetView workbookViewId="0">
      <selection activeCell="P8" sqref="P8"/>
    </sheetView>
  </sheetViews>
  <sheetFormatPr defaultColWidth="9" defaultRowHeight="26.1" customHeight="1" x14ac:dyDescent="0.15"/>
  <cols>
    <col min="1" max="1" width="17.125" style="20" customWidth="1"/>
    <col min="2" max="7" width="9.375" style="20" customWidth="1"/>
    <col min="8" max="8" width="4" style="20" customWidth="1"/>
    <col min="9" max="14" width="10.75" style="20" customWidth="1"/>
    <col min="15" max="16384" width="9" style="20"/>
  </cols>
  <sheetData>
    <row r="1" spans="1:14" ht="30" customHeight="1" x14ac:dyDescent="0.15">
      <c r="A1" s="244" t="s">
        <v>142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29.1" customHeight="1" x14ac:dyDescent="0.15">
      <c r="A2" s="21" t="s">
        <v>61</v>
      </c>
      <c r="B2" s="246" t="s">
        <v>143</v>
      </c>
      <c r="C2" s="246"/>
      <c r="D2" s="22" t="s">
        <v>67</v>
      </c>
      <c r="E2" s="246" t="s">
        <v>68</v>
      </c>
      <c r="F2" s="246"/>
      <c r="G2" s="246"/>
      <c r="H2" s="251"/>
      <c r="I2" s="34" t="s">
        <v>56</v>
      </c>
      <c r="J2" s="246" t="s">
        <v>57</v>
      </c>
      <c r="K2" s="246"/>
      <c r="L2" s="246"/>
      <c r="M2" s="246"/>
      <c r="N2" s="247"/>
    </row>
    <row r="3" spans="1:14" ht="29.1" customHeight="1" x14ac:dyDescent="0.15">
      <c r="A3" s="250" t="s">
        <v>144</v>
      </c>
      <c r="B3" s="248" t="s">
        <v>145</v>
      </c>
      <c r="C3" s="248"/>
      <c r="D3" s="248"/>
      <c r="E3" s="248"/>
      <c r="F3" s="248"/>
      <c r="G3" s="248"/>
      <c r="H3" s="252"/>
      <c r="I3" s="248" t="s">
        <v>146</v>
      </c>
      <c r="J3" s="248"/>
      <c r="K3" s="248"/>
      <c r="L3" s="248"/>
      <c r="M3" s="248"/>
      <c r="N3" s="249"/>
    </row>
    <row r="4" spans="1:14" ht="29.1" customHeight="1" x14ac:dyDescent="0.35">
      <c r="A4" s="250"/>
      <c r="B4" s="23" t="s">
        <v>109</v>
      </c>
      <c r="C4" s="23" t="s">
        <v>110</v>
      </c>
      <c r="D4" s="24" t="s">
        <v>111</v>
      </c>
      <c r="E4" s="23" t="s">
        <v>112</v>
      </c>
      <c r="F4" s="23" t="s">
        <v>113</v>
      </c>
      <c r="G4" s="23" t="s">
        <v>114</v>
      </c>
      <c r="H4" s="252"/>
      <c r="I4" s="23" t="s">
        <v>109</v>
      </c>
      <c r="J4" s="23" t="s">
        <v>110</v>
      </c>
      <c r="K4" s="24" t="s">
        <v>111</v>
      </c>
      <c r="L4" s="23" t="s">
        <v>112</v>
      </c>
      <c r="M4" s="23" t="s">
        <v>113</v>
      </c>
      <c r="N4" s="23" t="s">
        <v>114</v>
      </c>
    </row>
    <row r="5" spans="1:14" ht="29.1" customHeight="1" x14ac:dyDescent="0.35">
      <c r="A5" s="25" t="s">
        <v>147</v>
      </c>
      <c r="B5" s="23" t="s">
        <v>148</v>
      </c>
      <c r="C5" s="23" t="s">
        <v>149</v>
      </c>
      <c r="D5" s="24" t="s">
        <v>150</v>
      </c>
      <c r="E5" s="23" t="s">
        <v>151</v>
      </c>
      <c r="F5" s="23" t="s">
        <v>152</v>
      </c>
      <c r="G5" s="23" t="s">
        <v>153</v>
      </c>
      <c r="H5" s="252"/>
      <c r="I5" s="23" t="s">
        <v>148</v>
      </c>
      <c r="J5" s="23" t="s">
        <v>149</v>
      </c>
      <c r="K5" s="24" t="s">
        <v>150</v>
      </c>
      <c r="L5" s="23" t="s">
        <v>151</v>
      </c>
      <c r="M5" s="23" t="s">
        <v>152</v>
      </c>
      <c r="N5" s="23" t="s">
        <v>153</v>
      </c>
    </row>
    <row r="6" spans="1:14" ht="29.1" customHeight="1" x14ac:dyDescent="0.35">
      <c r="A6" s="26" t="s">
        <v>155</v>
      </c>
      <c r="B6" s="27">
        <f>C6-1</f>
        <v>67</v>
      </c>
      <c r="C6" s="27">
        <f>D6-2</f>
        <v>68</v>
      </c>
      <c r="D6" s="24">
        <v>70</v>
      </c>
      <c r="E6" s="27">
        <f>D6+2</f>
        <v>72</v>
      </c>
      <c r="F6" s="27">
        <f>E6+2</f>
        <v>74</v>
      </c>
      <c r="G6" s="27">
        <f>F6+1</f>
        <v>75</v>
      </c>
      <c r="H6" s="252"/>
      <c r="I6" s="35" t="s">
        <v>198</v>
      </c>
      <c r="J6" s="35" t="s">
        <v>176</v>
      </c>
      <c r="K6" s="35" t="s">
        <v>158</v>
      </c>
      <c r="L6" s="35" t="s">
        <v>156</v>
      </c>
      <c r="M6" s="35" t="s">
        <v>199</v>
      </c>
      <c r="N6" s="35" t="s">
        <v>200</v>
      </c>
    </row>
    <row r="7" spans="1:14" ht="29.1" customHeight="1" x14ac:dyDescent="0.35">
      <c r="A7" s="26" t="s">
        <v>157</v>
      </c>
      <c r="B7" s="27">
        <f>C7-1</f>
        <v>72</v>
      </c>
      <c r="C7" s="27">
        <f>D7-2</f>
        <v>73</v>
      </c>
      <c r="D7" s="24">
        <v>75</v>
      </c>
      <c r="E7" s="27">
        <f>D7+2</f>
        <v>77</v>
      </c>
      <c r="F7" s="27">
        <f>E7+2</f>
        <v>79</v>
      </c>
      <c r="G7" s="27">
        <f>F7+1</f>
        <v>80</v>
      </c>
      <c r="H7" s="252"/>
      <c r="I7" s="35" t="s">
        <v>158</v>
      </c>
      <c r="J7" s="35" t="s">
        <v>158</v>
      </c>
      <c r="K7" s="35" t="s">
        <v>158</v>
      </c>
      <c r="L7" s="35" t="s">
        <v>158</v>
      </c>
      <c r="M7" s="35" t="s">
        <v>158</v>
      </c>
      <c r="N7" s="35" t="s">
        <v>158</v>
      </c>
    </row>
    <row r="8" spans="1:14" ht="29.1" customHeight="1" x14ac:dyDescent="0.35">
      <c r="A8" s="28" t="s">
        <v>159</v>
      </c>
      <c r="B8" s="29">
        <f>C8-4</f>
        <v>104</v>
      </c>
      <c r="C8" s="29">
        <f>D8-4</f>
        <v>108</v>
      </c>
      <c r="D8" s="30">
        <v>112</v>
      </c>
      <c r="E8" s="29">
        <f>D8+4</f>
        <v>116</v>
      </c>
      <c r="F8" s="29">
        <f>E8+4</f>
        <v>120</v>
      </c>
      <c r="G8" s="29">
        <f>F8+6</f>
        <v>126</v>
      </c>
      <c r="H8" s="252"/>
      <c r="I8" s="36" t="s">
        <v>160</v>
      </c>
      <c r="J8" s="36" t="s">
        <v>201</v>
      </c>
      <c r="K8" s="36" t="s">
        <v>202</v>
      </c>
      <c r="L8" s="36" t="s">
        <v>158</v>
      </c>
      <c r="M8" s="36" t="s">
        <v>160</v>
      </c>
      <c r="N8" s="35" t="s">
        <v>158</v>
      </c>
    </row>
    <row r="9" spans="1:14" ht="29.1" customHeight="1" x14ac:dyDescent="0.35">
      <c r="A9" s="28" t="s">
        <v>161</v>
      </c>
      <c r="B9" s="29">
        <f t="shared" ref="B9:G9" si="0">B8-4</f>
        <v>100</v>
      </c>
      <c r="C9" s="29">
        <f t="shared" si="0"/>
        <v>104</v>
      </c>
      <c r="D9" s="29">
        <f t="shared" si="0"/>
        <v>108</v>
      </c>
      <c r="E9" s="29">
        <f t="shared" si="0"/>
        <v>112</v>
      </c>
      <c r="F9" s="29">
        <f t="shared" si="0"/>
        <v>116</v>
      </c>
      <c r="G9" s="29">
        <f t="shared" si="0"/>
        <v>122</v>
      </c>
      <c r="H9" s="252"/>
      <c r="I9" s="36" t="s">
        <v>162</v>
      </c>
      <c r="J9" s="36" t="s">
        <v>162</v>
      </c>
      <c r="K9" s="36" t="s">
        <v>162</v>
      </c>
      <c r="L9" s="36" t="s">
        <v>162</v>
      </c>
      <c r="M9" s="36" t="s">
        <v>162</v>
      </c>
      <c r="N9" s="36" t="s">
        <v>162</v>
      </c>
    </row>
    <row r="10" spans="1:14" ht="29.1" customHeight="1" x14ac:dyDescent="0.35">
      <c r="A10" s="28" t="s">
        <v>163</v>
      </c>
      <c r="B10" s="29">
        <f>C10-4</f>
        <v>108</v>
      </c>
      <c r="C10" s="29">
        <f>D10-4</f>
        <v>112</v>
      </c>
      <c r="D10" s="30">
        <v>116</v>
      </c>
      <c r="E10" s="29">
        <f>D10+4</f>
        <v>120</v>
      </c>
      <c r="F10" s="29">
        <f>E10+5</f>
        <v>125</v>
      </c>
      <c r="G10" s="29">
        <f>F10+6</f>
        <v>131</v>
      </c>
      <c r="H10" s="252"/>
      <c r="I10" s="36" t="s">
        <v>164</v>
      </c>
      <c r="J10" s="36" t="s">
        <v>164</v>
      </c>
      <c r="K10" s="36" t="s">
        <v>164</v>
      </c>
      <c r="L10" s="36" t="s">
        <v>164</v>
      </c>
      <c r="M10" s="36" t="s">
        <v>164</v>
      </c>
      <c r="N10" s="36" t="s">
        <v>164</v>
      </c>
    </row>
    <row r="11" spans="1:14" ht="29.1" customHeight="1" x14ac:dyDescent="0.35">
      <c r="A11" s="28" t="s">
        <v>165</v>
      </c>
      <c r="B11" s="29">
        <f>C11-1</f>
        <v>40</v>
      </c>
      <c r="C11" s="29">
        <f t="shared" ref="C11:C16" si="1">D11-1</f>
        <v>41</v>
      </c>
      <c r="D11" s="30">
        <v>42</v>
      </c>
      <c r="E11" s="29">
        <f t="shared" ref="E11:E16" si="2">D11+1</f>
        <v>43</v>
      </c>
      <c r="F11" s="29">
        <f t="shared" ref="F11:F16" si="3">E11+1</f>
        <v>44</v>
      </c>
      <c r="G11" s="29">
        <f>F11+1.2</f>
        <v>45.2</v>
      </c>
      <c r="H11" s="252"/>
      <c r="I11" s="36" t="s">
        <v>158</v>
      </c>
      <c r="J11" s="36" t="s">
        <v>158</v>
      </c>
      <c r="K11" s="36" t="s">
        <v>158</v>
      </c>
      <c r="L11" s="36" t="s">
        <v>158</v>
      </c>
      <c r="M11" s="36" t="s">
        <v>158</v>
      </c>
      <c r="N11" s="36" t="s">
        <v>158</v>
      </c>
    </row>
    <row r="12" spans="1:14" ht="29.1" customHeight="1" x14ac:dyDescent="0.35">
      <c r="A12" s="28" t="s">
        <v>166</v>
      </c>
      <c r="B12" s="29">
        <f>C12-0.5</f>
        <v>60.5</v>
      </c>
      <c r="C12" s="29">
        <f t="shared" si="1"/>
        <v>61</v>
      </c>
      <c r="D12" s="30">
        <v>62</v>
      </c>
      <c r="E12" s="29">
        <f t="shared" si="2"/>
        <v>63</v>
      </c>
      <c r="F12" s="29">
        <f t="shared" si="3"/>
        <v>64</v>
      </c>
      <c r="G12" s="29">
        <f>F12+0.5</f>
        <v>64.5</v>
      </c>
      <c r="H12" s="252"/>
      <c r="I12" s="36" t="s">
        <v>167</v>
      </c>
      <c r="J12" s="36" t="s">
        <v>167</v>
      </c>
      <c r="K12" s="36" t="s">
        <v>167</v>
      </c>
      <c r="L12" s="36" t="s">
        <v>167</v>
      </c>
      <c r="M12" s="36" t="s">
        <v>167</v>
      </c>
      <c r="N12" s="36" t="s">
        <v>167</v>
      </c>
    </row>
    <row r="13" spans="1:14" ht="29.1" customHeight="1" x14ac:dyDescent="0.35">
      <c r="A13" s="28" t="s">
        <v>168</v>
      </c>
      <c r="B13" s="29">
        <f>C13-0.8</f>
        <v>20.9</v>
      </c>
      <c r="C13" s="29">
        <f>D13-0.8</f>
        <v>21.7</v>
      </c>
      <c r="D13" s="30">
        <v>22.5</v>
      </c>
      <c r="E13" s="29">
        <f>D13+0.8</f>
        <v>23.3</v>
      </c>
      <c r="F13" s="29">
        <f>E13+0.8</f>
        <v>24.1</v>
      </c>
      <c r="G13" s="29">
        <f>F13+1.3</f>
        <v>25.400000000000002</v>
      </c>
      <c r="H13" s="252"/>
      <c r="I13" s="36" t="s">
        <v>158</v>
      </c>
      <c r="J13" s="36" t="s">
        <v>158</v>
      </c>
      <c r="K13" s="36" t="s">
        <v>158</v>
      </c>
      <c r="L13" s="36" t="s">
        <v>158</v>
      </c>
      <c r="M13" s="36" t="s">
        <v>158</v>
      </c>
      <c r="N13" s="36" t="s">
        <v>158</v>
      </c>
    </row>
    <row r="14" spans="1:14" ht="29.1" customHeight="1" x14ac:dyDescent="0.35">
      <c r="A14" s="28" t="s">
        <v>169</v>
      </c>
      <c r="B14" s="29">
        <f>C14-0.7</f>
        <v>17.400000000000002</v>
      </c>
      <c r="C14" s="29">
        <f>D14-0.7</f>
        <v>18.100000000000001</v>
      </c>
      <c r="D14" s="30">
        <v>18.8</v>
      </c>
      <c r="E14" s="29">
        <f>D14+0.7</f>
        <v>19.5</v>
      </c>
      <c r="F14" s="29">
        <f>E14+0.7</f>
        <v>20.2</v>
      </c>
      <c r="G14" s="29">
        <f>F14+1</f>
        <v>21.2</v>
      </c>
      <c r="H14" s="252"/>
      <c r="I14" s="36" t="s">
        <v>158</v>
      </c>
      <c r="J14" s="36" t="s">
        <v>158</v>
      </c>
      <c r="K14" s="36" t="s">
        <v>158</v>
      </c>
      <c r="L14" s="36" t="s">
        <v>158</v>
      </c>
      <c r="M14" s="36" t="s">
        <v>158</v>
      </c>
      <c r="N14" s="36" t="s">
        <v>158</v>
      </c>
    </row>
    <row r="15" spans="1:14" ht="29.1" customHeight="1" x14ac:dyDescent="0.35">
      <c r="A15" s="28" t="s">
        <v>170</v>
      </c>
      <c r="B15" s="29">
        <f t="shared" ref="B15:B20" si="4">C15-0.5</f>
        <v>13.5</v>
      </c>
      <c r="C15" s="29">
        <f t="shared" ref="C15:C20" si="5">D15-0.5</f>
        <v>14</v>
      </c>
      <c r="D15" s="30">
        <v>14.5</v>
      </c>
      <c r="E15" s="29">
        <f>D15+0.5</f>
        <v>15</v>
      </c>
      <c r="F15" s="29">
        <f>E15+0.5</f>
        <v>15.5</v>
      </c>
      <c r="G15" s="29">
        <f>F15+0.7</f>
        <v>16.2</v>
      </c>
      <c r="H15" s="252"/>
      <c r="I15" s="36" t="s">
        <v>158</v>
      </c>
      <c r="J15" s="36" t="s">
        <v>158</v>
      </c>
      <c r="K15" s="36" t="s">
        <v>158</v>
      </c>
      <c r="L15" s="36" t="s">
        <v>158</v>
      </c>
      <c r="M15" s="36" t="s">
        <v>158</v>
      </c>
      <c r="N15" s="36" t="s">
        <v>158</v>
      </c>
    </row>
    <row r="16" spans="1:14" ht="29.1" customHeight="1" x14ac:dyDescent="0.35">
      <c r="A16" s="28" t="s">
        <v>171</v>
      </c>
      <c r="B16" s="29">
        <f>C16-1</f>
        <v>56</v>
      </c>
      <c r="C16" s="29">
        <f t="shared" si="1"/>
        <v>57</v>
      </c>
      <c r="D16" s="30">
        <v>58</v>
      </c>
      <c r="E16" s="29">
        <f t="shared" si="2"/>
        <v>59</v>
      </c>
      <c r="F16" s="29">
        <f t="shared" si="3"/>
        <v>60</v>
      </c>
      <c r="G16" s="29">
        <f>F16+1.5</f>
        <v>61.5</v>
      </c>
      <c r="H16" s="252"/>
      <c r="I16" s="36" t="s">
        <v>158</v>
      </c>
      <c r="J16" s="36" t="s">
        <v>158</v>
      </c>
      <c r="K16" s="36" t="s">
        <v>158</v>
      </c>
      <c r="L16" s="36" t="s">
        <v>158</v>
      </c>
      <c r="M16" s="36" t="s">
        <v>158</v>
      </c>
      <c r="N16" s="36" t="s">
        <v>158</v>
      </c>
    </row>
    <row r="17" spans="1:14" ht="29.1" customHeight="1" x14ac:dyDescent="0.35">
      <c r="A17" s="26" t="s">
        <v>172</v>
      </c>
      <c r="B17" s="27">
        <f>C17</f>
        <v>12</v>
      </c>
      <c r="C17" s="27">
        <f>D17</f>
        <v>12</v>
      </c>
      <c r="D17" s="24">
        <v>12</v>
      </c>
      <c r="E17" s="27">
        <f t="shared" ref="E17:G18" si="6">D17</f>
        <v>12</v>
      </c>
      <c r="F17" s="27">
        <f t="shared" si="6"/>
        <v>12</v>
      </c>
      <c r="G17" s="27">
        <f t="shared" si="6"/>
        <v>12</v>
      </c>
      <c r="H17" s="252"/>
      <c r="I17" s="36" t="s">
        <v>158</v>
      </c>
      <c r="J17" s="36" t="s">
        <v>158</v>
      </c>
      <c r="K17" s="36" t="s">
        <v>158</v>
      </c>
      <c r="L17" s="36" t="s">
        <v>158</v>
      </c>
      <c r="M17" s="36" t="s">
        <v>158</v>
      </c>
      <c r="N17" s="36" t="s">
        <v>158</v>
      </c>
    </row>
    <row r="18" spans="1:14" ht="29.1" customHeight="1" x14ac:dyDescent="0.35">
      <c r="A18" s="26" t="s">
        <v>173</v>
      </c>
      <c r="B18" s="27">
        <f>C18</f>
        <v>7</v>
      </c>
      <c r="C18" s="27">
        <f>D18</f>
        <v>7</v>
      </c>
      <c r="D18" s="24">
        <v>7</v>
      </c>
      <c r="E18" s="27">
        <f t="shared" si="6"/>
        <v>7</v>
      </c>
      <c r="F18" s="27">
        <f t="shared" si="6"/>
        <v>7</v>
      </c>
      <c r="G18" s="27">
        <f t="shared" si="6"/>
        <v>7</v>
      </c>
      <c r="H18" s="252"/>
      <c r="I18" s="36" t="s">
        <v>158</v>
      </c>
      <c r="J18" s="36" t="s">
        <v>158</v>
      </c>
      <c r="K18" s="36" t="s">
        <v>158</v>
      </c>
      <c r="L18" s="36" t="s">
        <v>158</v>
      </c>
      <c r="M18" s="36" t="s">
        <v>158</v>
      </c>
      <c r="N18" s="36" t="s">
        <v>158</v>
      </c>
    </row>
    <row r="19" spans="1:14" ht="29.1" customHeight="1" x14ac:dyDescent="0.35">
      <c r="A19" s="26" t="s">
        <v>174</v>
      </c>
      <c r="B19" s="27">
        <f t="shared" si="4"/>
        <v>36</v>
      </c>
      <c r="C19" s="27">
        <f t="shared" si="5"/>
        <v>36.5</v>
      </c>
      <c r="D19" s="31">
        <v>37</v>
      </c>
      <c r="E19" s="27">
        <f t="shared" ref="E19:G19" si="7">D19+0.5</f>
        <v>37.5</v>
      </c>
      <c r="F19" s="27">
        <f t="shared" si="7"/>
        <v>38</v>
      </c>
      <c r="G19" s="27">
        <f t="shared" si="7"/>
        <v>38.5</v>
      </c>
      <c r="H19" s="252"/>
      <c r="I19" s="36" t="s">
        <v>158</v>
      </c>
      <c r="J19" s="36" t="s">
        <v>158</v>
      </c>
      <c r="K19" s="36" t="s">
        <v>158</v>
      </c>
      <c r="L19" s="36" t="s">
        <v>158</v>
      </c>
      <c r="M19" s="36" t="s">
        <v>158</v>
      </c>
      <c r="N19" s="36" t="s">
        <v>158</v>
      </c>
    </row>
    <row r="20" spans="1:14" ht="29.1" customHeight="1" x14ac:dyDescent="0.35">
      <c r="A20" s="26" t="s">
        <v>175</v>
      </c>
      <c r="B20" s="27">
        <f t="shared" si="4"/>
        <v>26.5</v>
      </c>
      <c r="C20" s="27">
        <f t="shared" si="5"/>
        <v>27</v>
      </c>
      <c r="D20" s="31">
        <v>27.5</v>
      </c>
      <c r="E20" s="27">
        <f>D20+0.5</f>
        <v>28</v>
      </c>
      <c r="F20" s="27">
        <f>E20+0.5</f>
        <v>28.5</v>
      </c>
      <c r="G20" s="27">
        <f>F20+0.75</f>
        <v>29.25</v>
      </c>
      <c r="H20" s="252"/>
      <c r="I20" s="35" t="s">
        <v>176</v>
      </c>
      <c r="J20" s="35" t="s">
        <v>176</v>
      </c>
      <c r="K20" s="35" t="s">
        <v>176</v>
      </c>
      <c r="L20" s="35" t="s">
        <v>176</v>
      </c>
      <c r="M20" s="35" t="s">
        <v>176</v>
      </c>
      <c r="N20" s="35" t="s">
        <v>176</v>
      </c>
    </row>
    <row r="21" spans="1:14" ht="29.1" customHeight="1" x14ac:dyDescent="0.35">
      <c r="A21" s="26" t="s">
        <v>177</v>
      </c>
      <c r="B21" s="27">
        <f>C21</f>
        <v>16</v>
      </c>
      <c r="C21" s="27">
        <f>D21-1</f>
        <v>16</v>
      </c>
      <c r="D21" s="24">
        <v>17</v>
      </c>
      <c r="E21" s="27">
        <f>D21</f>
        <v>17</v>
      </c>
      <c r="F21" s="27">
        <f>E21+1.5</f>
        <v>18.5</v>
      </c>
      <c r="G21" s="27">
        <f>F21</f>
        <v>18.5</v>
      </c>
      <c r="H21" s="252"/>
      <c r="I21" s="35" t="s">
        <v>178</v>
      </c>
      <c r="J21" s="35" t="s">
        <v>178</v>
      </c>
      <c r="K21" s="35" t="s">
        <v>178</v>
      </c>
      <c r="L21" s="35" t="s">
        <v>178</v>
      </c>
      <c r="M21" s="35" t="s">
        <v>178</v>
      </c>
      <c r="N21" s="35" t="s">
        <v>178</v>
      </c>
    </row>
    <row r="22" spans="1:14" ht="14.25" x14ac:dyDescent="0.15">
      <c r="A22" s="32" t="s">
        <v>123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1:14" ht="14.25" x14ac:dyDescent="0.15">
      <c r="A23" s="20" t="s">
        <v>179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4" spans="1:14" ht="14.25" x14ac:dyDescent="0.15">
      <c r="A24" s="33"/>
      <c r="B24" s="33"/>
      <c r="C24" s="33"/>
      <c r="D24" s="33"/>
      <c r="E24" s="33"/>
      <c r="F24" s="33"/>
      <c r="G24" s="33"/>
      <c r="H24" s="33"/>
      <c r="I24" s="32" t="s">
        <v>180</v>
      </c>
      <c r="J24" s="37"/>
      <c r="K24" s="32" t="s">
        <v>181</v>
      </c>
      <c r="L24" s="32"/>
      <c r="M24" s="32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honeticPr fontId="4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workbookViewId="0">
      <selection activeCell="B3" sqref="B3:C3"/>
    </sheetView>
  </sheetViews>
  <sheetFormatPr defaultColWidth="10.125" defaultRowHeight="14.25" x14ac:dyDescent="0.15"/>
  <cols>
    <col min="1" max="1" width="9.625" style="38" customWidth="1"/>
    <col min="2" max="2" width="11.125" style="38" customWidth="1"/>
    <col min="3" max="3" width="9.125" style="38" customWidth="1"/>
    <col min="4" max="4" width="9.5" style="38" customWidth="1"/>
    <col min="5" max="5" width="9.125" style="38" customWidth="1"/>
    <col min="6" max="6" width="10.375" style="38" customWidth="1"/>
    <col min="7" max="7" width="9.5" style="38" customWidth="1"/>
    <col min="8" max="8" width="9.125" style="38" customWidth="1"/>
    <col min="9" max="9" width="8.125" style="38" customWidth="1"/>
    <col min="10" max="10" width="10.5" style="38" customWidth="1"/>
    <col min="11" max="11" width="12.125" style="38" customWidth="1"/>
    <col min="12" max="16384" width="10.125" style="38"/>
  </cols>
  <sheetData>
    <row r="1" spans="1:11" ht="25.5" x14ac:dyDescent="0.15">
      <c r="A1" s="334" t="s">
        <v>203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 x14ac:dyDescent="0.15">
      <c r="A2" s="39" t="s">
        <v>53</v>
      </c>
      <c r="B2" s="335"/>
      <c r="C2" s="335"/>
      <c r="D2" s="40" t="s">
        <v>61</v>
      </c>
      <c r="E2" s="41" t="s">
        <v>143</v>
      </c>
      <c r="F2" s="42" t="s">
        <v>204</v>
      </c>
      <c r="G2" s="336" t="s">
        <v>68</v>
      </c>
      <c r="H2" s="336"/>
      <c r="I2" s="60" t="s">
        <v>56</v>
      </c>
      <c r="J2" s="336" t="s">
        <v>205</v>
      </c>
      <c r="K2" s="337"/>
    </row>
    <row r="3" spans="1:11" x14ac:dyDescent="0.15">
      <c r="A3" s="43" t="s">
        <v>74</v>
      </c>
      <c r="B3" s="331">
        <v>3802</v>
      </c>
      <c r="C3" s="331"/>
      <c r="D3" s="45" t="s">
        <v>206</v>
      </c>
      <c r="E3" s="338"/>
      <c r="F3" s="330"/>
      <c r="G3" s="330"/>
      <c r="H3" s="275" t="s">
        <v>207</v>
      </c>
      <c r="I3" s="275"/>
      <c r="J3" s="275"/>
      <c r="K3" s="276"/>
    </row>
    <row r="4" spans="1:11" x14ac:dyDescent="0.15">
      <c r="A4" s="46" t="s">
        <v>71</v>
      </c>
      <c r="B4" s="47">
        <v>4</v>
      </c>
      <c r="C4" s="48">
        <v>7</v>
      </c>
      <c r="D4" s="49" t="s">
        <v>208</v>
      </c>
      <c r="E4" s="330"/>
      <c r="F4" s="330"/>
      <c r="G4" s="330"/>
      <c r="H4" s="205" t="s">
        <v>209</v>
      </c>
      <c r="I4" s="205"/>
      <c r="J4" s="58" t="s">
        <v>65</v>
      </c>
      <c r="K4" s="63" t="s">
        <v>66</v>
      </c>
    </row>
    <row r="5" spans="1:11" x14ac:dyDescent="0.15">
      <c r="A5" s="46" t="s">
        <v>210</v>
      </c>
      <c r="B5" s="331">
        <v>1</v>
      </c>
      <c r="C5" s="331"/>
      <c r="D5" s="45" t="s">
        <v>211</v>
      </c>
      <c r="E5" s="45" t="s">
        <v>212</v>
      </c>
      <c r="F5" s="45" t="s">
        <v>213</v>
      </c>
      <c r="G5" s="45" t="s">
        <v>214</v>
      </c>
      <c r="H5" s="205" t="s">
        <v>215</v>
      </c>
      <c r="I5" s="205"/>
      <c r="J5" s="58" t="s">
        <v>65</v>
      </c>
      <c r="K5" s="63" t="s">
        <v>66</v>
      </c>
    </row>
    <row r="6" spans="1:11" x14ac:dyDescent="0.15">
      <c r="A6" s="50" t="s">
        <v>216</v>
      </c>
      <c r="B6" s="332">
        <v>125</v>
      </c>
      <c r="C6" s="332"/>
      <c r="D6" s="51" t="s">
        <v>217</v>
      </c>
      <c r="E6" s="52"/>
      <c r="F6" s="53">
        <v>4552</v>
      </c>
      <c r="G6" s="51"/>
      <c r="H6" s="333" t="s">
        <v>218</v>
      </c>
      <c r="I6" s="333"/>
      <c r="J6" s="53" t="s">
        <v>65</v>
      </c>
      <c r="K6" s="64" t="s">
        <v>66</v>
      </c>
    </row>
    <row r="7" spans="1:11" x14ac:dyDescent="0.15">
      <c r="A7" s="54"/>
      <c r="B7" s="55"/>
      <c r="C7" s="55"/>
      <c r="D7" s="54"/>
      <c r="E7" s="55"/>
      <c r="F7" s="56"/>
      <c r="G7" s="54"/>
      <c r="H7" s="56"/>
      <c r="I7" s="55"/>
      <c r="J7" s="55"/>
      <c r="K7" s="55"/>
    </row>
    <row r="8" spans="1:11" x14ac:dyDescent="0.15">
      <c r="A8" s="57" t="s">
        <v>219</v>
      </c>
      <c r="B8" s="42" t="s">
        <v>220</v>
      </c>
      <c r="C8" s="42" t="s">
        <v>221</v>
      </c>
      <c r="D8" s="42" t="s">
        <v>222</v>
      </c>
      <c r="E8" s="42" t="s">
        <v>223</v>
      </c>
      <c r="F8" s="42" t="s">
        <v>224</v>
      </c>
      <c r="G8" s="326" t="s">
        <v>77</v>
      </c>
      <c r="H8" s="318"/>
      <c r="I8" s="318"/>
      <c r="J8" s="318"/>
      <c r="K8" s="319"/>
    </row>
    <row r="9" spans="1:11" x14ac:dyDescent="0.15">
      <c r="A9" s="204" t="s">
        <v>225</v>
      </c>
      <c r="B9" s="205"/>
      <c r="C9" s="58" t="s">
        <v>65</v>
      </c>
      <c r="D9" s="58" t="s">
        <v>66</v>
      </c>
      <c r="E9" s="45" t="s">
        <v>226</v>
      </c>
      <c r="F9" s="59" t="s">
        <v>227</v>
      </c>
      <c r="G9" s="327"/>
      <c r="H9" s="328"/>
      <c r="I9" s="328"/>
      <c r="J9" s="328"/>
      <c r="K9" s="329"/>
    </row>
    <row r="10" spans="1:11" x14ac:dyDescent="0.15">
      <c r="A10" s="204" t="s">
        <v>228</v>
      </c>
      <c r="B10" s="205"/>
      <c r="C10" s="58" t="s">
        <v>65</v>
      </c>
      <c r="D10" s="58" t="s">
        <v>66</v>
      </c>
      <c r="E10" s="45" t="s">
        <v>229</v>
      </c>
      <c r="F10" s="59" t="s">
        <v>230</v>
      </c>
      <c r="G10" s="327" t="s">
        <v>231</v>
      </c>
      <c r="H10" s="328"/>
      <c r="I10" s="328"/>
      <c r="J10" s="328"/>
      <c r="K10" s="329"/>
    </row>
    <row r="11" spans="1:11" x14ac:dyDescent="0.15">
      <c r="A11" s="264" t="s">
        <v>187</v>
      </c>
      <c r="B11" s="265"/>
      <c r="C11" s="265"/>
      <c r="D11" s="265"/>
      <c r="E11" s="265"/>
      <c r="F11" s="265"/>
      <c r="G11" s="265"/>
      <c r="H11" s="265"/>
      <c r="I11" s="265"/>
      <c r="J11" s="265"/>
      <c r="K11" s="266"/>
    </row>
    <row r="12" spans="1:11" x14ac:dyDescent="0.15">
      <c r="A12" s="43" t="s">
        <v>87</v>
      </c>
      <c r="B12" s="58" t="s">
        <v>83</v>
      </c>
      <c r="C12" s="58" t="s">
        <v>84</v>
      </c>
      <c r="D12" s="59"/>
      <c r="E12" s="45" t="s">
        <v>85</v>
      </c>
      <c r="F12" s="58" t="s">
        <v>83</v>
      </c>
      <c r="G12" s="58" t="s">
        <v>84</v>
      </c>
      <c r="H12" s="58"/>
      <c r="I12" s="45" t="s">
        <v>232</v>
      </c>
      <c r="J12" s="58" t="s">
        <v>83</v>
      </c>
      <c r="K12" s="63" t="s">
        <v>84</v>
      </c>
    </row>
    <row r="13" spans="1:11" x14ac:dyDescent="0.15">
      <c r="A13" s="43" t="s">
        <v>90</v>
      </c>
      <c r="B13" s="58" t="s">
        <v>83</v>
      </c>
      <c r="C13" s="58" t="s">
        <v>84</v>
      </c>
      <c r="D13" s="59"/>
      <c r="E13" s="45" t="s">
        <v>95</v>
      </c>
      <c r="F13" s="58" t="s">
        <v>83</v>
      </c>
      <c r="G13" s="58" t="s">
        <v>84</v>
      </c>
      <c r="H13" s="58"/>
      <c r="I13" s="45" t="s">
        <v>233</v>
      </c>
      <c r="J13" s="58" t="s">
        <v>83</v>
      </c>
      <c r="K13" s="63" t="s">
        <v>84</v>
      </c>
    </row>
    <row r="14" spans="1:11" x14ac:dyDescent="0.15">
      <c r="A14" s="50" t="s">
        <v>234</v>
      </c>
      <c r="B14" s="53" t="s">
        <v>83</v>
      </c>
      <c r="C14" s="53" t="s">
        <v>84</v>
      </c>
      <c r="D14" s="52"/>
      <c r="E14" s="51" t="s">
        <v>235</v>
      </c>
      <c r="F14" s="53" t="s">
        <v>83</v>
      </c>
      <c r="G14" s="53" t="s">
        <v>84</v>
      </c>
      <c r="H14" s="53"/>
      <c r="I14" s="51" t="s">
        <v>236</v>
      </c>
      <c r="J14" s="53" t="s">
        <v>83</v>
      </c>
      <c r="K14" s="64" t="s">
        <v>84</v>
      </c>
    </row>
    <row r="15" spans="1:11" x14ac:dyDescent="0.15">
      <c r="A15" s="54"/>
      <c r="B15" s="56"/>
      <c r="C15" s="56"/>
      <c r="D15" s="55"/>
      <c r="E15" s="54"/>
      <c r="F15" s="56"/>
      <c r="G15" s="56"/>
      <c r="H15" s="56"/>
      <c r="I15" s="54"/>
      <c r="J15" s="56"/>
      <c r="K15" s="56"/>
    </row>
    <row r="16" spans="1:11" x14ac:dyDescent="0.15">
      <c r="A16" s="281" t="s">
        <v>237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 x14ac:dyDescent="0.15">
      <c r="A17" s="204" t="s">
        <v>238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71"/>
    </row>
    <row r="18" spans="1:11" x14ac:dyDescent="0.15">
      <c r="A18" s="204" t="s">
        <v>239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71"/>
    </row>
    <row r="19" spans="1:11" x14ac:dyDescent="0.15">
      <c r="A19" s="323" t="s">
        <v>240</v>
      </c>
      <c r="B19" s="324"/>
      <c r="C19" s="324"/>
      <c r="D19" s="324"/>
      <c r="E19" s="324"/>
      <c r="F19" s="324"/>
      <c r="G19" s="324"/>
      <c r="H19" s="324"/>
      <c r="I19" s="324"/>
      <c r="J19" s="324"/>
      <c r="K19" s="325"/>
    </row>
    <row r="20" spans="1:11" x14ac:dyDescent="0.15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303"/>
    </row>
    <row r="21" spans="1:11" x14ac:dyDescent="0.15">
      <c r="A21" s="287"/>
      <c r="B21" s="288"/>
      <c r="C21" s="288"/>
      <c r="D21" s="288"/>
      <c r="E21" s="288"/>
      <c r="F21" s="288"/>
      <c r="G21" s="288"/>
      <c r="H21" s="288"/>
      <c r="I21" s="288"/>
      <c r="J21" s="288"/>
      <c r="K21" s="303"/>
    </row>
    <row r="22" spans="1:11" x14ac:dyDescent="0.15">
      <c r="A22" s="287"/>
      <c r="B22" s="288"/>
      <c r="C22" s="288"/>
      <c r="D22" s="288"/>
      <c r="E22" s="288"/>
      <c r="F22" s="288"/>
      <c r="G22" s="288"/>
      <c r="H22" s="288"/>
      <c r="I22" s="288"/>
      <c r="J22" s="288"/>
      <c r="K22" s="303"/>
    </row>
    <row r="23" spans="1:11" x14ac:dyDescent="0.15">
      <c r="A23" s="320"/>
      <c r="B23" s="321"/>
      <c r="C23" s="321"/>
      <c r="D23" s="321"/>
      <c r="E23" s="321"/>
      <c r="F23" s="321"/>
      <c r="G23" s="321"/>
      <c r="H23" s="321"/>
      <c r="I23" s="321"/>
      <c r="J23" s="321"/>
      <c r="K23" s="322"/>
    </row>
    <row r="24" spans="1:11" x14ac:dyDescent="0.15">
      <c r="A24" s="204" t="s">
        <v>122</v>
      </c>
      <c r="B24" s="205"/>
      <c r="C24" s="58" t="s">
        <v>65</v>
      </c>
      <c r="D24" s="58" t="s">
        <v>66</v>
      </c>
      <c r="E24" s="275"/>
      <c r="F24" s="275"/>
      <c r="G24" s="275"/>
      <c r="H24" s="275"/>
      <c r="I24" s="275"/>
      <c r="J24" s="275"/>
      <c r="K24" s="276"/>
    </row>
    <row r="25" spans="1:11" x14ac:dyDescent="0.15">
      <c r="A25" s="61" t="s">
        <v>241</v>
      </c>
      <c r="B25" s="314"/>
      <c r="C25" s="314"/>
      <c r="D25" s="314"/>
      <c r="E25" s="314"/>
      <c r="F25" s="314"/>
      <c r="G25" s="314"/>
      <c r="H25" s="314"/>
      <c r="I25" s="314"/>
      <c r="J25" s="314"/>
      <c r="K25" s="315"/>
    </row>
    <row r="26" spans="1:11" x14ac:dyDescent="0.15">
      <c r="A26" s="316"/>
      <c r="B26" s="316"/>
      <c r="C26" s="316"/>
      <c r="D26" s="316"/>
      <c r="E26" s="316"/>
      <c r="F26" s="316"/>
      <c r="G26" s="316"/>
      <c r="H26" s="316"/>
      <c r="I26" s="316"/>
      <c r="J26" s="316"/>
      <c r="K26" s="316"/>
    </row>
    <row r="27" spans="1:11" x14ac:dyDescent="0.15">
      <c r="A27" s="317" t="s">
        <v>242</v>
      </c>
      <c r="B27" s="318"/>
      <c r="C27" s="318"/>
      <c r="D27" s="318"/>
      <c r="E27" s="318"/>
      <c r="F27" s="318"/>
      <c r="G27" s="318"/>
      <c r="H27" s="318"/>
      <c r="I27" s="318"/>
      <c r="J27" s="318"/>
      <c r="K27" s="319"/>
    </row>
    <row r="28" spans="1:11" x14ac:dyDescent="0.15">
      <c r="A28" s="311" t="s">
        <v>243</v>
      </c>
      <c r="B28" s="312"/>
      <c r="C28" s="312"/>
      <c r="D28" s="312"/>
      <c r="E28" s="312"/>
      <c r="F28" s="312"/>
      <c r="G28" s="312"/>
      <c r="H28" s="312"/>
      <c r="I28" s="312"/>
      <c r="J28" s="312"/>
      <c r="K28" s="313"/>
    </row>
    <row r="29" spans="1:11" x14ac:dyDescent="0.15">
      <c r="A29" s="311" t="s">
        <v>244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13"/>
    </row>
    <row r="30" spans="1:11" x14ac:dyDescent="0.15">
      <c r="A30" s="311"/>
      <c r="B30" s="312"/>
      <c r="C30" s="312"/>
      <c r="D30" s="312"/>
      <c r="E30" s="312"/>
      <c r="F30" s="312"/>
      <c r="G30" s="312"/>
      <c r="H30" s="312"/>
      <c r="I30" s="312"/>
      <c r="J30" s="312"/>
      <c r="K30" s="313"/>
    </row>
    <row r="31" spans="1:11" x14ac:dyDescent="0.15">
      <c r="A31" s="311"/>
      <c r="B31" s="312"/>
      <c r="C31" s="312"/>
      <c r="D31" s="312"/>
      <c r="E31" s="312"/>
      <c r="F31" s="312"/>
      <c r="G31" s="312"/>
      <c r="H31" s="312"/>
      <c r="I31" s="312"/>
      <c r="J31" s="312"/>
      <c r="K31" s="313"/>
    </row>
    <row r="32" spans="1:11" x14ac:dyDescent="0.15">
      <c r="A32" s="311"/>
      <c r="B32" s="312"/>
      <c r="C32" s="312"/>
      <c r="D32" s="312"/>
      <c r="E32" s="312"/>
      <c r="F32" s="312"/>
      <c r="G32" s="312"/>
      <c r="H32" s="312"/>
      <c r="I32" s="312"/>
      <c r="J32" s="312"/>
      <c r="K32" s="313"/>
    </row>
    <row r="33" spans="1:11" ht="23.1" customHeight="1" x14ac:dyDescent="0.15">
      <c r="A33" s="311"/>
      <c r="B33" s="312"/>
      <c r="C33" s="312"/>
      <c r="D33" s="312"/>
      <c r="E33" s="312"/>
      <c r="F33" s="312"/>
      <c r="G33" s="312"/>
      <c r="H33" s="312"/>
      <c r="I33" s="312"/>
      <c r="J33" s="312"/>
      <c r="K33" s="313"/>
    </row>
    <row r="34" spans="1:11" ht="23.1" customHeight="1" x14ac:dyDescent="0.15">
      <c r="A34" s="287"/>
      <c r="B34" s="288"/>
      <c r="C34" s="288"/>
      <c r="D34" s="288"/>
      <c r="E34" s="288"/>
      <c r="F34" s="288"/>
      <c r="G34" s="288"/>
      <c r="H34" s="288"/>
      <c r="I34" s="288"/>
      <c r="J34" s="288"/>
      <c r="K34" s="303"/>
    </row>
    <row r="35" spans="1:11" ht="23.1" customHeight="1" x14ac:dyDescent="0.15">
      <c r="A35" s="302"/>
      <c r="B35" s="288"/>
      <c r="C35" s="288"/>
      <c r="D35" s="288"/>
      <c r="E35" s="288"/>
      <c r="F35" s="288"/>
      <c r="G35" s="288"/>
      <c r="H35" s="288"/>
      <c r="I35" s="288"/>
      <c r="J35" s="288"/>
      <c r="K35" s="303"/>
    </row>
    <row r="36" spans="1:11" ht="23.1" customHeight="1" x14ac:dyDescent="0.15">
      <c r="A36" s="304"/>
      <c r="B36" s="305"/>
      <c r="C36" s="305"/>
      <c r="D36" s="305"/>
      <c r="E36" s="305"/>
      <c r="F36" s="305"/>
      <c r="G36" s="305"/>
      <c r="H36" s="305"/>
      <c r="I36" s="305"/>
      <c r="J36" s="305"/>
      <c r="K36" s="306"/>
    </row>
    <row r="37" spans="1:11" ht="18.75" customHeight="1" x14ac:dyDescent="0.15">
      <c r="A37" s="307" t="s">
        <v>245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09"/>
    </row>
    <row r="38" spans="1:11" ht="18.75" customHeight="1" x14ac:dyDescent="0.15">
      <c r="A38" s="204" t="s">
        <v>246</v>
      </c>
      <c r="B38" s="205"/>
      <c r="C38" s="205"/>
      <c r="D38" s="275" t="s">
        <v>247</v>
      </c>
      <c r="E38" s="275"/>
      <c r="F38" s="291" t="s">
        <v>248</v>
      </c>
      <c r="G38" s="310"/>
      <c r="H38" s="205" t="s">
        <v>249</v>
      </c>
      <c r="I38" s="205"/>
      <c r="J38" s="205" t="s">
        <v>250</v>
      </c>
      <c r="K38" s="271"/>
    </row>
    <row r="39" spans="1:11" ht="18.75" customHeight="1" x14ac:dyDescent="0.15">
      <c r="A39" s="46" t="s">
        <v>123</v>
      </c>
      <c r="B39" s="205" t="s">
        <v>251</v>
      </c>
      <c r="C39" s="205"/>
      <c r="D39" s="205"/>
      <c r="E39" s="205"/>
      <c r="F39" s="205"/>
      <c r="G39" s="205"/>
      <c r="H39" s="205"/>
      <c r="I39" s="205"/>
      <c r="J39" s="205"/>
      <c r="K39" s="271"/>
    </row>
    <row r="40" spans="1:11" ht="30.95" customHeight="1" x14ac:dyDescent="0.15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71"/>
    </row>
    <row r="41" spans="1:11" ht="18.75" customHeight="1" x14ac:dyDescent="0.15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71"/>
    </row>
    <row r="42" spans="1:11" ht="32.1" customHeight="1" x14ac:dyDescent="0.15">
      <c r="A42" s="50" t="s">
        <v>133</v>
      </c>
      <c r="B42" s="299" t="s">
        <v>252</v>
      </c>
      <c r="C42" s="299"/>
      <c r="D42" s="51" t="s">
        <v>253</v>
      </c>
      <c r="E42" s="52"/>
      <c r="F42" s="51" t="s">
        <v>137</v>
      </c>
      <c r="G42" s="62">
        <v>44775</v>
      </c>
      <c r="H42" s="300" t="s">
        <v>138</v>
      </c>
      <c r="I42" s="300"/>
      <c r="J42" s="299" t="s">
        <v>141</v>
      </c>
      <c r="K42" s="301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4"/>
  <sheetViews>
    <sheetView workbookViewId="0">
      <selection activeCell="J15" sqref="J15"/>
    </sheetView>
  </sheetViews>
  <sheetFormatPr defaultColWidth="9" defaultRowHeight="26.1" customHeight="1" x14ac:dyDescent="0.15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 x14ac:dyDescent="0.15">
      <c r="A1" s="244" t="s">
        <v>142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29.1" customHeight="1" x14ac:dyDescent="0.15">
      <c r="A2" s="21" t="s">
        <v>61</v>
      </c>
      <c r="B2" s="246" t="s">
        <v>143</v>
      </c>
      <c r="C2" s="246"/>
      <c r="D2" s="22" t="s">
        <v>67</v>
      </c>
      <c r="E2" s="246" t="s">
        <v>68</v>
      </c>
      <c r="F2" s="246"/>
      <c r="G2" s="246"/>
      <c r="H2" s="251"/>
      <c r="I2" s="34" t="s">
        <v>56</v>
      </c>
      <c r="J2" s="246" t="s">
        <v>57</v>
      </c>
      <c r="K2" s="246"/>
      <c r="L2" s="246"/>
      <c r="M2" s="246"/>
      <c r="N2" s="247"/>
    </row>
    <row r="3" spans="1:14" ht="29.1" customHeight="1" x14ac:dyDescent="0.15">
      <c r="A3" s="250" t="s">
        <v>144</v>
      </c>
      <c r="B3" s="248" t="s">
        <v>145</v>
      </c>
      <c r="C3" s="248"/>
      <c r="D3" s="248"/>
      <c r="E3" s="248"/>
      <c r="F3" s="248"/>
      <c r="G3" s="248"/>
      <c r="H3" s="252"/>
      <c r="I3" s="248" t="s">
        <v>146</v>
      </c>
      <c r="J3" s="248"/>
      <c r="K3" s="248"/>
      <c r="L3" s="248"/>
      <c r="M3" s="248"/>
      <c r="N3" s="249"/>
    </row>
    <row r="4" spans="1:14" ht="29.1" customHeight="1" x14ac:dyDescent="0.35">
      <c r="A4" s="250"/>
      <c r="B4" s="23" t="s">
        <v>109</v>
      </c>
      <c r="C4" s="23" t="s">
        <v>110</v>
      </c>
      <c r="D4" s="24" t="s">
        <v>111</v>
      </c>
      <c r="E4" s="23" t="s">
        <v>112</v>
      </c>
      <c r="F4" s="23" t="s">
        <v>113</v>
      </c>
      <c r="G4" s="23" t="s">
        <v>114</v>
      </c>
      <c r="H4" s="252"/>
      <c r="I4" s="23" t="s">
        <v>109</v>
      </c>
      <c r="J4" s="23" t="s">
        <v>110</v>
      </c>
      <c r="K4" s="24" t="s">
        <v>111</v>
      </c>
      <c r="L4" s="23" t="s">
        <v>112</v>
      </c>
      <c r="M4" s="23" t="s">
        <v>113</v>
      </c>
      <c r="N4" s="23" t="s">
        <v>114</v>
      </c>
    </row>
    <row r="5" spans="1:14" ht="29.1" customHeight="1" x14ac:dyDescent="0.35">
      <c r="A5" s="25" t="s">
        <v>147</v>
      </c>
      <c r="B5" s="23" t="s">
        <v>148</v>
      </c>
      <c r="C5" s="23" t="s">
        <v>149</v>
      </c>
      <c r="D5" s="24" t="s">
        <v>150</v>
      </c>
      <c r="E5" s="23" t="s">
        <v>151</v>
      </c>
      <c r="F5" s="23" t="s">
        <v>152</v>
      </c>
      <c r="G5" s="23" t="s">
        <v>153</v>
      </c>
      <c r="H5" s="252"/>
      <c r="I5" s="23" t="s">
        <v>148</v>
      </c>
      <c r="J5" s="23" t="s">
        <v>149</v>
      </c>
      <c r="K5" s="24" t="s">
        <v>150</v>
      </c>
      <c r="L5" s="23" t="s">
        <v>151</v>
      </c>
      <c r="M5" s="23" t="s">
        <v>152</v>
      </c>
      <c r="N5" s="23" t="s">
        <v>153</v>
      </c>
    </row>
    <row r="6" spans="1:14" ht="29.1" customHeight="1" x14ac:dyDescent="0.35">
      <c r="A6" s="26" t="s">
        <v>155</v>
      </c>
      <c r="B6" s="27">
        <f t="shared" ref="B6:B11" si="0">C6-1</f>
        <v>67</v>
      </c>
      <c r="C6" s="27">
        <f>D6-2</f>
        <v>68</v>
      </c>
      <c r="D6" s="24">
        <v>70</v>
      </c>
      <c r="E6" s="27">
        <f>D6+2</f>
        <v>72</v>
      </c>
      <c r="F6" s="27">
        <f>E6+2</f>
        <v>74</v>
      </c>
      <c r="G6" s="27">
        <f>F6+1</f>
        <v>75</v>
      </c>
      <c r="H6" s="252"/>
      <c r="I6" s="35"/>
      <c r="J6" s="35"/>
      <c r="K6" s="35"/>
      <c r="L6" s="35"/>
      <c r="M6" s="35"/>
      <c r="N6" s="35"/>
    </row>
    <row r="7" spans="1:14" ht="29.1" customHeight="1" x14ac:dyDescent="0.35">
      <c r="A7" s="26" t="s">
        <v>157</v>
      </c>
      <c r="B7" s="27">
        <f t="shared" si="0"/>
        <v>72</v>
      </c>
      <c r="C7" s="27">
        <f>D7-2</f>
        <v>73</v>
      </c>
      <c r="D7" s="24">
        <v>75</v>
      </c>
      <c r="E7" s="27">
        <f>D7+2</f>
        <v>77</v>
      </c>
      <c r="F7" s="27">
        <f>E7+2</f>
        <v>79</v>
      </c>
      <c r="G7" s="27">
        <f>F7+1</f>
        <v>80</v>
      </c>
      <c r="H7" s="252"/>
      <c r="I7" s="35"/>
      <c r="J7" s="35"/>
      <c r="K7" s="35"/>
      <c r="L7" s="35"/>
      <c r="M7" s="35"/>
      <c r="N7" s="35"/>
    </row>
    <row r="8" spans="1:14" ht="29.1" customHeight="1" x14ac:dyDescent="0.35">
      <c r="A8" s="28" t="s">
        <v>159</v>
      </c>
      <c r="B8" s="29">
        <f>C8-4</f>
        <v>104</v>
      </c>
      <c r="C8" s="29">
        <f>D8-4</f>
        <v>108</v>
      </c>
      <c r="D8" s="30">
        <v>112</v>
      </c>
      <c r="E8" s="29">
        <f>D8+4</f>
        <v>116</v>
      </c>
      <c r="F8" s="29">
        <f>E8+4</f>
        <v>120</v>
      </c>
      <c r="G8" s="29">
        <f>F8+6</f>
        <v>126</v>
      </c>
      <c r="H8" s="252"/>
      <c r="I8" s="36"/>
      <c r="J8" s="36"/>
      <c r="K8" s="36"/>
      <c r="L8" s="36"/>
      <c r="M8" s="36"/>
      <c r="N8" s="35"/>
    </row>
    <row r="9" spans="1:14" ht="29.1" customHeight="1" x14ac:dyDescent="0.35">
      <c r="A9" s="28" t="s">
        <v>161</v>
      </c>
      <c r="B9" s="29">
        <f t="shared" ref="B9:G9" si="1">B8-4</f>
        <v>100</v>
      </c>
      <c r="C9" s="29">
        <f t="shared" si="1"/>
        <v>104</v>
      </c>
      <c r="D9" s="29">
        <f t="shared" si="1"/>
        <v>108</v>
      </c>
      <c r="E9" s="29">
        <f t="shared" si="1"/>
        <v>112</v>
      </c>
      <c r="F9" s="29">
        <f t="shared" si="1"/>
        <v>116</v>
      </c>
      <c r="G9" s="29">
        <f t="shared" si="1"/>
        <v>122</v>
      </c>
      <c r="H9" s="252"/>
      <c r="I9" s="36"/>
      <c r="J9" s="36"/>
      <c r="K9" s="36"/>
      <c r="L9" s="36"/>
      <c r="M9" s="36"/>
      <c r="N9" s="36"/>
    </row>
    <row r="10" spans="1:14" ht="29.1" customHeight="1" x14ac:dyDescent="0.35">
      <c r="A10" s="28" t="s">
        <v>163</v>
      </c>
      <c r="B10" s="29">
        <f>C10-4</f>
        <v>108</v>
      </c>
      <c r="C10" s="29">
        <f>D10-4</f>
        <v>112</v>
      </c>
      <c r="D10" s="30">
        <v>116</v>
      </c>
      <c r="E10" s="29">
        <f>D10+4</f>
        <v>120</v>
      </c>
      <c r="F10" s="29">
        <f>E10+5</f>
        <v>125</v>
      </c>
      <c r="G10" s="29">
        <f>F10+6</f>
        <v>131</v>
      </c>
      <c r="H10" s="252"/>
      <c r="I10" s="36"/>
      <c r="J10" s="36"/>
      <c r="K10" s="36"/>
      <c r="L10" s="36"/>
      <c r="M10" s="36"/>
      <c r="N10" s="36"/>
    </row>
    <row r="11" spans="1:14" ht="29.1" customHeight="1" x14ac:dyDescent="0.35">
      <c r="A11" s="28" t="s">
        <v>165</v>
      </c>
      <c r="B11" s="29">
        <f t="shared" si="0"/>
        <v>40</v>
      </c>
      <c r="C11" s="29">
        <f t="shared" ref="C11:C16" si="2">D11-1</f>
        <v>41</v>
      </c>
      <c r="D11" s="30">
        <v>42</v>
      </c>
      <c r="E11" s="29">
        <f t="shared" ref="E11:E16" si="3">D11+1</f>
        <v>43</v>
      </c>
      <c r="F11" s="29">
        <f t="shared" ref="F11:F16" si="4">E11+1</f>
        <v>44</v>
      </c>
      <c r="G11" s="29">
        <f>F11+1.2</f>
        <v>45.2</v>
      </c>
      <c r="H11" s="252"/>
      <c r="I11" s="36"/>
      <c r="J11" s="36"/>
      <c r="K11" s="36"/>
      <c r="L11" s="36"/>
      <c r="M11" s="36"/>
      <c r="N11" s="36"/>
    </row>
    <row r="12" spans="1:14" ht="29.1" customHeight="1" x14ac:dyDescent="0.35">
      <c r="A12" s="28" t="s">
        <v>166</v>
      </c>
      <c r="B12" s="29">
        <f>C12-0.5</f>
        <v>60.5</v>
      </c>
      <c r="C12" s="29">
        <f t="shared" si="2"/>
        <v>61</v>
      </c>
      <c r="D12" s="30">
        <v>62</v>
      </c>
      <c r="E12" s="29">
        <f t="shared" si="3"/>
        <v>63</v>
      </c>
      <c r="F12" s="29">
        <f t="shared" si="4"/>
        <v>64</v>
      </c>
      <c r="G12" s="29">
        <f>F12+0.5</f>
        <v>64.5</v>
      </c>
      <c r="H12" s="252"/>
      <c r="I12" s="36"/>
      <c r="J12" s="36"/>
      <c r="K12" s="36"/>
      <c r="L12" s="36"/>
      <c r="M12" s="36"/>
      <c r="N12" s="36"/>
    </row>
    <row r="13" spans="1:14" ht="29.1" customHeight="1" x14ac:dyDescent="0.35">
      <c r="A13" s="28" t="s">
        <v>168</v>
      </c>
      <c r="B13" s="29">
        <f>C13-0.8</f>
        <v>20.9</v>
      </c>
      <c r="C13" s="29">
        <f>D13-0.8</f>
        <v>21.7</v>
      </c>
      <c r="D13" s="30">
        <v>22.5</v>
      </c>
      <c r="E13" s="29">
        <f>D13+0.8</f>
        <v>23.3</v>
      </c>
      <c r="F13" s="29">
        <f>E13+0.8</f>
        <v>24.1</v>
      </c>
      <c r="G13" s="29">
        <f>F13+1.3</f>
        <v>25.400000000000002</v>
      </c>
      <c r="H13" s="252"/>
      <c r="I13" s="36"/>
      <c r="J13" s="36"/>
      <c r="K13" s="36"/>
      <c r="L13" s="36"/>
      <c r="M13" s="36"/>
      <c r="N13" s="36"/>
    </row>
    <row r="14" spans="1:14" ht="29.1" customHeight="1" x14ac:dyDescent="0.35">
      <c r="A14" s="28" t="s">
        <v>169</v>
      </c>
      <c r="B14" s="29">
        <f>C14-0.7</f>
        <v>17.400000000000002</v>
      </c>
      <c r="C14" s="29">
        <f>D14-0.7</f>
        <v>18.100000000000001</v>
      </c>
      <c r="D14" s="30">
        <v>18.8</v>
      </c>
      <c r="E14" s="29">
        <f>D14+0.7</f>
        <v>19.5</v>
      </c>
      <c r="F14" s="29">
        <f>E14+0.7</f>
        <v>20.2</v>
      </c>
      <c r="G14" s="29">
        <f>F14+1</f>
        <v>21.2</v>
      </c>
      <c r="H14" s="252"/>
      <c r="I14" s="36"/>
      <c r="J14" s="36"/>
      <c r="K14" s="36"/>
      <c r="L14" s="36"/>
      <c r="M14" s="36"/>
      <c r="N14" s="36"/>
    </row>
    <row r="15" spans="1:14" ht="29.1" customHeight="1" x14ac:dyDescent="0.35">
      <c r="A15" s="28" t="s">
        <v>170</v>
      </c>
      <c r="B15" s="29">
        <f t="shared" ref="B15:B20" si="5">C15-0.5</f>
        <v>13.5</v>
      </c>
      <c r="C15" s="29">
        <f t="shared" ref="C15:C20" si="6">D15-0.5</f>
        <v>14</v>
      </c>
      <c r="D15" s="30">
        <v>14.5</v>
      </c>
      <c r="E15" s="29">
        <f>D15+0.5</f>
        <v>15</v>
      </c>
      <c r="F15" s="29">
        <f>E15+0.5</f>
        <v>15.5</v>
      </c>
      <c r="G15" s="29">
        <f>F15+0.7</f>
        <v>16.2</v>
      </c>
      <c r="H15" s="252"/>
      <c r="I15" s="36"/>
      <c r="J15" s="36"/>
      <c r="K15" s="36"/>
      <c r="L15" s="36"/>
      <c r="M15" s="36"/>
      <c r="N15" s="36"/>
    </row>
    <row r="16" spans="1:14" ht="29.1" customHeight="1" x14ac:dyDescent="0.35">
      <c r="A16" s="28" t="s">
        <v>171</v>
      </c>
      <c r="B16" s="29">
        <f>C16-1</f>
        <v>56</v>
      </c>
      <c r="C16" s="29">
        <f t="shared" si="2"/>
        <v>57</v>
      </c>
      <c r="D16" s="30">
        <v>58</v>
      </c>
      <c r="E16" s="29">
        <f t="shared" si="3"/>
        <v>59</v>
      </c>
      <c r="F16" s="29">
        <f t="shared" si="4"/>
        <v>60</v>
      </c>
      <c r="G16" s="29">
        <f>F16+1.5</f>
        <v>61.5</v>
      </c>
      <c r="H16" s="252"/>
      <c r="I16" s="36"/>
      <c r="J16" s="36"/>
      <c r="K16" s="36"/>
      <c r="L16" s="36"/>
      <c r="M16" s="36"/>
      <c r="N16" s="36"/>
    </row>
    <row r="17" spans="1:14" ht="29.1" customHeight="1" x14ac:dyDescent="0.35">
      <c r="A17" s="26" t="s">
        <v>172</v>
      </c>
      <c r="B17" s="27">
        <f t="shared" ref="B17:B21" si="7">C17</f>
        <v>12</v>
      </c>
      <c r="C17" s="27">
        <f>D17</f>
        <v>12</v>
      </c>
      <c r="D17" s="24">
        <v>12</v>
      </c>
      <c r="E17" s="27">
        <f t="shared" ref="E17:G17" si="8">D17</f>
        <v>12</v>
      </c>
      <c r="F17" s="27">
        <f t="shared" si="8"/>
        <v>12</v>
      </c>
      <c r="G17" s="27">
        <f t="shared" si="8"/>
        <v>12</v>
      </c>
      <c r="H17" s="252"/>
      <c r="I17" s="36"/>
      <c r="J17" s="36"/>
      <c r="K17" s="36"/>
      <c r="L17" s="36"/>
      <c r="M17" s="36"/>
      <c r="N17" s="36"/>
    </row>
    <row r="18" spans="1:14" ht="29.1" customHeight="1" x14ac:dyDescent="0.35">
      <c r="A18" s="26" t="s">
        <v>173</v>
      </c>
      <c r="B18" s="27">
        <f t="shared" si="7"/>
        <v>7</v>
      </c>
      <c r="C18" s="27">
        <f>D18</f>
        <v>7</v>
      </c>
      <c r="D18" s="24">
        <v>7</v>
      </c>
      <c r="E18" s="27">
        <f t="shared" ref="E18:G18" si="9">D18</f>
        <v>7</v>
      </c>
      <c r="F18" s="27">
        <f t="shared" si="9"/>
        <v>7</v>
      </c>
      <c r="G18" s="27">
        <f t="shared" si="9"/>
        <v>7</v>
      </c>
      <c r="H18" s="252"/>
      <c r="I18" s="36"/>
      <c r="J18" s="36"/>
      <c r="K18" s="36"/>
      <c r="L18" s="36"/>
      <c r="M18" s="36"/>
      <c r="N18" s="36"/>
    </row>
    <row r="19" spans="1:14" ht="29.1" customHeight="1" x14ac:dyDescent="0.35">
      <c r="A19" s="26" t="s">
        <v>174</v>
      </c>
      <c r="B19" s="27">
        <f t="shared" si="5"/>
        <v>36</v>
      </c>
      <c r="C19" s="27">
        <f t="shared" si="6"/>
        <v>36.5</v>
      </c>
      <c r="D19" s="31">
        <v>37</v>
      </c>
      <c r="E19" s="27">
        <f t="shared" ref="E19:G19" si="10">D19+0.5</f>
        <v>37.5</v>
      </c>
      <c r="F19" s="27">
        <f t="shared" si="10"/>
        <v>38</v>
      </c>
      <c r="G19" s="27">
        <f t="shared" si="10"/>
        <v>38.5</v>
      </c>
      <c r="H19" s="252"/>
      <c r="I19" s="36"/>
      <c r="J19" s="36"/>
      <c r="K19" s="36"/>
      <c r="L19" s="36"/>
      <c r="M19" s="36"/>
      <c r="N19" s="36"/>
    </row>
    <row r="20" spans="1:14" ht="29.1" customHeight="1" x14ac:dyDescent="0.35">
      <c r="A20" s="26" t="s">
        <v>175</v>
      </c>
      <c r="B20" s="27">
        <f t="shared" si="5"/>
        <v>26.5</v>
      </c>
      <c r="C20" s="27">
        <f t="shared" si="6"/>
        <v>27</v>
      </c>
      <c r="D20" s="31">
        <v>27.5</v>
      </c>
      <c r="E20" s="27">
        <f>D20+0.5</f>
        <v>28</v>
      </c>
      <c r="F20" s="27">
        <f>E20+0.5</f>
        <v>28.5</v>
      </c>
      <c r="G20" s="27">
        <f>F20+0.75</f>
        <v>29.25</v>
      </c>
      <c r="H20" s="252"/>
      <c r="I20" s="35"/>
      <c r="J20" s="35"/>
      <c r="K20" s="35"/>
      <c r="L20" s="35"/>
      <c r="M20" s="35"/>
      <c r="N20" s="35"/>
    </row>
    <row r="21" spans="1:14" ht="29.1" customHeight="1" x14ac:dyDescent="0.35">
      <c r="A21" s="26" t="s">
        <v>177</v>
      </c>
      <c r="B21" s="27">
        <f t="shared" si="7"/>
        <v>16</v>
      </c>
      <c r="C21" s="27">
        <f>D21-1</f>
        <v>16</v>
      </c>
      <c r="D21" s="24">
        <v>17</v>
      </c>
      <c r="E21" s="27">
        <f>D21</f>
        <v>17</v>
      </c>
      <c r="F21" s="27">
        <f>E21+1.5</f>
        <v>18.5</v>
      </c>
      <c r="G21" s="27">
        <f>F21</f>
        <v>18.5</v>
      </c>
      <c r="H21" s="252"/>
      <c r="I21" s="35"/>
      <c r="J21" s="35"/>
      <c r="K21" s="35"/>
      <c r="L21" s="35"/>
      <c r="M21" s="35"/>
      <c r="N21" s="35"/>
    </row>
    <row r="22" spans="1:14" ht="14.25" x14ac:dyDescent="0.15">
      <c r="A22" s="32" t="s">
        <v>123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1:14" ht="14.25" x14ac:dyDescent="0.15">
      <c r="A23" s="20" t="s">
        <v>179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4" spans="1:14" ht="14.25" x14ac:dyDescent="0.15">
      <c r="A24" s="33"/>
      <c r="B24" s="33"/>
      <c r="C24" s="33"/>
      <c r="D24" s="33"/>
      <c r="E24" s="33"/>
      <c r="F24" s="33"/>
      <c r="G24" s="33"/>
      <c r="H24" s="33"/>
      <c r="I24" s="32" t="s">
        <v>254</v>
      </c>
      <c r="J24" s="37"/>
      <c r="K24" s="32" t="s">
        <v>181</v>
      </c>
      <c r="L24" s="32"/>
      <c r="M24" s="32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honeticPr fontId="44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"/>
  <sheetViews>
    <sheetView zoomScale="125" zoomScaleNormal="125" workbookViewId="0">
      <selection activeCell="C4" sqref="C4:F9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style="16" customWidth="1"/>
    <col min="6" max="6" width="14.375" customWidth="1"/>
    <col min="7" max="10" width="10" customWidth="1"/>
    <col min="11" max="11" width="9.125" style="18" customWidth="1"/>
    <col min="12" max="12" width="10.625" customWidth="1"/>
    <col min="13" max="13" width="10.625" style="18" customWidth="1"/>
  </cols>
  <sheetData>
    <row r="1" spans="1:13" ht="29.25" x14ac:dyDescent="0.15">
      <c r="A1" s="354" t="s">
        <v>255</v>
      </c>
      <c r="B1" s="354"/>
      <c r="C1" s="354"/>
      <c r="D1" s="354"/>
      <c r="E1" s="355"/>
      <c r="F1" s="354"/>
      <c r="G1" s="354"/>
      <c r="H1" s="354"/>
      <c r="I1" s="354"/>
      <c r="J1" s="354"/>
      <c r="K1" s="354"/>
      <c r="L1" s="354"/>
      <c r="M1" s="354"/>
    </row>
    <row r="2" spans="1:13" s="1" customFormat="1" ht="16.5" x14ac:dyDescent="0.3">
      <c r="A2" s="343" t="s">
        <v>256</v>
      </c>
      <c r="B2" s="344" t="s">
        <v>257</v>
      </c>
      <c r="C2" s="344" t="s">
        <v>258</v>
      </c>
      <c r="D2" s="344" t="s">
        <v>259</v>
      </c>
      <c r="E2" s="346" t="s">
        <v>260</v>
      </c>
      <c r="F2" s="344" t="s">
        <v>261</v>
      </c>
      <c r="G2" s="343" t="s">
        <v>262</v>
      </c>
      <c r="H2" s="343"/>
      <c r="I2" s="343" t="s">
        <v>263</v>
      </c>
      <c r="J2" s="343"/>
      <c r="K2" s="348" t="s">
        <v>264</v>
      </c>
      <c r="L2" s="350" t="s">
        <v>265</v>
      </c>
      <c r="M2" s="352" t="s">
        <v>266</v>
      </c>
    </row>
    <row r="3" spans="1:13" s="1" customFormat="1" ht="16.5" x14ac:dyDescent="0.3">
      <c r="A3" s="343"/>
      <c r="B3" s="345"/>
      <c r="C3" s="345"/>
      <c r="D3" s="345"/>
      <c r="E3" s="347"/>
      <c r="F3" s="345"/>
      <c r="G3" s="3" t="s">
        <v>267</v>
      </c>
      <c r="H3" s="3" t="s">
        <v>268</v>
      </c>
      <c r="I3" s="3" t="s">
        <v>267</v>
      </c>
      <c r="J3" s="3" t="s">
        <v>268</v>
      </c>
      <c r="K3" s="349"/>
      <c r="L3" s="351"/>
      <c r="M3" s="353"/>
    </row>
    <row r="4" spans="1:13" x14ac:dyDescent="0.15">
      <c r="A4" s="5">
        <v>1</v>
      </c>
      <c r="B4" s="151" t="s">
        <v>269</v>
      </c>
      <c r="C4" s="10">
        <v>18</v>
      </c>
      <c r="D4" s="152" t="s">
        <v>270</v>
      </c>
      <c r="E4" s="153" t="s">
        <v>271</v>
      </c>
      <c r="F4" s="6" t="s">
        <v>143</v>
      </c>
      <c r="G4" s="6">
        <v>0.2</v>
      </c>
      <c r="H4" s="6">
        <v>0.2</v>
      </c>
      <c r="I4" s="6">
        <v>0.3</v>
      </c>
      <c r="J4" s="6">
        <v>0.5</v>
      </c>
      <c r="K4" s="6">
        <f t="shared" ref="K4:K9" si="0">SUM(G4:J4)</f>
        <v>1.2</v>
      </c>
      <c r="L4" s="6" t="s">
        <v>272</v>
      </c>
      <c r="M4" s="6" t="s">
        <v>273</v>
      </c>
    </row>
    <row r="5" spans="1:13" ht="22.5" x14ac:dyDescent="0.15">
      <c r="A5" s="5">
        <v>2</v>
      </c>
      <c r="B5" s="151" t="s">
        <v>269</v>
      </c>
      <c r="C5" s="6">
        <v>16</v>
      </c>
      <c r="D5" s="152" t="s">
        <v>270</v>
      </c>
      <c r="E5" s="154" t="s">
        <v>274</v>
      </c>
      <c r="F5" s="6" t="s">
        <v>143</v>
      </c>
      <c r="G5" s="6">
        <v>0.3</v>
      </c>
      <c r="H5" s="6">
        <v>0.2</v>
      </c>
      <c r="I5" s="6">
        <v>0.5</v>
      </c>
      <c r="J5" s="6">
        <v>0.5</v>
      </c>
      <c r="K5" s="6">
        <f t="shared" si="0"/>
        <v>1.5</v>
      </c>
      <c r="L5" s="6" t="s">
        <v>272</v>
      </c>
      <c r="M5" s="6" t="s">
        <v>273</v>
      </c>
    </row>
    <row r="6" spans="1:13" ht="22.5" x14ac:dyDescent="0.15">
      <c r="A6" s="5">
        <v>3</v>
      </c>
      <c r="B6" s="151" t="s">
        <v>269</v>
      </c>
      <c r="C6" s="6">
        <v>33</v>
      </c>
      <c r="D6" s="152" t="s">
        <v>270</v>
      </c>
      <c r="E6" s="155" t="s">
        <v>275</v>
      </c>
      <c r="F6" s="6" t="s">
        <v>143</v>
      </c>
      <c r="G6" s="6">
        <v>0.2</v>
      </c>
      <c r="H6" s="6">
        <v>0.2</v>
      </c>
      <c r="I6" s="6">
        <v>0.2</v>
      </c>
      <c r="J6" s="6">
        <v>0.5</v>
      </c>
      <c r="K6" s="6">
        <f t="shared" si="0"/>
        <v>1.1000000000000001</v>
      </c>
      <c r="L6" s="6" t="s">
        <v>272</v>
      </c>
      <c r="M6" s="6" t="s">
        <v>273</v>
      </c>
    </row>
    <row r="7" spans="1:13" x14ac:dyDescent="0.15">
      <c r="A7" s="5">
        <v>4</v>
      </c>
      <c r="B7" s="151" t="s">
        <v>269</v>
      </c>
      <c r="C7" s="6">
        <v>111</v>
      </c>
      <c r="D7" s="152" t="s">
        <v>270</v>
      </c>
      <c r="E7" s="153" t="s">
        <v>271</v>
      </c>
      <c r="F7" s="6" t="s">
        <v>143</v>
      </c>
      <c r="G7" s="6">
        <v>0.2</v>
      </c>
      <c r="H7" s="6">
        <v>0.2</v>
      </c>
      <c r="I7" s="6">
        <v>0.4</v>
      </c>
      <c r="J7" s="6">
        <v>0.5</v>
      </c>
      <c r="K7" s="6">
        <f t="shared" si="0"/>
        <v>1.3</v>
      </c>
      <c r="L7" s="6" t="s">
        <v>272</v>
      </c>
      <c r="M7" s="6" t="s">
        <v>273</v>
      </c>
    </row>
    <row r="8" spans="1:13" ht="22.5" x14ac:dyDescent="0.15">
      <c r="A8" s="5">
        <v>5</v>
      </c>
      <c r="B8" s="151" t="s">
        <v>276</v>
      </c>
      <c r="C8" s="6">
        <v>1960</v>
      </c>
      <c r="D8" s="152" t="s">
        <v>277</v>
      </c>
      <c r="E8" s="154" t="s">
        <v>274</v>
      </c>
      <c r="F8" s="6" t="s">
        <v>143</v>
      </c>
      <c r="G8" s="6">
        <v>0.3</v>
      </c>
      <c r="H8" s="6">
        <v>0.1</v>
      </c>
      <c r="I8" s="6">
        <v>0.2</v>
      </c>
      <c r="J8" s="6">
        <v>0.5</v>
      </c>
      <c r="K8" s="6">
        <f t="shared" si="0"/>
        <v>1.1000000000000001</v>
      </c>
      <c r="L8" s="6" t="s">
        <v>272</v>
      </c>
      <c r="M8" s="6" t="s">
        <v>273</v>
      </c>
    </row>
    <row r="9" spans="1:13" ht="22.5" x14ac:dyDescent="0.15">
      <c r="A9" s="5">
        <v>6</v>
      </c>
      <c r="B9" s="151" t="s">
        <v>276</v>
      </c>
      <c r="C9" s="6">
        <v>3330</v>
      </c>
      <c r="D9" s="152" t="s">
        <v>277</v>
      </c>
      <c r="E9" s="155" t="s">
        <v>275</v>
      </c>
      <c r="F9" s="6" t="s">
        <v>143</v>
      </c>
      <c r="G9" s="6">
        <v>0.3</v>
      </c>
      <c r="H9" s="6">
        <v>0.2</v>
      </c>
      <c r="I9" s="6">
        <v>0.5</v>
      </c>
      <c r="J9" s="6">
        <v>0.2</v>
      </c>
      <c r="K9" s="6">
        <f t="shared" si="0"/>
        <v>1.2</v>
      </c>
      <c r="L9" s="6" t="s">
        <v>272</v>
      </c>
      <c r="M9" s="6" t="s">
        <v>273</v>
      </c>
    </row>
    <row r="10" spans="1:13" s="2" customFormat="1" ht="18.75" x14ac:dyDescent="0.15">
      <c r="A10" s="356" t="s">
        <v>278</v>
      </c>
      <c r="B10" s="357"/>
      <c r="C10" s="357"/>
      <c r="D10" s="357"/>
      <c r="E10" s="358"/>
      <c r="F10" s="359"/>
      <c r="G10" s="360"/>
      <c r="H10" s="356" t="s">
        <v>279</v>
      </c>
      <c r="I10" s="357"/>
      <c r="J10" s="357"/>
      <c r="K10" s="361"/>
      <c r="L10" s="362"/>
      <c r="M10" s="361"/>
    </row>
    <row r="11" spans="1:13" ht="16.5" x14ac:dyDescent="0.15">
      <c r="A11" s="339" t="s">
        <v>280</v>
      </c>
      <c r="B11" s="339"/>
      <c r="C11" s="340"/>
      <c r="D11" s="340"/>
      <c r="E11" s="341"/>
      <c r="F11" s="340"/>
      <c r="G11" s="340"/>
      <c r="H11" s="340"/>
      <c r="I11" s="340"/>
      <c r="J11" s="340"/>
      <c r="K11" s="342"/>
      <c r="L11" s="340"/>
      <c r="M11" s="342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4" type="noConversion"/>
  <dataValidations count="1">
    <dataValidation type="list" allowBlank="1" showInputMessage="1" showErrorMessage="1" sqref="M1:M9 M10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2.面料缩率</vt:lpstr>
      <vt:lpstr>1.面料验布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2023-08-18T03:40:23Z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