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探越23FW\TAEEAL91531\8-17尾期\"/>
    </mc:Choice>
  </mc:AlternateContent>
  <xr:revisionPtr revIDLastSave="0" documentId="13_ncr:1_{2FE94A00-48FA-46B4-A29D-93E6C292D8A8}" xr6:coauthVersionLast="47" xr6:coauthVersionMax="47" xr10:uidLastSave="{00000000-0000-0000-0000-000000000000}"/>
  <bookViews>
    <workbookView xWindow="-120" yWindow="-120" windowWidth="20730" windowHeight="11160" tabRatio="727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2.面料缩率" sheetId="8" r:id="rId7"/>
    <sheet name="1.面料验布" sheetId="7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0" i="6" l="1"/>
  <c r="F10" i="6"/>
  <c r="G10" i="6"/>
  <c r="C10" i="6"/>
  <c r="B10" i="6"/>
  <c r="H5" i="12"/>
  <c r="H4" i="12"/>
  <c r="N5" i="7"/>
  <c r="N4" i="7"/>
  <c r="K5" i="8"/>
  <c r="K4" i="8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1" i="13"/>
  <c r="F11" i="13"/>
  <c r="G11" i="13"/>
  <c r="E12" i="13"/>
  <c r="F12" i="13"/>
  <c r="G12" i="13"/>
  <c r="G13" i="13"/>
  <c r="F13" i="13"/>
  <c r="E13" i="13"/>
  <c r="D13" i="13"/>
  <c r="C11" i="13"/>
  <c r="C12" i="13"/>
  <c r="C13" i="13"/>
  <c r="B11" i="13"/>
  <c r="B12" i="13"/>
  <c r="B13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<sst xmlns="http://schemas.openxmlformats.org/spreadsheetml/2006/main" count="695" uniqueCount="343">
  <si>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</si>
  <si>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</si>
  <si>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</si>
  <si>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</si>
  <si>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</si>
  <si>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</si>
  <si>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</si>
  <si>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</si>
  <si>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</si>
  <si>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</si>
  <si>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</si>
  <si>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</si>
  <si>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</si>
  <si>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</si>
  <si>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</si>
  <si>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</si>
  <si>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</si>
  <si>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</si>
  <si>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</si>
  <si>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</si>
  <si>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</si>
  <si>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</si>
  <si>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</si>
  <si>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</si>
  <si>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</si>
  <si>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</si>
  <si>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</si>
  <si>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</si>
  <si>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</si>
  <si>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</si>
  <si>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</si>
  <si>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</si>
  <si>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</si>
  <si>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</si>
  <si>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</si>
  <si>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</si>
  <si>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</si>
  <si>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</si>
  <si>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</si>
  <si>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</si>
  <si>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</si>
  <si>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</si>
  <si>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</si>
  <si>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</si>
  <si>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</si>
  <si>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</si>
  <si>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</si>
  <si>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</si>
  <si>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</si>
  <si>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</si>
  <si>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</si>
  <si>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</si>
  <si>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</si>
  <si>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</si>
  <si>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</si>
  <si>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</si>
  <si>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</si>
  <si>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</si>
  <si>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</si>
  <si>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</si>
  <si>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</si>
  <si>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</si>
  <si>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</si>
  <si>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TAEEAL91531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</si>
  <si>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</si>
  <si>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</si>
  <si>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</si>
  <si>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</si>
  <si>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</si>
  <si>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</si>
  <si>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</si>
  <si>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</si>
  <si>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</si>
  <si>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</si>
  <si>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</si>
  <si>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</si>
  <si>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</si>
  <si>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</si>
  <si>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</si>
  <si>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</si>
  <si>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</si>
  <si>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</si>
  <si>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</si>
  <si>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</si>
  <si>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</si>
  <si>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</si>
  <si>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</si>
  <si>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</si>
  <si>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</si>
  <si>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</si>
  <si>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</si>
  <si>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</si>
  <si>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</si>
  <si>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</si>
  <si>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</si>
  <si>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</si>
  <si>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</si>
  <si>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</si>
  <si>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</si>
  <si>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</si>
  <si>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</si>
  <si>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</si>
  <si>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</si>
  <si>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</si>
  <si>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</si>
  <si>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</si>
  <si>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</si>
  <si>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</si>
  <si>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</si>
  <si>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</si>
  <si>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</si>
  <si>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</si>
  <si>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</si>
  <si>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</si>
  <si>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</si>
  <si>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</si>
  <si>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</si>
  <si>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</si>
  <si>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</si>
  <si>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</si>
  <si>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</si>
  <si>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</si>
  <si>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</si>
  <si>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</si>
  <si>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</si>
  <si>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</si>
  <si>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</si>
  <si>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</si>
  <si>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</si>
  <si>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</si>
  <si>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</si>
  <si>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</si>
  <si>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</si>
  <si>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</si>
  <si>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</si>
  <si>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</si>
  <si>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</si>
  <si>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</si>
  <si>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</si>
  <si>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</si>
  <si>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</si>
  <si>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</si>
  <si>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</si>
  <si>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</si>
  <si>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</si>
  <si>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</si>
  <si>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</si>
  <si>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</si>
  <si>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</si>
  <si>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</si>
  <si>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</si>
  <si>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</si>
  <si>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</si>
  <si>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</si>
  <si>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</si>
  <si>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</si>
  <si>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前中拉链长</t>
  </si>
  <si>
    <t>胸围</t>
  </si>
  <si>
    <t>+1.5</t>
  </si>
  <si>
    <t>摆围，拉量</t>
  </si>
  <si>
    <t>0</t>
  </si>
  <si>
    <t>摆围，松量</t>
  </si>
  <si>
    <t>+1</t>
  </si>
  <si>
    <t>肩宽</t>
  </si>
  <si>
    <t>肩点袖长</t>
  </si>
  <si>
    <t>+0.8</t>
  </si>
  <si>
    <t>后中袖长</t>
  </si>
  <si>
    <t>袖肥/2（参考值见注解）</t>
  </si>
  <si>
    <t>袖肘围/2</t>
  </si>
  <si>
    <t>袖口拉量/2</t>
  </si>
  <si>
    <t>袖口平量/2</t>
  </si>
  <si>
    <t>前领高</t>
  </si>
  <si>
    <t>上领围</t>
  </si>
  <si>
    <t>下领围</t>
  </si>
  <si>
    <t xml:space="preserve">     初期请洗测2-3件，有问题的另加测量数量。</t>
  </si>
  <si>
    <t>验货时间：2023-7-31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</si>
  <si>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</si>
  <si>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</si>
  <si>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</si>
  <si>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</si>
  <si>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</si>
  <si>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</si>
  <si>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</si>
  <si>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</si>
  <si>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</si>
  <si>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</si>
  <si>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</si>
  <si>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</si>
  <si>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</si>
  <si>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</si>
  <si>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</si>
  <si>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</si>
  <si>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</si>
  <si>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</si>
  <si>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</si>
  <si>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</si>
  <si>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</si>
  <si>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</si>
  <si>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</si>
  <si>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</si>
  <si>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</si>
  <si>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</si>
  <si>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</si>
  <si>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</si>
  <si>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</si>
  <si>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</si>
  <si>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</si>
  <si>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</si>
  <si>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</si>
  <si>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</si>
  <si>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</si>
  <si>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</si>
  <si>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</si>
  <si>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</si>
  <si>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</si>
  <si>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</si>
  <si>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</si>
  <si>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</si>
  <si>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</si>
  <si>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</si>
  <si>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</si>
  <si>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</si>
  <si>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</si>
  <si>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</si>
  <si>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</si>
  <si>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</si>
  <si>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</si>
  <si>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</si>
  <si>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</si>
  <si>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</si>
  <si>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</si>
  <si>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</si>
  <si>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</si>
  <si>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</si>
  <si>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</si>
  <si>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</si>
  <si>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</si>
  <si>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</si>
  <si>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</si>
  <si>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</si>
  <si>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</si>
  <si>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福建宏港</t>
  </si>
  <si>
    <t>10002#</t>
  </si>
  <si>
    <t>FK08020</t>
  </si>
  <si>
    <t>19SS黑色/E77//</t>
  </si>
  <si>
    <t>合格</t>
  </si>
  <si>
    <t>YES</t>
  </si>
  <si>
    <t>20163#</t>
  </si>
  <si>
    <t>22FW蓝黑/O47//</t>
  </si>
  <si>
    <t>制表时间：2023-6-25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</si>
  <si>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</si>
  <si>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</si>
  <si>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</si>
  <si>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</si>
  <si>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</si>
  <si>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</si>
  <si>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</si>
  <si>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</si>
  <si>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</si>
  <si>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</si>
  <si>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</si>
  <si>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</si>
  <si>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</si>
  <si>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上海汇良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</si>
  <si>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</si>
  <si>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</si>
  <si>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</si>
  <si>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</si>
  <si>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</si>
  <si>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</si>
  <si>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</si>
  <si>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</si>
  <si>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</si>
  <si>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</si>
  <si>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</si>
  <si>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</si>
  <si>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</si>
  <si>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</si>
  <si>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</si>
  <si>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</si>
  <si>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</si>
  <si>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</si>
  <si>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</si>
  <si>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</si>
  <si>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</si>
  <si>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</si>
  <si>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</si>
  <si>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</si>
  <si>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</si>
  <si>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</si>
  <si>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</si>
  <si>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</si>
  <si>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</si>
  <si>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</si>
  <si>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</si>
  <si>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</si>
  <si>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</si>
  <si>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</si>
  <si>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</si>
  <si>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</si>
  <si>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</si>
  <si>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</si>
  <si>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</si>
  <si>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</si>
  <si>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</si>
  <si>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</si>
  <si>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</si>
  <si>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</si>
  <si>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SJ00002</t>
  </si>
  <si>
    <t>XXXX白/710/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</si>
  <si>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</si>
  <si>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袖笼不圆顺</t>
    <phoneticPr fontId="42" type="noConversion"/>
  </si>
  <si>
    <t>袖口宽窄</t>
    <phoneticPr fontId="42" type="noConversion"/>
  </si>
  <si>
    <t>门襟不平，吃皱</t>
    <phoneticPr fontId="42" type="noConversion"/>
  </si>
  <si>
    <t>下摆高低</t>
    <phoneticPr fontId="42" type="noConversion"/>
  </si>
  <si>
    <t>问题描述：资料不全</t>
    <phoneticPr fontId="42" type="noConversion"/>
  </si>
  <si>
    <t>补充事项：资料不全</t>
    <phoneticPr fontId="42" type="noConversion"/>
  </si>
  <si>
    <t>资料不全，尾期验货要补齐</t>
    <phoneticPr fontId="42" type="noConversion"/>
  </si>
  <si>
    <t>藏蓝</t>
    <phoneticPr fontId="45" type="noConversion"/>
  </si>
  <si>
    <t>+1</t>
    <phoneticPr fontId="45" type="noConversion"/>
  </si>
  <si>
    <t>+0</t>
    <phoneticPr fontId="45" type="noConversion"/>
  </si>
  <si>
    <t>+2</t>
    <phoneticPr fontId="45" type="noConversion"/>
  </si>
  <si>
    <t>+0.4</t>
    <phoneticPr fontId="45" type="noConversion"/>
  </si>
  <si>
    <t>-1.2</t>
    <phoneticPr fontId="45" type="noConversion"/>
  </si>
  <si>
    <t>黑色</t>
    <phoneticPr fontId="45" type="noConversion"/>
  </si>
  <si>
    <t>-2</t>
    <phoneticPr fontId="45" type="noConversion"/>
  </si>
  <si>
    <t>-0.2</t>
    <phoneticPr fontId="45" type="noConversion"/>
  </si>
  <si>
    <t>肩点袖长</t>
    <phoneticPr fontId="33" type="noConversion"/>
  </si>
  <si>
    <t>+0.3</t>
    <phoneticPr fontId="45" type="noConversion"/>
  </si>
  <si>
    <t>+0.2</t>
    <phoneticPr fontId="45" type="noConversion"/>
  </si>
  <si>
    <t>-0.5</t>
    <phoneticPr fontId="45" type="noConversion"/>
  </si>
  <si>
    <t>-0.8</t>
    <phoneticPr fontId="45" type="noConversion"/>
  </si>
  <si>
    <t>-0.9</t>
    <phoneticPr fontId="45" type="noConversion"/>
  </si>
  <si>
    <t>-1</t>
    <phoneticPr fontId="45" type="noConversion"/>
  </si>
  <si>
    <t>-1.3</t>
    <phoneticPr fontId="45" type="noConversion"/>
  </si>
  <si>
    <t>-0.6</t>
    <phoneticPr fontId="45" type="noConversion"/>
  </si>
  <si>
    <t>-0.4</t>
    <phoneticPr fontId="45" type="noConversion"/>
  </si>
  <si>
    <t>-0.3</t>
    <phoneticPr fontId="45" type="noConversion"/>
  </si>
  <si>
    <t>+0.8</t>
    <phoneticPr fontId="45" type="noConversion"/>
  </si>
  <si>
    <t>正常</t>
    <phoneticPr fontId="45" type="noConversion"/>
  </si>
  <si>
    <t>袖笼吃皱</t>
    <phoneticPr fontId="45" type="noConversion"/>
  </si>
  <si>
    <t>袖口包松紧带不平</t>
    <phoneticPr fontId="45" type="noConversion"/>
  </si>
  <si>
    <t>侧袋角不平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</si>
</sst>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11" fillId="0" borderId="0">
      <alignment horizontal="center" vertical="center"/>
    </xf>
    <xf numFmtId="0" fontId="3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/>
    <xf numFmtId="0" fontId="31" fillId="0" borderId="0"/>
    <xf numFmtId="0" fontId="31" fillId="0" borderId="0">
      <alignment vertical="center"/>
    </xf>
    <xf numFmtId="0" fontId="39" fillId="0" borderId="0">
      <alignment vertical="center"/>
    </xf>
    <xf numFmtId="0" fontId="11" fillId="0" borderId="0">
      <alignment horizontal="center" vertical="center"/>
    </xf>
    <xf numFmtId="0" fontId="40" fillId="0" borderId="0">
      <alignment horizontal="center" vertical="center"/>
    </xf>
    <xf numFmtId="0" fontId="21" fillId="0" borderId="0"/>
    <xf numFmtId="0" fontId="11" fillId="0" borderId="0">
      <alignment horizontal="center" vertical="center"/>
    </xf>
    <xf numFmtId="0" fontId="41" fillId="0" borderId="0">
      <alignment vertical="center"/>
    </xf>
  </cellStyleXfs>
  <cellXfs count="3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7" xfId="11" applyFont="1" applyBorder="1" applyAlignment="1">
      <alignment horizontal="center" vertical="center" wrapText="1"/>
    </xf>
    <xf numFmtId="0" fontId="6" fillId="0" borderId="1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5" fillId="0" borderId="14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1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3" applyFont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3" fillId="4" borderId="0" xfId="6" applyFont="1" applyFill="1"/>
    <xf numFmtId="0" fontId="14" fillId="4" borderId="18" xfId="5" applyFont="1" applyFill="1" applyBorder="1" applyAlignment="1">
      <alignment horizontal="left" vertical="center"/>
    </xf>
    <xf numFmtId="0" fontId="14" fillId="4" borderId="19" xfId="5" applyFont="1" applyFill="1" applyBorder="1">
      <alignment vertical="center"/>
    </xf>
    <xf numFmtId="0" fontId="15" fillId="0" borderId="2" xfId="14" applyFont="1" applyBorder="1" applyAlignment="1">
      <alignment horizontal="center" vertical="center"/>
    </xf>
    <xf numFmtId="0" fontId="16" fillId="0" borderId="2" xfId="12" applyFont="1" applyBorder="1" applyAlignment="1">
      <alignment horizontal="left"/>
    </xf>
    <xf numFmtId="0" fontId="17" fillId="0" borderId="2" xfId="14" applyFont="1" applyBorder="1" applyAlignment="1">
      <alignment horizontal="left" vertical="center"/>
    </xf>
    <xf numFmtId="0" fontId="17" fillId="0" borderId="2" xfId="14" applyFont="1" applyBorder="1" applyAlignment="1">
      <alignment horizontal="center" vertical="center"/>
    </xf>
    <xf numFmtId="0" fontId="17" fillId="4" borderId="2" xfId="14" applyFont="1" applyFill="1" applyBorder="1" applyAlignment="1">
      <alignment horizontal="left" vertical="center"/>
    </xf>
    <xf numFmtId="0" fontId="17" fillId="4" borderId="2" xfId="14" applyFont="1" applyFill="1" applyBorder="1" applyAlignment="1">
      <alignment horizontal="center" vertical="center"/>
    </xf>
    <xf numFmtId="0" fontId="15" fillId="4" borderId="2" xfId="14" applyFont="1" applyFill="1" applyBorder="1" applyAlignment="1">
      <alignment horizontal="center" vertical="center"/>
    </xf>
    <xf numFmtId="0" fontId="15" fillId="4" borderId="2" xfId="14" applyFont="1" applyFill="1" applyBorder="1" applyAlignment="1">
      <alignment horizontal="left" vertical="center"/>
    </xf>
    <xf numFmtId="0" fontId="18" fillId="4" borderId="2" xfId="14" applyFont="1" applyFill="1" applyBorder="1" applyAlignment="1">
      <alignment horizontal="center" vertical="center"/>
    </xf>
    <xf numFmtId="0" fontId="14" fillId="4" borderId="0" xfId="6" applyFont="1" applyFill="1"/>
    <xf numFmtId="0" fontId="0" fillId="4" borderId="0" xfId="8" applyFont="1" applyFill="1">
      <alignment vertical="center"/>
    </xf>
    <xf numFmtId="0" fontId="14" fillId="4" borderId="19" xfId="5" applyFont="1" applyFill="1" applyBorder="1" applyAlignment="1">
      <alignment horizontal="left" vertical="center"/>
    </xf>
    <xf numFmtId="0" fontId="19" fillId="0" borderId="2" xfId="7" applyFont="1" applyBorder="1" applyAlignment="1">
      <alignment horizontal="center" vertical="center"/>
    </xf>
    <xf numFmtId="49" fontId="20" fillId="0" borderId="2" xfId="9" applyNumberFormat="1" applyFont="1" applyBorder="1" applyAlignment="1">
      <alignment horizontal="center"/>
    </xf>
    <xf numFmtId="49" fontId="13" fillId="4" borderId="2" xfId="8" applyNumberFormat="1" applyFont="1" applyFill="1" applyBorder="1" applyAlignment="1">
      <alignment horizontal="center" vertical="center"/>
    </xf>
    <xf numFmtId="49" fontId="20" fillId="4" borderId="2" xfId="9" applyNumberFormat="1" applyFont="1" applyFill="1" applyBorder="1" applyAlignment="1">
      <alignment horizontal="center"/>
    </xf>
    <xf numFmtId="49" fontId="14" fillId="4" borderId="2" xfId="8" applyNumberFormat="1" applyFont="1" applyFill="1" applyBorder="1" applyAlignment="1">
      <alignment horizontal="center" vertical="center"/>
    </xf>
    <xf numFmtId="14" fontId="14" fillId="4" borderId="0" xfId="6" applyNumberFormat="1" applyFont="1" applyFill="1"/>
    <xf numFmtId="0" fontId="21" fillId="0" borderId="0" xfId="5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5" fillId="0" borderId="26" xfId="5" applyFont="1" applyBorder="1">
      <alignment vertical="center"/>
    </xf>
    <xf numFmtId="0" fontId="23" fillId="0" borderId="26" xfId="5" applyFont="1" applyBorder="1">
      <alignment vertical="center"/>
    </xf>
    <xf numFmtId="0" fontId="23" fillId="0" borderId="27" xfId="5" applyFont="1" applyBorder="1">
      <alignment vertical="center"/>
    </xf>
    <xf numFmtId="0" fontId="24" fillId="0" borderId="28" xfId="5" applyFont="1" applyBorder="1" applyAlignment="1">
      <alignment horizontal="center" vertical="center"/>
    </xf>
    <xf numFmtId="0" fontId="23" fillId="0" borderId="28" xfId="5" applyFont="1" applyBorder="1">
      <alignment vertical="center"/>
    </xf>
    <xf numFmtId="0" fontId="23" fillId="0" borderId="27" xfId="5" applyFont="1" applyBorder="1" applyAlignment="1">
      <alignment horizontal="left" vertical="center"/>
    </xf>
    <xf numFmtId="0" fontId="24" fillId="0" borderId="28" xfId="5" applyFont="1" applyBorder="1" applyAlignment="1">
      <alignment horizontal="right" vertical="center"/>
    </xf>
    <xf numFmtId="0" fontId="23" fillId="0" borderId="28" xfId="5" applyFont="1" applyBorder="1" applyAlignment="1">
      <alignment horizontal="left" vertical="center"/>
    </xf>
    <xf numFmtId="0" fontId="23" fillId="0" borderId="29" xfId="5" applyFont="1" applyBorder="1">
      <alignment vertical="center"/>
    </xf>
    <xf numFmtId="0" fontId="23" fillId="0" borderId="30" xfId="5" applyFont="1" applyBorder="1">
      <alignment vertical="center"/>
    </xf>
    <xf numFmtId="0" fontId="25" fillId="0" borderId="30" xfId="5" applyFont="1" applyBorder="1">
      <alignment vertical="center"/>
    </xf>
    <xf numFmtId="0" fontId="25" fillId="0" borderId="30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left" vertical="center"/>
    </xf>
    <xf numFmtId="0" fontId="23" fillId="0" borderId="24" xfId="5" applyFont="1" applyBorder="1">
      <alignment vertical="center"/>
    </xf>
    <xf numFmtId="0" fontId="25" fillId="0" borderId="28" xfId="5" applyFont="1" applyBorder="1" applyAlignment="1">
      <alignment horizontal="left" vertical="center"/>
    </xf>
    <xf numFmtId="0" fontId="25" fillId="0" borderId="28" xfId="5" applyFont="1" applyBorder="1">
      <alignment vertical="center"/>
    </xf>
    <xf numFmtId="0" fontId="23" fillId="0" borderId="26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58" fontId="25" fillId="0" borderId="30" xfId="5" applyNumberFormat="1" applyFont="1" applyBorder="1">
      <alignment vertical="center"/>
    </xf>
    <xf numFmtId="0" fontId="25" fillId="0" borderId="42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7" fillId="0" borderId="47" xfId="5" applyFont="1" applyBorder="1" applyAlignment="1">
      <alignment horizontal="left" vertical="center"/>
    </xf>
    <xf numFmtId="0" fontId="26" fillId="0" borderId="25" xfId="5" applyFont="1" applyBorder="1" applyAlignment="1">
      <alignment horizontal="left" vertical="center"/>
    </xf>
    <xf numFmtId="0" fontId="26" fillId="0" borderId="27" xfId="5" applyFont="1" applyBorder="1" applyAlignment="1">
      <alignment horizontal="left" vertical="center"/>
    </xf>
    <xf numFmtId="0" fontId="24" fillId="0" borderId="28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6" fillId="0" borderId="27" xfId="5" applyFont="1" applyBorder="1">
      <alignment vertical="center"/>
    </xf>
    <xf numFmtId="0" fontId="24" fillId="0" borderId="28" xfId="5" applyFont="1" applyBorder="1">
      <alignment vertical="center"/>
    </xf>
    <xf numFmtId="0" fontId="24" fillId="0" borderId="42" xfId="5" applyFont="1" applyBorder="1">
      <alignment vertical="center"/>
    </xf>
    <xf numFmtId="0" fontId="26" fillId="0" borderId="28" xfId="5" applyFont="1" applyBorder="1">
      <alignment vertical="center"/>
    </xf>
    <xf numFmtId="0" fontId="26" fillId="0" borderId="27" xfId="5" applyFont="1" applyBorder="1" applyAlignment="1">
      <alignment horizontal="center" vertical="center"/>
    </xf>
    <xf numFmtId="0" fontId="21" fillId="0" borderId="28" xfId="5" applyBorder="1">
      <alignment vertical="center"/>
    </xf>
    <xf numFmtId="0" fontId="24" fillId="0" borderId="27" xfId="5" applyFont="1" applyBorder="1" applyAlignment="1">
      <alignment horizontal="left" vertical="center"/>
    </xf>
    <xf numFmtId="0" fontId="28" fillId="0" borderId="29" xfId="5" applyFont="1" applyBorder="1">
      <alignment vertical="center"/>
    </xf>
    <xf numFmtId="0" fontId="21" fillId="0" borderId="28" xfId="5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26" fillId="0" borderId="28" xfId="5" applyFont="1" applyBorder="1" applyAlignment="1">
      <alignment horizontal="center" vertical="center"/>
    </xf>
    <xf numFmtId="0" fontId="24" fillId="0" borderId="43" xfId="5" applyFont="1" applyBorder="1" applyAlignment="1">
      <alignment horizontal="left" vertical="center"/>
    </xf>
    <xf numFmtId="0" fontId="26" fillId="0" borderId="50" xfId="5" applyFont="1" applyBorder="1">
      <alignment vertical="center"/>
    </xf>
    <xf numFmtId="0" fontId="21" fillId="0" borderId="51" xfId="5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1" fillId="0" borderId="51" xfId="5" applyBorder="1">
      <alignment vertical="center"/>
    </xf>
    <xf numFmtId="0" fontId="26" fillId="0" borderId="51" xfId="5" applyFont="1" applyBorder="1">
      <alignment vertical="center"/>
    </xf>
    <xf numFmtId="0" fontId="26" fillId="0" borderId="50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6" fillId="0" borderId="51" xfId="5" applyFont="1" applyBorder="1" applyAlignment="1">
      <alignment horizontal="center" vertical="center"/>
    </xf>
    <xf numFmtId="0" fontId="21" fillId="0" borderId="51" xfId="5" applyBorder="1" applyAlignment="1">
      <alignment horizontal="center" vertical="center"/>
    </xf>
    <xf numFmtId="0" fontId="21" fillId="0" borderId="28" xfId="5" applyBorder="1" applyAlignment="1">
      <alignment horizontal="center" vertical="center"/>
    </xf>
    <xf numFmtId="0" fontId="30" fillId="0" borderId="56" xfId="5" applyFont="1" applyBorder="1" applyAlignment="1">
      <alignment horizontal="left" vertical="center" wrapText="1"/>
    </xf>
    <xf numFmtId="0" fontId="31" fillId="0" borderId="2" xfId="0" applyFont="1" applyBorder="1"/>
    <xf numFmtId="9" fontId="24" fillId="0" borderId="28" xfId="5" applyNumberFormat="1" applyFont="1" applyBorder="1" applyAlignment="1">
      <alignment horizontal="center" vertical="center"/>
    </xf>
    <xf numFmtId="0" fontId="27" fillId="0" borderId="47" xfId="5" applyFont="1" applyBorder="1">
      <alignment vertical="center"/>
    </xf>
    <xf numFmtId="0" fontId="27" fillId="0" borderId="25" xfId="5" applyFont="1" applyBorder="1">
      <alignment vertical="center"/>
    </xf>
    <xf numFmtId="0" fontId="24" fillId="0" borderId="60" xfId="5" applyFont="1" applyBorder="1">
      <alignment vertical="center"/>
    </xf>
    <xf numFmtId="0" fontId="27" fillId="0" borderId="60" xfId="5" applyFont="1" applyBorder="1">
      <alignment vertical="center"/>
    </xf>
    <xf numFmtId="58" fontId="21" fillId="0" borderId="25" xfId="5" applyNumberFormat="1" applyBorder="1">
      <alignment vertical="center"/>
    </xf>
    <xf numFmtId="0" fontId="21" fillId="0" borderId="60" xfId="5" applyBorder="1">
      <alignment vertical="center"/>
    </xf>
    <xf numFmtId="0" fontId="24" fillId="0" borderId="54" xfId="5" applyFont="1" applyBorder="1" applyAlignment="1">
      <alignment horizontal="left" vertical="center"/>
    </xf>
    <xf numFmtId="0" fontId="26" fillId="0" borderId="0" xfId="5" applyFont="1">
      <alignment vertical="center"/>
    </xf>
    <xf numFmtId="0" fontId="33" fillId="0" borderId="42" xfId="5" applyFont="1" applyBorder="1" applyAlignment="1">
      <alignment horizontal="left" vertical="center" wrapText="1"/>
    </xf>
    <xf numFmtId="0" fontId="33" fillId="0" borderId="42" xfId="5" applyFont="1" applyBorder="1" applyAlignment="1">
      <alignment horizontal="left" vertical="center"/>
    </xf>
    <xf numFmtId="0" fontId="35" fillId="0" borderId="66" xfId="0" applyFont="1" applyBorder="1"/>
    <xf numFmtId="0" fontId="35" fillId="0" borderId="2" xfId="0" applyFont="1" applyBorder="1"/>
    <xf numFmtId="0" fontId="35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3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12" fillId="0" borderId="16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11" fillId="0" borderId="15" xfId="1" quotePrefix="1" applyBorder="1" applyAlignment="1">
      <alignment horizontal="center" vertical="center" wrapText="1"/>
    </xf>
    <xf numFmtId="0" fontId="11" fillId="0" borderId="16" xfId="1" quotePrefix="1" applyBorder="1" applyAlignment="1">
      <alignment horizontal="center" vertical="center" wrapText="1"/>
    </xf>
    <xf numFmtId="0" fontId="5" fillId="0" borderId="14" xfId="1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27" fillId="0" borderId="36" xfId="5" applyFont="1" applyBorder="1" applyAlignment="1">
      <alignment horizontal="left" vertical="center"/>
    </xf>
    <xf numFmtId="0" fontId="24" fillId="0" borderId="55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61" xfId="5" applyFont="1" applyBorder="1" applyAlignment="1">
      <alignment horizontal="left" vertical="center"/>
    </xf>
    <xf numFmtId="0" fontId="32" fillId="0" borderId="48" xfId="5" applyFont="1" applyBorder="1" applyAlignment="1">
      <alignment horizontal="center" vertical="center"/>
    </xf>
    <xf numFmtId="0" fontId="27" fillId="0" borderId="36" xfId="5" applyFont="1" applyBorder="1" applyAlignment="1">
      <alignment horizontal="center" vertical="center"/>
    </xf>
    <xf numFmtId="0" fontId="27" fillId="0" borderId="63" xfId="5" applyFont="1" applyBorder="1" applyAlignment="1">
      <alignment horizontal="center" vertical="center"/>
    </xf>
    <xf numFmtId="0" fontId="24" fillId="0" borderId="60" xfId="5" applyFont="1" applyBorder="1" applyAlignment="1">
      <alignment horizontal="center" vertical="center"/>
    </xf>
    <xf numFmtId="0" fontId="24" fillId="0" borderId="61" xfId="5" applyFont="1" applyBorder="1" applyAlignment="1">
      <alignment horizontal="center" vertical="center"/>
    </xf>
    <xf numFmtId="0" fontId="24" fillId="0" borderId="58" xfId="5" applyFont="1" applyBorder="1" applyAlignment="1">
      <alignment horizontal="left" vertical="center"/>
    </xf>
    <xf numFmtId="0" fontId="24" fillId="0" borderId="59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0" fontId="46" fillId="3" borderId="35" xfId="5" applyFont="1" applyFill="1" applyBorder="1" applyAlignment="1">
      <alignment horizontal="left" vertical="center"/>
    </xf>
    <xf numFmtId="0" fontId="24" fillId="3" borderId="34" xfId="5" applyFont="1" applyFill="1" applyBorder="1" applyAlignment="1">
      <alignment horizontal="left" vertical="center"/>
    </xf>
    <xf numFmtId="0" fontId="24" fillId="3" borderId="45" xfId="5" applyFont="1" applyFill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6" fillId="0" borderId="38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46" xfId="5" applyFont="1" applyBorder="1" applyAlignment="1">
      <alignment horizontal="left" vertical="center"/>
    </xf>
    <xf numFmtId="0" fontId="27" fillId="0" borderId="49" xfId="5" applyFont="1" applyBorder="1" applyAlignment="1">
      <alignment horizontal="left" vertical="center"/>
    </xf>
    <xf numFmtId="0" fontId="27" fillId="0" borderId="48" xfId="5" applyFont="1" applyBorder="1" applyAlignment="1">
      <alignment horizontal="left" vertical="center"/>
    </xf>
    <xf numFmtId="0" fontId="27" fillId="0" borderId="53" xfId="5" applyFont="1" applyBorder="1" applyAlignment="1">
      <alignment horizontal="left" vertical="center"/>
    </xf>
    <xf numFmtId="0" fontId="26" fillId="0" borderId="29" xfId="5" applyFont="1" applyBorder="1" applyAlignment="1">
      <alignment horizontal="left" vertical="center"/>
    </xf>
    <xf numFmtId="0" fontId="26" fillId="0" borderId="30" xfId="5" applyFont="1" applyBorder="1" applyAlignment="1">
      <alignment horizontal="left" vertical="center"/>
    </xf>
    <xf numFmtId="0" fontId="26" fillId="0" borderId="43" xfId="5" applyFont="1" applyBorder="1" applyAlignment="1">
      <alignment horizontal="left" vertical="center"/>
    </xf>
    <xf numFmtId="0" fontId="43" fillId="0" borderId="35" xfId="5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3" fillId="0" borderId="57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6" fillId="0" borderId="50" xfId="5" applyFont="1" applyBorder="1" applyAlignment="1">
      <alignment horizontal="left" vertical="center"/>
    </xf>
    <xf numFmtId="0" fontId="26" fillId="0" borderId="51" xfId="5" applyFont="1" applyBorder="1" applyAlignment="1">
      <alignment horizontal="left" vertical="center"/>
    </xf>
    <xf numFmtId="0" fontId="26" fillId="0" borderId="54" xfId="5" applyFont="1" applyBorder="1" applyAlignment="1">
      <alignment horizontal="left" vertical="center"/>
    </xf>
    <xf numFmtId="9" fontId="24" fillId="0" borderId="37" xfId="5" applyNumberFormat="1" applyFont="1" applyBorder="1" applyAlignment="1">
      <alignment horizontal="left" vertical="center"/>
    </xf>
    <xf numFmtId="9" fontId="24" fillId="0" borderId="32" xfId="5" applyNumberFormat="1" applyFont="1" applyBorder="1" applyAlignment="1">
      <alignment horizontal="left" vertical="center"/>
    </xf>
    <xf numFmtId="9" fontId="24" fillId="0" borderId="44" xfId="5" applyNumberFormat="1" applyFont="1" applyBorder="1" applyAlignment="1">
      <alignment horizontal="left" vertical="center"/>
    </xf>
    <xf numFmtId="9" fontId="24" fillId="0" borderId="38" xfId="5" applyNumberFormat="1" applyFont="1" applyBorder="1" applyAlignment="1">
      <alignment horizontal="left" vertical="center"/>
    </xf>
    <xf numFmtId="9" fontId="24" fillId="0" borderId="39" xfId="5" applyNumberFormat="1" applyFont="1" applyBorder="1" applyAlignment="1">
      <alignment horizontal="left" vertical="center"/>
    </xf>
    <xf numFmtId="9" fontId="24" fillId="0" borderId="46" xfId="5" applyNumberFormat="1" applyFont="1" applyBorder="1" applyAlignment="1">
      <alignment horizontal="left" vertical="center"/>
    </xf>
    <xf numFmtId="0" fontId="26" fillId="0" borderId="55" xfId="5" applyFont="1" applyBorder="1" applyAlignment="1">
      <alignment horizontal="left" vertical="center"/>
    </xf>
    <xf numFmtId="0" fontId="26" fillId="0" borderId="36" xfId="5" applyFont="1" applyBorder="1" applyAlignment="1">
      <alignment horizontal="left" vertical="center"/>
    </xf>
    <xf numFmtId="0" fontId="26" fillId="0" borderId="61" xfId="5" applyFont="1" applyBorder="1" applyAlignment="1">
      <alignment horizontal="left" vertical="center"/>
    </xf>
    <xf numFmtId="0" fontId="44" fillId="0" borderId="29" xfId="5" applyFont="1" applyBorder="1" applyAlignment="1">
      <alignment horizontal="left" vertical="center"/>
    </xf>
    <xf numFmtId="0" fontId="44" fillId="0" borderId="38" xfId="5" applyFont="1" applyBorder="1" applyAlignment="1">
      <alignment horizontal="left" vertical="center" wrapText="1"/>
    </xf>
    <xf numFmtId="0" fontId="26" fillId="0" borderId="39" xfId="5" applyFont="1" applyBorder="1" applyAlignment="1">
      <alignment horizontal="left" vertical="center" wrapText="1"/>
    </xf>
    <xf numFmtId="0" fontId="26" fillId="0" borderId="46" xfId="5" applyFont="1" applyBorder="1" applyAlignment="1">
      <alignment horizontal="left" vertical="center" wrapText="1"/>
    </xf>
    <xf numFmtId="0" fontId="24" fillId="0" borderId="33" xfId="5" applyFont="1" applyBorder="1" applyAlignment="1">
      <alignment horizontal="left" vertical="center"/>
    </xf>
    <xf numFmtId="14" fontId="24" fillId="0" borderId="28" xfId="5" applyNumberFormat="1" applyFont="1" applyBorder="1" applyAlignment="1">
      <alignment horizontal="center" vertical="center"/>
    </xf>
    <xf numFmtId="14" fontId="24" fillId="0" borderId="42" xfId="5" applyNumberFormat="1" applyFont="1" applyBorder="1" applyAlignment="1">
      <alignment horizontal="center" vertical="center"/>
    </xf>
    <xf numFmtId="0" fontId="26" fillId="0" borderId="27" xfId="5" applyFont="1" applyBorder="1" applyAlignment="1">
      <alignment horizontal="left" vertical="center"/>
    </xf>
    <xf numFmtId="0" fontId="26" fillId="0" borderId="28" xfId="5" applyFont="1" applyBorder="1" applyAlignment="1">
      <alignment horizontal="left" vertical="center"/>
    </xf>
    <xf numFmtId="0" fontId="24" fillId="0" borderId="30" xfId="5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14" fontId="24" fillId="0" borderId="30" xfId="5" applyNumberFormat="1" applyFont="1" applyBorder="1" applyAlignment="1">
      <alignment horizontal="center" vertical="center"/>
    </xf>
    <xf numFmtId="14" fontId="24" fillId="0" borderId="43" xfId="5" applyNumberFormat="1" applyFont="1" applyBorder="1" applyAlignment="1">
      <alignment horizontal="center" vertical="center"/>
    </xf>
    <xf numFmtId="0" fontId="24" fillId="0" borderId="28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6" fillId="0" borderId="24" xfId="5" applyFont="1" applyBorder="1" applyAlignment="1">
      <alignment horizontal="center" vertical="center"/>
    </xf>
    <xf numFmtId="0" fontId="26" fillId="0" borderId="26" xfId="5" applyFont="1" applyBorder="1" applyAlignment="1">
      <alignment horizontal="center" vertical="center"/>
    </xf>
    <xf numFmtId="0" fontId="26" fillId="0" borderId="41" xfId="5" applyFont="1" applyBorder="1" applyAlignment="1">
      <alignment horizontal="center" vertical="center"/>
    </xf>
    <xf numFmtId="0" fontId="27" fillId="0" borderId="24" xfId="5" applyFont="1" applyBorder="1" applyAlignment="1">
      <alignment horizontal="center" vertical="center"/>
    </xf>
    <xf numFmtId="0" fontId="27" fillId="0" borderId="26" xfId="5" applyFont="1" applyBorder="1" applyAlignment="1">
      <alignment horizontal="center" vertical="center"/>
    </xf>
    <xf numFmtId="0" fontId="27" fillId="0" borderId="41" xfId="5" applyFont="1" applyBorder="1" applyAlignment="1">
      <alignment horizontal="center" vertical="center"/>
    </xf>
    <xf numFmtId="0" fontId="29" fillId="0" borderId="23" xfId="5" applyFont="1" applyBorder="1" applyAlignment="1">
      <alignment horizontal="center" vertical="top"/>
    </xf>
    <xf numFmtId="0" fontId="24" fillId="0" borderId="25" xfId="5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0" fontId="21" fillId="0" borderId="25" xfId="5" applyBorder="1" applyAlignment="1">
      <alignment horizontal="center" vertical="center"/>
    </xf>
    <xf numFmtId="0" fontId="21" fillId="0" borderId="52" xfId="5" applyBorder="1" applyAlignment="1">
      <alignment horizontal="center" vertical="center"/>
    </xf>
    <xf numFmtId="0" fontId="14" fillId="4" borderId="0" xfId="6" applyFont="1" applyFill="1" applyAlignment="1">
      <alignment horizontal="center"/>
    </xf>
    <xf numFmtId="0" fontId="13" fillId="4" borderId="0" xfId="6" applyFont="1" applyFill="1" applyAlignment="1">
      <alignment horizontal="center"/>
    </xf>
    <xf numFmtId="0" fontId="13" fillId="4" borderId="19" xfId="5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center" vertical="center"/>
    </xf>
    <xf numFmtId="0" fontId="14" fillId="4" borderId="2" xfId="6" applyFont="1" applyFill="1" applyBorder="1" applyAlignment="1">
      <alignment horizontal="center" vertical="center"/>
    </xf>
    <xf numFmtId="0" fontId="14" fillId="4" borderId="22" xfId="6" applyFont="1" applyFill="1" applyBorder="1" applyAlignment="1">
      <alignment horizontal="center" vertical="center"/>
    </xf>
    <xf numFmtId="0" fontId="14" fillId="4" borderId="20" xfId="6" applyFont="1" applyFill="1" applyBorder="1" applyAlignment="1">
      <alignment horizontal="center" vertical="center"/>
    </xf>
    <xf numFmtId="0" fontId="13" fillId="4" borderId="19" xfId="6" applyFont="1" applyFill="1" applyBorder="1" applyAlignment="1">
      <alignment horizontal="center"/>
    </xf>
    <xf numFmtId="0" fontId="13" fillId="4" borderId="2" xfId="6" applyFont="1" applyFill="1" applyBorder="1" applyAlignment="1">
      <alignment horizontal="center"/>
    </xf>
    <xf numFmtId="0" fontId="23" fillId="0" borderId="42" xfId="5" applyFont="1" applyBorder="1" applyAlignment="1">
      <alignment horizontal="left" vertical="center"/>
    </xf>
    <xf numFmtId="0" fontId="25" fillId="0" borderId="30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5" fillId="0" borderId="43" xfId="5" applyFont="1" applyBorder="1" applyAlignment="1">
      <alignment horizontal="center" vertical="center"/>
    </xf>
    <xf numFmtId="0" fontId="27" fillId="0" borderId="35" xfId="5" applyFont="1" applyBorder="1" applyAlignment="1">
      <alignment horizontal="left" vertical="center"/>
    </xf>
    <xf numFmtId="0" fontId="25" fillId="0" borderId="34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5" fillId="0" borderId="39" xfId="5" applyFont="1" applyBorder="1" applyAlignment="1">
      <alignment horizontal="left" vertical="center"/>
    </xf>
    <xf numFmtId="0" fontId="25" fillId="0" borderId="46" xfId="5" applyFont="1" applyBorder="1" applyAlignment="1">
      <alignment horizontal="left" vertical="center"/>
    </xf>
    <xf numFmtId="0" fontId="26" fillId="0" borderId="24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0" fontId="26" fillId="0" borderId="41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3" fillId="0" borderId="33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1" fillId="0" borderId="35" xfId="5" applyBorder="1" applyAlignment="1">
      <alignment horizontal="left" vertical="center"/>
    </xf>
    <xf numFmtId="0" fontId="21" fillId="0" borderId="34" xfId="5" applyBorder="1" applyAlignment="1">
      <alignment horizontal="left" vertical="center"/>
    </xf>
    <xf numFmtId="0" fontId="21" fillId="0" borderId="45" xfId="5" applyBorder="1" applyAlignment="1">
      <alignment horizontal="left" vertical="center"/>
    </xf>
    <xf numFmtId="0" fontId="25" fillId="0" borderId="35" xfId="5" applyFont="1" applyBorder="1" applyAlignment="1">
      <alignment horizontal="left" vertical="center"/>
    </xf>
    <xf numFmtId="0" fontId="21" fillId="0" borderId="30" xfId="5" applyBorder="1" applyAlignment="1">
      <alignment horizontal="center" vertical="center"/>
    </xf>
    <xf numFmtId="0" fontId="21" fillId="0" borderId="43" xfId="5" applyBorder="1" applyAlignment="1">
      <alignment horizontal="center" vertical="center"/>
    </xf>
    <xf numFmtId="0" fontId="23" fillId="0" borderId="36" xfId="5" applyFont="1" applyBorder="1" applyAlignment="1">
      <alignment horizontal="center" vertical="center"/>
    </xf>
    <xf numFmtId="0" fontId="23" fillId="0" borderId="37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 wrapText="1"/>
    </xf>
    <xf numFmtId="0" fontId="25" fillId="0" borderId="28" xfId="5" applyFont="1" applyBorder="1" applyAlignment="1">
      <alignment horizontal="left" vertical="center" wrapText="1"/>
    </xf>
    <xf numFmtId="0" fontId="25" fillId="0" borderId="42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center" vertical="center"/>
    </xf>
    <xf numFmtId="0" fontId="26" fillId="0" borderId="35" xfId="5" applyFont="1" applyBorder="1" applyAlignment="1">
      <alignment horizontal="left" vertical="center"/>
    </xf>
    <xf numFmtId="0" fontId="26" fillId="0" borderId="34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/>
    </xf>
    <xf numFmtId="0" fontId="25" fillId="0" borderId="28" xfId="5" applyFont="1" applyBorder="1" applyAlignment="1">
      <alignment horizontal="left" vertical="center"/>
    </xf>
    <xf numFmtId="0" fontId="25" fillId="0" borderId="42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5" fillId="0" borderId="33" xfId="5" applyFont="1" applyBorder="1" applyAlignment="1">
      <alignment horizontal="center" vertical="center"/>
    </xf>
    <xf numFmtId="0" fontId="25" fillId="0" borderId="34" xfId="5" applyFont="1" applyBorder="1" applyAlignment="1">
      <alignment horizontal="center" vertical="center"/>
    </xf>
    <xf numFmtId="0" fontId="25" fillId="0" borderId="45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30" xfId="5" applyFont="1" applyBorder="1" applyAlignment="1">
      <alignment horizontal="right" vertical="center"/>
    </xf>
    <xf numFmtId="0" fontId="23" fillId="0" borderId="30" xfId="5" applyFont="1" applyBorder="1" applyAlignment="1">
      <alignment horizontal="left" vertical="center"/>
    </xf>
    <xf numFmtId="0" fontId="22" fillId="0" borderId="23" xfId="5" applyFont="1" applyBorder="1" applyAlignment="1">
      <alignment horizontal="center" vertical="top"/>
    </xf>
    <xf numFmtId="0" fontId="25" fillId="0" borderId="26" xfId="5" applyFont="1" applyBorder="1" applyAlignment="1">
      <alignment horizontal="center" vertical="center"/>
    </xf>
    <xf numFmtId="0" fontId="25" fillId="0" borderId="41" xfId="5" applyFont="1" applyBorder="1" applyAlignment="1">
      <alignment horizontal="center" vertical="center"/>
    </xf>
    <xf numFmtId="58" fontId="25" fillId="0" borderId="28" xfId="5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8" borderId="2" xfId="14" applyFont="1" applyFill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 2 3 4" xfId="14" xr:uid="{00000000-0005-0000-0000-00003F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381000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1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70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70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381000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7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381000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1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501900" y="363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2501900" y="363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2451100" y="2311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2374900" y="2311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2451100" y="198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2374900" y="198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2501900" y="231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419100</xdr:colOff>
      <xdr:row>14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2501900" y="660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2451100" y="2311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2374900" y="2311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419100</xdr:colOff>
      <xdr:row>14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2501900" y="660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2" customWidth="1"/>
    <col min="3" max="3" width="10.125" customWidth="1"/>
  </cols>
  <sheetData>
    <row r="1" spans="1:2" ht="21" customHeight="1">
      <c r="A1" s="133"/>
      <c r="B1" s="134" t="s">
        <v>0</v>
      </c>
    </row>
    <row r="2" spans="1:2">
      <c r="A2" s="5">
        <v>1</v>
      </c>
      <c r="B2" s="135" t="s">
        <v>1</v>
      </c>
    </row>
    <row r="3" spans="1:2">
      <c r="A3" s="5">
        <v>2</v>
      </c>
      <c r="B3" s="135" t="s">
        <v>2</v>
      </c>
    </row>
    <row r="4" spans="1:2">
      <c r="A4" s="5">
        <v>3</v>
      </c>
      <c r="B4" s="135" t="s">
        <v>3</v>
      </c>
    </row>
    <row r="5" spans="1:2">
      <c r="A5" s="5">
        <v>4</v>
      </c>
      <c r="B5" s="135" t="s">
        <v>4</v>
      </c>
    </row>
    <row r="6" spans="1:2">
      <c r="A6" s="5">
        <v>5</v>
      </c>
      <c r="B6" s="135" t="s">
        <v>5</v>
      </c>
    </row>
    <row r="7" spans="1:2">
      <c r="A7" s="5">
        <v>6</v>
      </c>
      <c r="B7" s="135" t="s">
        <v>6</v>
      </c>
    </row>
    <row r="8" spans="1:2" s="131" customFormat="1" ht="15" customHeight="1">
      <c r="A8" s="136">
        <v>7</v>
      </c>
      <c r="B8" s="137" t="s">
        <v>7</v>
      </c>
    </row>
    <row r="9" spans="1:2" ht="18.95" customHeight="1">
      <c r="A9" s="133"/>
      <c r="B9" s="138" t="s">
        <v>8</v>
      </c>
    </row>
    <row r="10" spans="1:2" ht="15.95" customHeight="1">
      <c r="A10" s="5">
        <v>1</v>
      </c>
      <c r="B10" s="139" t="s">
        <v>9</v>
      </c>
    </row>
    <row r="11" spans="1:2">
      <c r="A11" s="5">
        <v>2</v>
      </c>
      <c r="B11" s="135" t="s">
        <v>10</v>
      </c>
    </row>
    <row r="12" spans="1:2">
      <c r="A12" s="5">
        <v>3</v>
      </c>
      <c r="B12" s="140" t="s">
        <v>11</v>
      </c>
    </row>
    <row r="13" spans="1:2">
      <c r="A13" s="5">
        <v>4</v>
      </c>
      <c r="B13" s="140" t="s">
        <v>12</v>
      </c>
    </row>
    <row r="14" spans="1:2">
      <c r="A14" s="5">
        <v>5</v>
      </c>
      <c r="B14" s="140" t="s">
        <v>13</v>
      </c>
    </row>
    <row r="15" spans="1:2">
      <c r="A15" s="5">
        <v>6</v>
      </c>
      <c r="B15" s="140" t="s">
        <v>14</v>
      </c>
    </row>
    <row r="16" spans="1:2">
      <c r="A16" s="5">
        <v>7</v>
      </c>
      <c r="B16" s="140" t="s">
        <v>15</v>
      </c>
    </row>
    <row r="17" spans="1:2">
      <c r="A17" s="5">
        <v>8</v>
      </c>
      <c r="B17" s="140" t="s">
        <v>16</v>
      </c>
    </row>
    <row r="18" spans="1:2">
      <c r="A18" s="5">
        <v>9</v>
      </c>
      <c r="B18" s="135" t="s">
        <v>17</v>
      </c>
    </row>
    <row r="19" spans="1:2">
      <c r="A19" s="5"/>
      <c r="B19" s="135"/>
    </row>
    <row r="20" spans="1:2" ht="20.25">
      <c r="A20" s="133"/>
      <c r="B20" s="134" t="s">
        <v>18</v>
      </c>
    </row>
    <row r="21" spans="1:2">
      <c r="A21" s="5">
        <v>1</v>
      </c>
      <c r="B21" s="135" t="s">
        <v>19</v>
      </c>
    </row>
    <row r="22" spans="1:2">
      <c r="A22" s="5">
        <v>2</v>
      </c>
      <c r="B22" s="135" t="s">
        <v>20</v>
      </c>
    </row>
    <row r="23" spans="1:2">
      <c r="A23" s="5">
        <v>3</v>
      </c>
      <c r="B23" s="135" t="s">
        <v>21</v>
      </c>
    </row>
    <row r="24" spans="1:2">
      <c r="A24" s="5">
        <v>4</v>
      </c>
      <c r="B24" s="135" t="s">
        <v>22</v>
      </c>
    </row>
    <row r="25" spans="1:2">
      <c r="A25" s="5">
        <v>5</v>
      </c>
      <c r="B25" s="140" t="s">
        <v>23</v>
      </c>
    </row>
    <row r="26" spans="1:2">
      <c r="A26" s="5">
        <v>6</v>
      </c>
      <c r="B26" s="140" t="s">
        <v>24</v>
      </c>
    </row>
    <row r="27" spans="1:2">
      <c r="A27" s="5">
        <v>7</v>
      </c>
      <c r="B27" s="135" t="s">
        <v>25</v>
      </c>
    </row>
    <row r="28" spans="1:2">
      <c r="A28" s="5"/>
      <c r="B28" s="135"/>
    </row>
    <row r="29" spans="1:2" ht="20.25">
      <c r="A29" s="133"/>
      <c r="B29" s="134" t="s">
        <v>26</v>
      </c>
    </row>
    <row r="30" spans="1:2">
      <c r="A30" s="5">
        <v>1</v>
      </c>
      <c r="B30" s="135" t="s">
        <v>27</v>
      </c>
    </row>
    <row r="31" spans="1:2">
      <c r="A31" s="5">
        <v>2</v>
      </c>
      <c r="B31" s="135" t="s">
        <v>28</v>
      </c>
    </row>
    <row r="32" spans="1:2">
      <c r="A32" s="5">
        <v>3</v>
      </c>
      <c r="B32" s="135" t="s">
        <v>29</v>
      </c>
    </row>
    <row r="33" spans="1:2" ht="28.5">
      <c r="A33" s="5">
        <v>4</v>
      </c>
      <c r="B33" s="135" t="s">
        <v>30</v>
      </c>
    </row>
    <row r="34" spans="1:2">
      <c r="A34" s="5">
        <v>5</v>
      </c>
      <c r="B34" s="135" t="s">
        <v>31</v>
      </c>
    </row>
    <row r="35" spans="1:2">
      <c r="A35" s="5">
        <v>6</v>
      </c>
      <c r="B35" s="135" t="s">
        <v>32</v>
      </c>
    </row>
    <row r="36" spans="1:2">
      <c r="A36" s="5">
        <v>7</v>
      </c>
      <c r="B36" s="135" t="s">
        <v>33</v>
      </c>
    </row>
    <row r="37" spans="1:2">
      <c r="A37" s="5"/>
      <c r="B37" s="135"/>
    </row>
    <row r="39" spans="1:2">
      <c r="A39" s="141" t="s">
        <v>34</v>
      </c>
      <c r="B39" s="142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1" t="s">
        <v>35</v>
      </c>
      <c r="C2" s="152"/>
      <c r="D2" s="152"/>
      <c r="E2" s="152"/>
      <c r="F2" s="152"/>
      <c r="G2" s="152"/>
      <c r="H2" s="152"/>
      <c r="I2" s="153"/>
    </row>
    <row r="3" spans="2:9" ht="27.95" customHeight="1">
      <c r="B3" s="119"/>
      <c r="C3" s="120"/>
      <c r="D3" s="154" t="s">
        <v>36</v>
      </c>
      <c r="E3" s="155"/>
      <c r="F3" s="156" t="s">
        <v>37</v>
      </c>
      <c r="G3" s="157"/>
      <c r="H3" s="154" t="s">
        <v>38</v>
      </c>
      <c r="I3" s="158"/>
    </row>
    <row r="4" spans="2:9" ht="27.95" customHeight="1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7.95" customHeight="1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7.95" customHeight="1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7.95" customHeight="1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7.95" customHeight="1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7.95" customHeight="1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7.95" customHeight="1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7.95" customHeight="1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7.95" customHeight="1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Normal="100" workbookViewId="0">
      <selection activeCell="A35" sqref="A35:K35"/>
    </sheetView>
  </sheetViews>
  <sheetFormatPr defaultColWidth="10.375" defaultRowHeight="16.5" customHeight="1"/>
  <cols>
    <col min="1" max="1" width="11.125" style="52" customWidth="1"/>
    <col min="2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4.25">
      <c r="A2" s="79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80" t="s">
        <v>57</v>
      </c>
      <c r="I2" s="234" t="s">
        <v>58</v>
      </c>
      <c r="J2" s="234"/>
      <c r="K2" s="235"/>
    </row>
    <row r="3" spans="1:11" ht="14.25">
      <c r="A3" s="225" t="s">
        <v>59</v>
      </c>
      <c r="B3" s="226"/>
      <c r="C3" s="227"/>
      <c r="D3" s="228" t="s">
        <v>60</v>
      </c>
      <c r="E3" s="229"/>
      <c r="F3" s="229"/>
      <c r="G3" s="230"/>
      <c r="H3" s="228" t="s">
        <v>61</v>
      </c>
      <c r="I3" s="229"/>
      <c r="J3" s="229"/>
      <c r="K3" s="230"/>
    </row>
    <row r="4" spans="1:11" ht="14.25">
      <c r="A4" s="81" t="s">
        <v>62</v>
      </c>
      <c r="B4" s="223" t="s">
        <v>63</v>
      </c>
      <c r="C4" s="224"/>
      <c r="D4" s="217" t="s">
        <v>64</v>
      </c>
      <c r="E4" s="218"/>
      <c r="F4" s="215">
        <v>45102</v>
      </c>
      <c r="G4" s="216"/>
      <c r="H4" s="217" t="s">
        <v>65</v>
      </c>
      <c r="I4" s="218"/>
      <c r="J4" s="82" t="s">
        <v>66</v>
      </c>
      <c r="K4" s="83" t="s">
        <v>67</v>
      </c>
    </row>
    <row r="5" spans="1:11" ht="14.25">
      <c r="A5" s="84" t="s">
        <v>68</v>
      </c>
      <c r="B5" s="223" t="s">
        <v>69</v>
      </c>
      <c r="C5" s="224"/>
      <c r="D5" s="217" t="s">
        <v>70</v>
      </c>
      <c r="E5" s="218"/>
      <c r="F5" s="215">
        <v>45108</v>
      </c>
      <c r="G5" s="216"/>
      <c r="H5" s="217" t="s">
        <v>71</v>
      </c>
      <c r="I5" s="218"/>
      <c r="J5" s="82" t="s">
        <v>66</v>
      </c>
      <c r="K5" s="83" t="s">
        <v>67</v>
      </c>
    </row>
    <row r="6" spans="1:11" ht="14.25">
      <c r="A6" s="81" t="s">
        <v>72</v>
      </c>
      <c r="B6" s="85">
        <v>2</v>
      </c>
      <c r="C6" s="86">
        <v>6</v>
      </c>
      <c r="D6" s="84" t="s">
        <v>73</v>
      </c>
      <c r="E6" s="87"/>
      <c r="F6" s="215">
        <v>45127</v>
      </c>
      <c r="G6" s="216"/>
      <c r="H6" s="217" t="s">
        <v>74</v>
      </c>
      <c r="I6" s="218"/>
      <c r="J6" s="82" t="s">
        <v>66</v>
      </c>
      <c r="K6" s="83" t="s">
        <v>67</v>
      </c>
    </row>
    <row r="7" spans="1:11" ht="14.25">
      <c r="A7" s="81" t="s">
        <v>75</v>
      </c>
      <c r="B7" s="214">
        <v>1559</v>
      </c>
      <c r="C7" s="176"/>
      <c r="D7" s="84" t="s">
        <v>76</v>
      </c>
      <c r="E7" s="89"/>
      <c r="F7" s="215">
        <v>45132</v>
      </c>
      <c r="G7" s="216"/>
      <c r="H7" s="217" t="s">
        <v>77</v>
      </c>
      <c r="I7" s="218"/>
      <c r="J7" s="82" t="s">
        <v>66</v>
      </c>
      <c r="K7" s="83" t="s">
        <v>67</v>
      </c>
    </row>
    <row r="8" spans="1:11" ht="14.25">
      <c r="A8" s="91" t="s">
        <v>78</v>
      </c>
      <c r="B8" s="219"/>
      <c r="C8" s="220"/>
      <c r="D8" s="183" t="s">
        <v>79</v>
      </c>
      <c r="E8" s="184"/>
      <c r="F8" s="221">
        <v>45140</v>
      </c>
      <c r="G8" s="222"/>
      <c r="H8" s="183" t="s">
        <v>80</v>
      </c>
      <c r="I8" s="184"/>
      <c r="J8" s="93" t="s">
        <v>66</v>
      </c>
      <c r="K8" s="95" t="s">
        <v>67</v>
      </c>
    </row>
    <row r="9" spans="1:11" ht="14.25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>
      <c r="A10" s="180" t="s">
        <v>82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</row>
    <row r="11" spans="1:11" ht="14.25">
      <c r="A11" s="96" t="s">
        <v>83</v>
      </c>
      <c r="B11" s="97" t="s">
        <v>84</v>
      </c>
      <c r="C11" s="98" t="s">
        <v>85</v>
      </c>
      <c r="D11" s="99"/>
      <c r="E11" s="100" t="s">
        <v>86</v>
      </c>
      <c r="F11" s="97" t="s">
        <v>84</v>
      </c>
      <c r="G11" s="98" t="s">
        <v>85</v>
      </c>
      <c r="H11" s="98" t="s">
        <v>87</v>
      </c>
      <c r="I11" s="100" t="s">
        <v>88</v>
      </c>
      <c r="J11" s="97" t="s">
        <v>84</v>
      </c>
      <c r="K11" s="115" t="s">
        <v>85</v>
      </c>
    </row>
    <row r="12" spans="1:11" ht="14.25">
      <c r="A12" s="84" t="s">
        <v>89</v>
      </c>
      <c r="B12" s="92" t="s">
        <v>84</v>
      </c>
      <c r="C12" s="82" t="s">
        <v>85</v>
      </c>
      <c r="D12" s="89"/>
      <c r="E12" s="87" t="s">
        <v>90</v>
      </c>
      <c r="F12" s="92" t="s">
        <v>84</v>
      </c>
      <c r="G12" s="82" t="s">
        <v>85</v>
      </c>
      <c r="H12" s="82" t="s">
        <v>87</v>
      </c>
      <c r="I12" s="87" t="s">
        <v>91</v>
      </c>
      <c r="J12" s="92" t="s">
        <v>84</v>
      </c>
      <c r="K12" s="83" t="s">
        <v>85</v>
      </c>
    </row>
    <row r="13" spans="1:11" ht="14.25">
      <c r="A13" s="84" t="s">
        <v>92</v>
      </c>
      <c r="B13" s="92" t="s">
        <v>84</v>
      </c>
      <c r="C13" s="82" t="s">
        <v>85</v>
      </c>
      <c r="D13" s="89"/>
      <c r="E13" s="87" t="s">
        <v>93</v>
      </c>
      <c r="F13" s="82" t="s">
        <v>94</v>
      </c>
      <c r="G13" s="82" t="s">
        <v>95</v>
      </c>
      <c r="H13" s="82" t="s">
        <v>87</v>
      </c>
      <c r="I13" s="87" t="s">
        <v>96</v>
      </c>
      <c r="J13" s="92" t="s">
        <v>84</v>
      </c>
      <c r="K13" s="83" t="s">
        <v>85</v>
      </c>
    </row>
    <row r="14" spans="1:11" ht="14.25">
      <c r="A14" s="210" t="s">
        <v>316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</row>
    <row r="15" spans="1:11" ht="14.25">
      <c r="A15" s="180" t="s">
        <v>98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</row>
    <row r="16" spans="1:11" ht="14.25">
      <c r="A16" s="101" t="s">
        <v>99</v>
      </c>
      <c r="B16" s="98" t="s">
        <v>94</v>
      </c>
      <c r="C16" s="98" t="s">
        <v>95</v>
      </c>
      <c r="D16" s="102"/>
      <c r="E16" s="103" t="s">
        <v>100</v>
      </c>
      <c r="F16" s="98" t="s">
        <v>94</v>
      </c>
      <c r="G16" s="98" t="s">
        <v>95</v>
      </c>
      <c r="H16" s="104"/>
      <c r="I16" s="103" t="s">
        <v>101</v>
      </c>
      <c r="J16" s="98" t="s">
        <v>94</v>
      </c>
      <c r="K16" s="115" t="s">
        <v>95</v>
      </c>
    </row>
    <row r="17" spans="1:22" ht="16.5" customHeight="1">
      <c r="A17" s="88" t="s">
        <v>102</v>
      </c>
      <c r="B17" s="82" t="s">
        <v>94</v>
      </c>
      <c r="C17" s="82" t="s">
        <v>95</v>
      </c>
      <c r="D17" s="58"/>
      <c r="E17" s="94" t="s">
        <v>103</v>
      </c>
      <c r="F17" s="82" t="s">
        <v>94</v>
      </c>
      <c r="G17" s="82" t="s">
        <v>95</v>
      </c>
      <c r="H17" s="105"/>
      <c r="I17" s="94" t="s">
        <v>104</v>
      </c>
      <c r="J17" s="82" t="s">
        <v>94</v>
      </c>
      <c r="K17" s="83" t="s">
        <v>95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>
      <c r="A18" s="211" t="s">
        <v>315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ht="18" customHeight="1">
      <c r="A19" s="180" t="s">
        <v>105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</row>
    <row r="20" spans="1:22" ht="16.5" customHeight="1">
      <c r="A20" s="198" t="s">
        <v>106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22" ht="21.75" customHeight="1">
      <c r="A21" s="106" t="s">
        <v>107</v>
      </c>
      <c r="B21" s="94" t="s">
        <v>108</v>
      </c>
      <c r="C21" s="94" t="s">
        <v>109</v>
      </c>
      <c r="D21" s="94" t="s">
        <v>110</v>
      </c>
      <c r="E21" s="94" t="s">
        <v>111</v>
      </c>
      <c r="F21" s="94" t="s">
        <v>112</v>
      </c>
      <c r="G21" s="94" t="s">
        <v>113</v>
      </c>
      <c r="H21" s="94" t="s">
        <v>114</v>
      </c>
      <c r="I21" s="94" t="s">
        <v>115</v>
      </c>
      <c r="J21" s="94" t="s">
        <v>116</v>
      </c>
      <c r="K21" s="78" t="s">
        <v>117</v>
      </c>
    </row>
    <row r="22" spans="1:22" ht="16.5" customHeight="1">
      <c r="A22" s="107" t="s">
        <v>118</v>
      </c>
      <c r="B22" s="108"/>
      <c r="C22" s="108"/>
      <c r="D22" s="108">
        <v>1</v>
      </c>
      <c r="E22" s="108">
        <v>1</v>
      </c>
      <c r="F22" s="108">
        <v>1</v>
      </c>
      <c r="G22" s="108">
        <v>1</v>
      </c>
      <c r="H22" s="108">
        <v>1</v>
      </c>
      <c r="I22" s="108">
        <v>1</v>
      </c>
      <c r="J22" s="108"/>
      <c r="K22" s="117"/>
    </row>
    <row r="23" spans="1:22" ht="16.5" customHeight="1">
      <c r="A23" s="107" t="s">
        <v>119</v>
      </c>
      <c r="B23" s="108"/>
      <c r="C23" s="108"/>
      <c r="D23" s="108">
        <v>1</v>
      </c>
      <c r="E23" s="108">
        <v>1</v>
      </c>
      <c r="F23" s="108">
        <v>1</v>
      </c>
      <c r="G23" s="108">
        <v>1</v>
      </c>
      <c r="H23" s="108">
        <v>1</v>
      </c>
      <c r="I23" s="108">
        <v>1</v>
      </c>
      <c r="J23" s="108"/>
      <c r="K23" s="118"/>
    </row>
    <row r="24" spans="1:22" ht="16.5" customHeigh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18"/>
    </row>
    <row r="25" spans="1:22" ht="16.5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76"/>
    </row>
    <row r="26" spans="1:22" ht="16.5" customHeight="1">
      <c r="A26" s="90"/>
      <c r="B26" s="108"/>
      <c r="C26" s="108"/>
      <c r="D26" s="108"/>
      <c r="E26" s="108"/>
      <c r="F26" s="108"/>
      <c r="G26" s="108"/>
      <c r="H26" s="108"/>
      <c r="I26" s="108"/>
      <c r="J26" s="108"/>
      <c r="K26" s="76"/>
    </row>
    <row r="27" spans="1:22" ht="16.5" customHeight="1">
      <c r="A27" s="90"/>
      <c r="B27" s="108"/>
      <c r="C27" s="108"/>
      <c r="D27" s="108"/>
      <c r="E27" s="108"/>
      <c r="F27" s="108"/>
      <c r="G27" s="108"/>
      <c r="H27" s="108"/>
      <c r="I27" s="108"/>
      <c r="J27" s="108"/>
      <c r="K27" s="76"/>
    </row>
    <row r="28" spans="1:22" ht="16.5" customHeight="1">
      <c r="A28" s="90"/>
      <c r="B28" s="108"/>
      <c r="C28" s="108"/>
      <c r="D28" s="108"/>
      <c r="E28" s="108"/>
      <c r="F28" s="108"/>
      <c r="G28" s="108"/>
      <c r="H28" s="108"/>
      <c r="I28" s="108"/>
      <c r="J28" s="108"/>
      <c r="K28" s="76"/>
    </row>
    <row r="29" spans="1:22" ht="18" customHeight="1">
      <c r="A29" s="187" t="s">
        <v>120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9"/>
    </row>
    <row r="30" spans="1:22" ht="18.75" customHeight="1">
      <c r="A30" s="201" t="s">
        <v>121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22" ht="18.75" customHeight="1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22" ht="18" customHeight="1">
      <c r="A32" s="187" t="s">
        <v>122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9"/>
    </row>
    <row r="33" spans="1:11" ht="14.25">
      <c r="A33" s="190" t="s">
        <v>123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4.25">
      <c r="A34" s="193" t="s">
        <v>124</v>
      </c>
      <c r="B34" s="194"/>
      <c r="C34" s="82" t="s">
        <v>66</v>
      </c>
      <c r="D34" s="82" t="s">
        <v>67</v>
      </c>
      <c r="E34" s="195" t="s">
        <v>125</v>
      </c>
      <c r="F34" s="196"/>
      <c r="G34" s="196"/>
      <c r="H34" s="196"/>
      <c r="I34" s="196"/>
      <c r="J34" s="196"/>
      <c r="K34" s="197"/>
    </row>
    <row r="35" spans="1:11" ht="14.25">
      <c r="A35" s="159" t="s">
        <v>126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</row>
    <row r="36" spans="1:11" ht="14.25">
      <c r="A36" s="168" t="s">
        <v>127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70"/>
    </row>
    <row r="37" spans="1:11" ht="14.25">
      <c r="A37" s="186" t="s">
        <v>311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4.25">
      <c r="A38" s="186" t="s">
        <v>312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4.25">
      <c r="A39" s="186" t="s">
        <v>313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4.25">
      <c r="A40" s="186" t="s">
        <v>314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4.25">
      <c r="A41" s="171" t="s">
        <v>317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3"/>
    </row>
    <row r="42" spans="1:11" ht="14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4.25">
      <c r="A43" s="177" t="s">
        <v>128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4.25">
      <c r="A44" s="180" t="s">
        <v>129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ht="14.25">
      <c r="A45" s="101" t="s">
        <v>130</v>
      </c>
      <c r="B45" s="98" t="s">
        <v>94</v>
      </c>
      <c r="C45" s="98" t="s">
        <v>95</v>
      </c>
      <c r="D45" s="98" t="s">
        <v>87</v>
      </c>
      <c r="E45" s="103" t="s">
        <v>131</v>
      </c>
      <c r="F45" s="98" t="s">
        <v>94</v>
      </c>
      <c r="G45" s="98" t="s">
        <v>95</v>
      </c>
      <c r="H45" s="98" t="s">
        <v>87</v>
      </c>
      <c r="I45" s="103" t="s">
        <v>132</v>
      </c>
      <c r="J45" s="98" t="s">
        <v>94</v>
      </c>
      <c r="K45" s="115" t="s">
        <v>95</v>
      </c>
    </row>
    <row r="46" spans="1:11" ht="14.25">
      <c r="A46" s="88" t="s">
        <v>86</v>
      </c>
      <c r="B46" s="82" t="s">
        <v>94</v>
      </c>
      <c r="C46" s="82" t="s">
        <v>95</v>
      </c>
      <c r="D46" s="82" t="s">
        <v>87</v>
      </c>
      <c r="E46" s="94" t="s">
        <v>93</v>
      </c>
      <c r="F46" s="82" t="s">
        <v>94</v>
      </c>
      <c r="G46" s="82" t="s">
        <v>95</v>
      </c>
      <c r="H46" s="82" t="s">
        <v>87</v>
      </c>
      <c r="I46" s="94" t="s">
        <v>104</v>
      </c>
      <c r="J46" s="82" t="s">
        <v>94</v>
      </c>
      <c r="K46" s="83" t="s">
        <v>95</v>
      </c>
    </row>
    <row r="47" spans="1:11" ht="14.25">
      <c r="A47" s="183" t="s">
        <v>97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5"/>
    </row>
    <row r="48" spans="1:11" ht="14.25">
      <c r="A48" s="159" t="s">
        <v>133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</row>
    <row r="49" spans="1:11" ht="14.25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70"/>
    </row>
    <row r="50" spans="1:11" ht="14.25">
      <c r="A50" s="109" t="s">
        <v>134</v>
      </c>
      <c r="B50" s="163" t="s">
        <v>135</v>
      </c>
      <c r="C50" s="163"/>
      <c r="D50" s="110" t="s">
        <v>136</v>
      </c>
      <c r="E50" s="111" t="s">
        <v>137</v>
      </c>
      <c r="F50" s="112" t="s">
        <v>138</v>
      </c>
      <c r="G50" s="113"/>
      <c r="H50" s="164" t="s">
        <v>139</v>
      </c>
      <c r="I50" s="165"/>
      <c r="J50" s="166"/>
      <c r="K50" s="167"/>
    </row>
    <row r="51" spans="1:11" ht="14.25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1:11" ht="14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2"/>
    </row>
    <row r="53" spans="1:11" ht="14.25">
      <c r="A53" s="109" t="s">
        <v>134</v>
      </c>
      <c r="B53" s="163" t="s">
        <v>135</v>
      </c>
      <c r="C53" s="163"/>
      <c r="D53" s="110" t="s">
        <v>136</v>
      </c>
      <c r="E53" s="114" t="s">
        <v>140</v>
      </c>
      <c r="F53" s="112" t="s">
        <v>141</v>
      </c>
      <c r="G53" s="113"/>
      <c r="H53" s="164" t="s">
        <v>139</v>
      </c>
      <c r="I53" s="165"/>
      <c r="J53" s="166" t="s">
        <v>142</v>
      </c>
      <c r="K53" s="1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workbookViewId="0">
      <selection activeCell="K11" sqref="K11"/>
    </sheetView>
  </sheetViews>
  <sheetFormatPr defaultColWidth="9" defaultRowHeight="26.1" customHeight="1"/>
  <cols>
    <col min="1" max="1" width="17.125" style="31" customWidth="1"/>
    <col min="2" max="7" width="9.375" style="31" customWidth="1"/>
    <col min="8" max="8" width="1.375" style="31" customWidth="1"/>
    <col min="9" max="13" width="10" style="31" customWidth="1"/>
    <col min="14" max="14" width="7.625" style="31" customWidth="1"/>
    <col min="15" max="16384" width="9" style="31"/>
  </cols>
  <sheetData>
    <row r="1" spans="1:14" ht="30" customHeight="1">
      <c r="A1" s="236" t="s">
        <v>143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>
      <c r="A2" s="32" t="s">
        <v>62</v>
      </c>
      <c r="B2" s="238" t="s">
        <v>63</v>
      </c>
      <c r="C2" s="238"/>
      <c r="D2" s="33" t="s">
        <v>68</v>
      </c>
      <c r="E2" s="238" t="s">
        <v>69</v>
      </c>
      <c r="F2" s="238"/>
      <c r="G2" s="238"/>
      <c r="H2" s="243"/>
      <c r="I2" s="45" t="s">
        <v>57</v>
      </c>
      <c r="J2" s="238" t="s">
        <v>58</v>
      </c>
      <c r="K2" s="238"/>
      <c r="L2" s="238"/>
      <c r="M2" s="238"/>
      <c r="N2" s="239"/>
    </row>
    <row r="3" spans="1:14" ht="29.1" customHeight="1">
      <c r="A3" s="242" t="s">
        <v>144</v>
      </c>
      <c r="B3" s="240" t="s">
        <v>145</v>
      </c>
      <c r="C3" s="240"/>
      <c r="D3" s="240"/>
      <c r="E3" s="240"/>
      <c r="F3" s="240"/>
      <c r="G3" s="240"/>
      <c r="H3" s="244"/>
      <c r="I3" s="240" t="s">
        <v>146</v>
      </c>
      <c r="J3" s="240"/>
      <c r="K3" s="240"/>
      <c r="L3" s="240"/>
      <c r="M3" s="240"/>
      <c r="N3" s="241"/>
    </row>
    <row r="4" spans="1:14" ht="29.1" customHeight="1">
      <c r="A4" s="242"/>
      <c r="B4" s="34" t="s">
        <v>110</v>
      </c>
      <c r="C4" s="34" t="s">
        <v>111</v>
      </c>
      <c r="D4" s="34" t="s">
        <v>112</v>
      </c>
      <c r="E4" s="34" t="s">
        <v>113</v>
      </c>
      <c r="F4" s="34" t="s">
        <v>114</v>
      </c>
      <c r="G4" s="34" t="s">
        <v>115</v>
      </c>
      <c r="H4" s="244"/>
      <c r="I4" s="34" t="s">
        <v>110</v>
      </c>
      <c r="J4" s="34" t="s">
        <v>111</v>
      </c>
      <c r="K4" s="34" t="s">
        <v>112</v>
      </c>
      <c r="L4" s="34" t="s">
        <v>113</v>
      </c>
      <c r="M4" s="34" t="s">
        <v>114</v>
      </c>
      <c r="N4" s="34" t="s">
        <v>115</v>
      </c>
    </row>
    <row r="5" spans="1:14" ht="15.95" customHeight="1">
      <c r="A5" s="35" t="s">
        <v>147</v>
      </c>
      <c r="B5" s="34" t="s">
        <v>148</v>
      </c>
      <c r="C5" s="34" t="s">
        <v>149</v>
      </c>
      <c r="D5" s="34" t="s">
        <v>150</v>
      </c>
      <c r="E5" s="34" t="s">
        <v>151</v>
      </c>
      <c r="F5" s="34" t="s">
        <v>152</v>
      </c>
      <c r="G5" s="34" t="s">
        <v>153</v>
      </c>
      <c r="H5" s="244"/>
      <c r="I5" s="46" t="s">
        <v>148</v>
      </c>
      <c r="J5" s="46" t="s">
        <v>149</v>
      </c>
      <c r="K5" s="46" t="s">
        <v>150</v>
      </c>
      <c r="L5" s="46" t="s">
        <v>151</v>
      </c>
      <c r="M5" s="46" t="s">
        <v>152</v>
      </c>
      <c r="N5" s="46" t="s">
        <v>153</v>
      </c>
    </row>
    <row r="6" spans="1:14" ht="14.1" customHeight="1">
      <c r="A6" s="36" t="s">
        <v>154</v>
      </c>
      <c r="B6" s="37">
        <f>C6-1</f>
        <v>66</v>
      </c>
      <c r="C6" s="37">
        <f>D6-2</f>
        <v>67</v>
      </c>
      <c r="D6" s="34">
        <v>69</v>
      </c>
      <c r="E6" s="37">
        <f>D6+2</f>
        <v>71</v>
      </c>
      <c r="F6" s="37">
        <f>E6+2</f>
        <v>73</v>
      </c>
      <c r="G6" s="37">
        <f>F6+1</f>
        <v>74</v>
      </c>
      <c r="H6" s="244"/>
      <c r="I6" s="47"/>
      <c r="J6" s="47" t="s">
        <v>155</v>
      </c>
      <c r="K6" s="48"/>
      <c r="L6" s="48"/>
      <c r="M6" s="48"/>
      <c r="N6" s="48"/>
    </row>
    <row r="7" spans="1:14" ht="15.95" customHeight="1">
      <c r="A7" s="38" t="s">
        <v>156</v>
      </c>
      <c r="B7" s="39">
        <f>C7-1</f>
        <v>60.5</v>
      </c>
      <c r="C7" s="39">
        <f>D7-2</f>
        <v>61.5</v>
      </c>
      <c r="D7" s="40">
        <v>63.5</v>
      </c>
      <c r="E7" s="39">
        <f>D7+2</f>
        <v>65.5</v>
      </c>
      <c r="F7" s="39">
        <f>E7+2</f>
        <v>67.5</v>
      </c>
      <c r="G7" s="39">
        <f>F7+1</f>
        <v>68.5</v>
      </c>
      <c r="H7" s="244"/>
      <c r="I7" s="49"/>
      <c r="J7" s="49"/>
      <c r="K7" s="50"/>
      <c r="L7" s="50"/>
      <c r="M7" s="50"/>
      <c r="N7" s="50"/>
    </row>
    <row r="8" spans="1:14" ht="15.95" customHeight="1">
      <c r="A8" s="38" t="s">
        <v>157</v>
      </c>
      <c r="B8" s="39">
        <f t="shared" ref="B8:C10" si="0">C8-4</f>
        <v>112</v>
      </c>
      <c r="C8" s="39">
        <f t="shared" si="0"/>
        <v>116</v>
      </c>
      <c r="D8" s="40">
        <v>120</v>
      </c>
      <c r="E8" s="39">
        <f>D8+4</f>
        <v>124</v>
      </c>
      <c r="F8" s="39">
        <f>E8+4</f>
        <v>128</v>
      </c>
      <c r="G8" s="39">
        <f>F8+6</f>
        <v>134</v>
      </c>
      <c r="H8" s="244"/>
      <c r="I8" s="49"/>
      <c r="J8" s="49" t="s">
        <v>158</v>
      </c>
      <c r="K8" s="48"/>
      <c r="L8" s="48"/>
      <c r="M8" s="48"/>
      <c r="N8" s="48"/>
    </row>
    <row r="9" spans="1:14" ht="15.95" customHeight="1">
      <c r="A9" s="38" t="s">
        <v>159</v>
      </c>
      <c r="B9" s="39">
        <f t="shared" si="0"/>
        <v>106</v>
      </c>
      <c r="C9" s="39">
        <f t="shared" si="0"/>
        <v>110</v>
      </c>
      <c r="D9" s="40">
        <v>114</v>
      </c>
      <c r="E9" s="39">
        <f>D9+4</f>
        <v>118</v>
      </c>
      <c r="F9" s="39">
        <f>E9+5</f>
        <v>123</v>
      </c>
      <c r="G9" s="39">
        <f>F9+6</f>
        <v>129</v>
      </c>
      <c r="H9" s="244"/>
      <c r="I9" s="49"/>
      <c r="J9" s="49" t="s">
        <v>160</v>
      </c>
      <c r="K9" s="48"/>
      <c r="L9" s="48"/>
      <c r="M9" s="48"/>
      <c r="N9" s="48"/>
    </row>
    <row r="10" spans="1:14" ht="15.95" customHeight="1">
      <c r="A10" s="38" t="s">
        <v>161</v>
      </c>
      <c r="B10" s="39">
        <f t="shared" si="0"/>
        <v>96</v>
      </c>
      <c r="C10" s="39">
        <f t="shared" si="0"/>
        <v>100</v>
      </c>
      <c r="D10" s="40">
        <v>104</v>
      </c>
      <c r="E10" s="39">
        <f>D10+4</f>
        <v>108</v>
      </c>
      <c r="F10" s="39">
        <f>E10+5</f>
        <v>113</v>
      </c>
      <c r="G10" s="39">
        <f>F10+6</f>
        <v>119</v>
      </c>
      <c r="H10" s="244"/>
      <c r="I10" s="49"/>
      <c r="J10" s="49" t="s">
        <v>162</v>
      </c>
      <c r="K10" s="48"/>
      <c r="L10" s="48"/>
      <c r="M10" s="48"/>
      <c r="N10" s="48"/>
    </row>
    <row r="11" spans="1:14" ht="15.95" customHeight="1">
      <c r="A11" s="38" t="s">
        <v>163</v>
      </c>
      <c r="B11" s="39">
        <f>C11-1.2</f>
        <v>46.599999999999994</v>
      </c>
      <c r="C11" s="39">
        <f>D11-1.2</f>
        <v>47.8</v>
      </c>
      <c r="D11" s="40">
        <v>49</v>
      </c>
      <c r="E11" s="39">
        <f>D11+1.2</f>
        <v>50.2</v>
      </c>
      <c r="F11" s="39">
        <f>E11+1.2</f>
        <v>51.400000000000006</v>
      </c>
      <c r="G11" s="39">
        <f>F11+1.4</f>
        <v>52.800000000000004</v>
      </c>
      <c r="H11" s="244"/>
      <c r="I11" s="49"/>
      <c r="J11" s="49" t="s">
        <v>155</v>
      </c>
      <c r="K11" s="48"/>
      <c r="L11" s="48"/>
      <c r="M11" s="48"/>
      <c r="N11" s="48"/>
    </row>
    <row r="12" spans="1:14" ht="15.95" customHeight="1">
      <c r="A12" s="38" t="s">
        <v>164</v>
      </c>
      <c r="B12" s="39">
        <f>C12-0.6</f>
        <v>51.199999999999996</v>
      </c>
      <c r="C12" s="39">
        <f>D12-1.2</f>
        <v>51.8</v>
      </c>
      <c r="D12" s="40">
        <v>53</v>
      </c>
      <c r="E12" s="39">
        <f>D12+1.2</f>
        <v>54.2</v>
      </c>
      <c r="F12" s="39">
        <f>E12+1.2</f>
        <v>55.400000000000006</v>
      </c>
      <c r="G12" s="39">
        <f t="shared" ref="G12:G17" si="1">F12+0.6</f>
        <v>56.000000000000007</v>
      </c>
      <c r="H12" s="244"/>
      <c r="I12" s="49"/>
      <c r="J12" s="49" t="s">
        <v>165</v>
      </c>
      <c r="K12" s="48"/>
      <c r="L12" s="48"/>
      <c r="M12" s="48"/>
      <c r="N12" s="48"/>
    </row>
    <row r="13" spans="1:14" ht="15.95" customHeight="1">
      <c r="A13" s="38" t="s">
        <v>166</v>
      </c>
      <c r="B13" s="39">
        <f t="shared" ref="B13:G13" si="2">B11/2+B12</f>
        <v>74.5</v>
      </c>
      <c r="C13" s="39">
        <f t="shared" si="2"/>
        <v>75.699999999999989</v>
      </c>
      <c r="D13" s="39">
        <f t="shared" si="2"/>
        <v>77.5</v>
      </c>
      <c r="E13" s="39">
        <f t="shared" si="2"/>
        <v>79.300000000000011</v>
      </c>
      <c r="F13" s="39">
        <f t="shared" si="2"/>
        <v>81.100000000000009</v>
      </c>
      <c r="G13" s="39">
        <f t="shared" si="2"/>
        <v>82.4</v>
      </c>
      <c r="H13" s="244"/>
      <c r="I13" s="49"/>
      <c r="J13" s="49"/>
      <c r="K13" s="48"/>
      <c r="L13" s="48"/>
      <c r="M13" s="48"/>
      <c r="N13" s="48"/>
    </row>
    <row r="14" spans="1:14" ht="15.95" customHeight="1">
      <c r="A14" s="41" t="s">
        <v>167</v>
      </c>
      <c r="B14" s="42">
        <f>C14-0.7</f>
        <v>21.400000000000002</v>
      </c>
      <c r="C14" s="42">
        <f>D14-0.7</f>
        <v>22.1</v>
      </c>
      <c r="D14" s="40">
        <v>22.8</v>
      </c>
      <c r="E14" s="42">
        <f>D14+0.7</f>
        <v>23.5</v>
      </c>
      <c r="F14" s="42">
        <f>E14+0.7</f>
        <v>24.2</v>
      </c>
      <c r="G14" s="42">
        <f>F14+0.95</f>
        <v>25.15</v>
      </c>
      <c r="H14" s="244"/>
      <c r="I14" s="49"/>
      <c r="J14" s="49"/>
      <c r="K14" s="48"/>
      <c r="L14" s="48"/>
      <c r="M14" s="48"/>
      <c r="N14" s="48"/>
    </row>
    <row r="15" spans="1:14" ht="15.95" customHeight="1">
      <c r="A15" s="38" t="s">
        <v>168</v>
      </c>
      <c r="B15" s="39">
        <f>C15-0.6</f>
        <v>-1.2</v>
      </c>
      <c r="C15" s="39">
        <f>D15-0.6</f>
        <v>-0.6</v>
      </c>
      <c r="D15" s="40"/>
      <c r="E15" s="39">
        <f>D15+0.6</f>
        <v>0.6</v>
      </c>
      <c r="F15" s="39">
        <f>E15+0.6</f>
        <v>1.2</v>
      </c>
      <c r="G15" s="39">
        <f>F15+0.95</f>
        <v>2.15</v>
      </c>
      <c r="H15" s="244"/>
      <c r="I15" s="49"/>
      <c r="J15" s="49" t="s">
        <v>165</v>
      </c>
      <c r="K15" s="48"/>
      <c r="L15" s="48"/>
      <c r="M15" s="48"/>
      <c r="N15" s="48"/>
    </row>
    <row r="16" spans="1:14" ht="15.95" customHeight="1">
      <c r="A16" s="38" t="s">
        <v>169</v>
      </c>
      <c r="B16" s="39">
        <f>C16-0.4</f>
        <v>12.7</v>
      </c>
      <c r="C16" s="39">
        <f>D16-0.4</f>
        <v>13.1</v>
      </c>
      <c r="D16" s="40">
        <v>13.5</v>
      </c>
      <c r="E16" s="39">
        <f>D16+0.4</f>
        <v>13.9</v>
      </c>
      <c r="F16" s="39">
        <f>E16+0.4</f>
        <v>14.3</v>
      </c>
      <c r="G16" s="39">
        <f t="shared" si="1"/>
        <v>14.9</v>
      </c>
      <c r="H16" s="244"/>
      <c r="I16" s="49"/>
      <c r="J16" s="49"/>
      <c r="K16" s="48"/>
      <c r="L16" s="48"/>
      <c r="M16" s="48"/>
      <c r="N16" s="48"/>
    </row>
    <row r="17" spans="1:14" ht="15.95" customHeight="1">
      <c r="A17" s="38" t="s">
        <v>170</v>
      </c>
      <c r="B17" s="39">
        <f>C17-0.4</f>
        <v>10.7</v>
      </c>
      <c r="C17" s="39">
        <f>D17-0.4</f>
        <v>11.1</v>
      </c>
      <c r="D17" s="40">
        <v>11.5</v>
      </c>
      <c r="E17" s="39">
        <f>D17+0.4</f>
        <v>11.9</v>
      </c>
      <c r="F17" s="39">
        <f>E17+0.4</f>
        <v>12.3</v>
      </c>
      <c r="G17" s="39">
        <f t="shared" si="1"/>
        <v>12.9</v>
      </c>
      <c r="H17" s="244"/>
      <c r="I17" s="49"/>
      <c r="J17" s="49"/>
      <c r="K17" s="48"/>
      <c r="L17" s="48"/>
      <c r="M17" s="48"/>
      <c r="N17" s="48"/>
    </row>
    <row r="18" spans="1:14" ht="15.95" customHeight="1">
      <c r="A18" s="38" t="s">
        <v>171</v>
      </c>
      <c r="B18" s="39">
        <f>C18</f>
        <v>5.5</v>
      </c>
      <c r="C18" s="39">
        <f>D18</f>
        <v>5.5</v>
      </c>
      <c r="D18" s="40">
        <v>5.5</v>
      </c>
      <c r="E18" s="39">
        <f t="shared" ref="E18:G18" si="3">D18</f>
        <v>5.5</v>
      </c>
      <c r="F18" s="39">
        <f t="shared" si="3"/>
        <v>5.5</v>
      </c>
      <c r="G18" s="39">
        <f t="shared" si="3"/>
        <v>5.5</v>
      </c>
      <c r="H18" s="244"/>
      <c r="I18" s="49"/>
      <c r="J18" s="49"/>
      <c r="K18" s="48"/>
      <c r="L18" s="48"/>
      <c r="M18" s="48"/>
      <c r="N18" s="48"/>
    </row>
    <row r="19" spans="1:14" ht="15.95" customHeight="1">
      <c r="A19" s="38" t="s">
        <v>172</v>
      </c>
      <c r="B19" s="39">
        <f>C19-1</f>
        <v>45</v>
      </c>
      <c r="C19" s="39">
        <f>D19-1</f>
        <v>46</v>
      </c>
      <c r="D19" s="40">
        <v>47</v>
      </c>
      <c r="E19" s="39">
        <f>D19+1</f>
        <v>48</v>
      </c>
      <c r="F19" s="39">
        <f>E19+1</f>
        <v>49</v>
      </c>
      <c r="G19" s="39">
        <f>F19+1.5</f>
        <v>50.5</v>
      </c>
      <c r="H19" s="244"/>
      <c r="I19" s="49"/>
      <c r="J19" s="49" t="s">
        <v>155</v>
      </c>
      <c r="K19" s="48"/>
      <c r="L19" s="48"/>
      <c r="M19" s="48"/>
      <c r="N19" s="48"/>
    </row>
    <row r="20" spans="1:14" ht="15.95" customHeight="1">
      <c r="A20" s="36" t="s">
        <v>173</v>
      </c>
      <c r="B20" s="37">
        <f>C20-1</f>
        <v>47</v>
      </c>
      <c r="C20" s="37">
        <f>D20-1</f>
        <v>48</v>
      </c>
      <c r="D20" s="34">
        <v>49</v>
      </c>
      <c r="E20" s="37">
        <f>D20+1</f>
        <v>50</v>
      </c>
      <c r="F20" s="37">
        <f>E20+1</f>
        <v>51</v>
      </c>
      <c r="G20" s="37">
        <f>F20+1.5</f>
        <v>52.5</v>
      </c>
      <c r="H20" s="244"/>
      <c r="I20" s="47"/>
      <c r="J20" s="47" t="s">
        <v>155</v>
      </c>
      <c r="K20" s="48"/>
      <c r="L20" s="48"/>
      <c r="M20" s="48"/>
      <c r="N20" s="48"/>
    </row>
    <row r="21" spans="1:14" ht="14.25">
      <c r="A21" s="43" t="s">
        <v>125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14.25">
      <c r="A22" s="31" t="s">
        <v>174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ht="14.25">
      <c r="A23" s="44"/>
      <c r="B23" s="44"/>
      <c r="C23" s="44"/>
      <c r="D23" s="44"/>
      <c r="E23" s="44"/>
      <c r="F23" s="44"/>
      <c r="G23" s="44"/>
      <c r="H23" s="44"/>
      <c r="I23" s="43" t="s">
        <v>175</v>
      </c>
      <c r="J23" s="51"/>
      <c r="K23" s="43" t="s">
        <v>176</v>
      </c>
      <c r="L23" s="43"/>
      <c r="M23" s="43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45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25" zoomScaleNormal="125" workbookViewId="0">
      <selection activeCell="A40" sqref="A40:K40"/>
    </sheetView>
  </sheetViews>
  <sheetFormatPr defaultColWidth="10.125" defaultRowHeight="14.25"/>
  <cols>
    <col min="1" max="1" width="9.625" style="52" customWidth="1"/>
    <col min="2" max="2" width="11.125" style="52" customWidth="1"/>
    <col min="3" max="3" width="9.125" style="52" customWidth="1"/>
    <col min="4" max="4" width="9.5" style="52" customWidth="1"/>
    <col min="5" max="5" width="9.125" style="52" customWidth="1"/>
    <col min="6" max="6" width="10.375" style="52" customWidth="1"/>
    <col min="7" max="7" width="9.5" style="52" customWidth="1"/>
    <col min="8" max="8" width="9.125" style="52" customWidth="1"/>
    <col min="9" max="9" width="8.125" style="52" customWidth="1"/>
    <col min="10" max="10" width="10.5" style="52" customWidth="1"/>
    <col min="11" max="11" width="12.125" style="52" customWidth="1"/>
    <col min="12" max="16384" width="10.125" style="52"/>
  </cols>
  <sheetData>
    <row r="1" spans="1:11" ht="25.5">
      <c r="A1" s="292" t="s">
        <v>179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>
      <c r="A2" s="53" t="s">
        <v>53</v>
      </c>
      <c r="B2" s="232" t="s">
        <v>54</v>
      </c>
      <c r="C2" s="232"/>
      <c r="D2" s="54" t="s">
        <v>62</v>
      </c>
      <c r="E2" s="55" t="s">
        <v>63</v>
      </c>
      <c r="F2" s="56" t="s">
        <v>180</v>
      </c>
      <c r="G2" s="293" t="s">
        <v>69</v>
      </c>
      <c r="H2" s="293"/>
      <c r="I2" s="73" t="s">
        <v>57</v>
      </c>
      <c r="J2" s="293" t="s">
        <v>58</v>
      </c>
      <c r="K2" s="294"/>
    </row>
    <row r="3" spans="1:11">
      <c r="A3" s="57" t="s">
        <v>75</v>
      </c>
      <c r="B3" s="289">
        <v>1559</v>
      </c>
      <c r="C3" s="289"/>
      <c r="D3" s="59" t="s">
        <v>181</v>
      </c>
      <c r="E3" s="295">
        <v>45102</v>
      </c>
      <c r="F3" s="288"/>
      <c r="G3" s="288"/>
      <c r="H3" s="258" t="s">
        <v>182</v>
      </c>
      <c r="I3" s="258"/>
      <c r="J3" s="258"/>
      <c r="K3" s="274"/>
    </row>
    <row r="4" spans="1:11">
      <c r="A4" s="60" t="s">
        <v>72</v>
      </c>
      <c r="B4" s="61">
        <v>2</v>
      </c>
      <c r="C4" s="61">
        <v>6</v>
      </c>
      <c r="D4" s="62" t="s">
        <v>183</v>
      </c>
      <c r="E4" s="288"/>
      <c r="F4" s="288"/>
      <c r="G4" s="288"/>
      <c r="H4" s="194" t="s">
        <v>184</v>
      </c>
      <c r="I4" s="194"/>
      <c r="J4" s="71" t="s">
        <v>66</v>
      </c>
      <c r="K4" s="76" t="s">
        <v>67</v>
      </c>
    </row>
    <row r="5" spans="1:11">
      <c r="A5" s="60" t="s">
        <v>185</v>
      </c>
      <c r="B5" s="289">
        <v>1</v>
      </c>
      <c r="C5" s="289"/>
      <c r="D5" s="59" t="s">
        <v>186</v>
      </c>
      <c r="E5" s="59" t="s">
        <v>187</v>
      </c>
      <c r="F5" s="59" t="s">
        <v>188</v>
      </c>
      <c r="G5" s="59" t="s">
        <v>189</v>
      </c>
      <c r="H5" s="194" t="s">
        <v>190</v>
      </c>
      <c r="I5" s="194"/>
      <c r="J5" s="71" t="s">
        <v>66</v>
      </c>
      <c r="K5" s="76" t="s">
        <v>67</v>
      </c>
    </row>
    <row r="6" spans="1:11">
      <c r="A6" s="63" t="s">
        <v>191</v>
      </c>
      <c r="B6" s="290">
        <v>80</v>
      </c>
      <c r="C6" s="290"/>
      <c r="D6" s="64" t="s">
        <v>192</v>
      </c>
      <c r="E6" s="65"/>
      <c r="F6" s="66">
        <v>1559</v>
      </c>
      <c r="G6" s="64"/>
      <c r="H6" s="291" t="s">
        <v>193</v>
      </c>
      <c r="I6" s="291"/>
      <c r="J6" s="66" t="s">
        <v>66</v>
      </c>
      <c r="K6" s="77" t="s">
        <v>67</v>
      </c>
    </row>
    <row r="7" spans="1:1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194</v>
      </c>
      <c r="B8" s="56" t="s">
        <v>195</v>
      </c>
      <c r="C8" s="56" t="s">
        <v>196</v>
      </c>
      <c r="D8" s="56" t="s">
        <v>197</v>
      </c>
      <c r="E8" s="56" t="s">
        <v>198</v>
      </c>
      <c r="F8" s="56" t="s">
        <v>199</v>
      </c>
      <c r="G8" s="284" t="s">
        <v>78</v>
      </c>
      <c r="H8" s="269"/>
      <c r="I8" s="269"/>
      <c r="J8" s="269"/>
      <c r="K8" s="270"/>
    </row>
    <row r="9" spans="1:11">
      <c r="A9" s="193" t="s">
        <v>200</v>
      </c>
      <c r="B9" s="194"/>
      <c r="C9" s="71" t="s">
        <v>66</v>
      </c>
      <c r="D9" s="71" t="s">
        <v>67</v>
      </c>
      <c r="E9" s="59" t="s">
        <v>201</v>
      </c>
      <c r="F9" s="72" t="s">
        <v>202</v>
      </c>
      <c r="G9" s="285"/>
      <c r="H9" s="286"/>
      <c r="I9" s="286"/>
      <c r="J9" s="286"/>
      <c r="K9" s="287"/>
    </row>
    <row r="10" spans="1:11">
      <c r="A10" s="193" t="s">
        <v>203</v>
      </c>
      <c r="B10" s="194"/>
      <c r="C10" s="71" t="s">
        <v>66</v>
      </c>
      <c r="D10" s="71" t="s">
        <v>67</v>
      </c>
      <c r="E10" s="59" t="s">
        <v>204</v>
      </c>
      <c r="F10" s="72" t="s">
        <v>205</v>
      </c>
      <c r="G10" s="285" t="s">
        <v>206</v>
      </c>
      <c r="H10" s="286"/>
      <c r="I10" s="286"/>
      <c r="J10" s="286"/>
      <c r="K10" s="287"/>
    </row>
    <row r="11" spans="1:11">
      <c r="A11" s="275" t="s">
        <v>178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>
      <c r="A12" s="57" t="s">
        <v>88</v>
      </c>
      <c r="B12" s="71" t="s">
        <v>84</v>
      </c>
      <c r="C12" s="71" t="s">
        <v>85</v>
      </c>
      <c r="D12" s="72"/>
      <c r="E12" s="59" t="s">
        <v>86</v>
      </c>
      <c r="F12" s="71" t="s">
        <v>84</v>
      </c>
      <c r="G12" s="71" t="s">
        <v>85</v>
      </c>
      <c r="H12" s="71"/>
      <c r="I12" s="59" t="s">
        <v>207</v>
      </c>
      <c r="J12" s="71" t="s">
        <v>84</v>
      </c>
      <c r="K12" s="76" t="s">
        <v>85</v>
      </c>
    </row>
    <row r="13" spans="1:11">
      <c r="A13" s="57" t="s">
        <v>91</v>
      </c>
      <c r="B13" s="71" t="s">
        <v>84</v>
      </c>
      <c r="C13" s="71" t="s">
        <v>85</v>
      </c>
      <c r="D13" s="72"/>
      <c r="E13" s="59" t="s">
        <v>96</v>
      </c>
      <c r="F13" s="71" t="s">
        <v>84</v>
      </c>
      <c r="G13" s="71" t="s">
        <v>85</v>
      </c>
      <c r="H13" s="71"/>
      <c r="I13" s="59" t="s">
        <v>208</v>
      </c>
      <c r="J13" s="71" t="s">
        <v>84</v>
      </c>
      <c r="K13" s="76" t="s">
        <v>85</v>
      </c>
    </row>
    <row r="14" spans="1:11">
      <c r="A14" s="63" t="s">
        <v>209</v>
      </c>
      <c r="B14" s="66" t="s">
        <v>84</v>
      </c>
      <c r="C14" s="66" t="s">
        <v>85</v>
      </c>
      <c r="D14" s="65"/>
      <c r="E14" s="64" t="s">
        <v>210</v>
      </c>
      <c r="F14" s="66" t="s">
        <v>84</v>
      </c>
      <c r="G14" s="66" t="s">
        <v>85</v>
      </c>
      <c r="H14" s="66"/>
      <c r="I14" s="64" t="s">
        <v>211</v>
      </c>
      <c r="J14" s="66" t="s">
        <v>84</v>
      </c>
      <c r="K14" s="77" t="s">
        <v>85</v>
      </c>
    </row>
    <row r="15" spans="1:11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>
      <c r="A16" s="278" t="s">
        <v>212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>
      <c r="A17" s="193" t="s">
        <v>213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245"/>
    </row>
    <row r="18" spans="1:11">
      <c r="A18" s="193" t="s">
        <v>214</v>
      </c>
      <c r="B18" s="194"/>
      <c r="C18" s="194"/>
      <c r="D18" s="194"/>
      <c r="E18" s="194"/>
      <c r="F18" s="194"/>
      <c r="G18" s="194"/>
      <c r="H18" s="194"/>
      <c r="I18" s="194"/>
      <c r="J18" s="194"/>
      <c r="K18" s="245"/>
    </row>
    <row r="19" spans="1:11">
      <c r="A19" s="281" t="s">
        <v>215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11">
      <c r="A20" s="264"/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11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1"/>
    </row>
    <row r="22" spans="1:11">
      <c r="A22" s="264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>
      <c r="A23" s="271"/>
      <c r="B23" s="272"/>
      <c r="C23" s="272"/>
      <c r="D23" s="272"/>
      <c r="E23" s="272"/>
      <c r="F23" s="272"/>
      <c r="G23" s="272"/>
      <c r="H23" s="272"/>
      <c r="I23" s="272"/>
      <c r="J23" s="272"/>
      <c r="K23" s="273"/>
    </row>
    <row r="24" spans="1:11">
      <c r="A24" s="193" t="s">
        <v>124</v>
      </c>
      <c r="B24" s="194"/>
      <c r="C24" s="71" t="s">
        <v>66</v>
      </c>
      <c r="D24" s="71" t="s">
        <v>67</v>
      </c>
      <c r="E24" s="258"/>
      <c r="F24" s="258"/>
      <c r="G24" s="258"/>
      <c r="H24" s="258"/>
      <c r="I24" s="258"/>
      <c r="J24" s="258"/>
      <c r="K24" s="274"/>
    </row>
    <row r="25" spans="1:11">
      <c r="A25" s="74" t="s">
        <v>216</v>
      </c>
      <c r="B25" s="265" t="s">
        <v>339</v>
      </c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>
      <c r="A27" s="268" t="s">
        <v>217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70"/>
    </row>
    <row r="28" spans="1:11">
      <c r="A28" s="261" t="s">
        <v>340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3"/>
    </row>
    <row r="29" spans="1:11">
      <c r="A29" s="261" t="s">
        <v>341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>
      <c r="A30" s="261" t="s">
        <v>342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3"/>
    </row>
    <row r="32" spans="1:11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23.1" customHeight="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23.1" customHeight="1">
      <c r="A34" s="264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23.1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23.1" customHeight="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8.75" customHeight="1">
      <c r="A37" s="255" t="s">
        <v>218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8.75" customHeight="1">
      <c r="A38" s="193" t="s">
        <v>219</v>
      </c>
      <c r="B38" s="194"/>
      <c r="C38" s="194"/>
      <c r="D38" s="258" t="s">
        <v>220</v>
      </c>
      <c r="E38" s="258"/>
      <c r="F38" s="259" t="s">
        <v>221</v>
      </c>
      <c r="G38" s="260"/>
      <c r="H38" s="194" t="s">
        <v>222</v>
      </c>
      <c r="I38" s="194"/>
      <c r="J38" s="194" t="s">
        <v>223</v>
      </c>
      <c r="K38" s="245"/>
    </row>
    <row r="39" spans="1:11" ht="18.75" customHeight="1">
      <c r="A39" s="60" t="s">
        <v>125</v>
      </c>
      <c r="B39" s="194" t="s">
        <v>224</v>
      </c>
      <c r="C39" s="194"/>
      <c r="D39" s="194"/>
      <c r="E39" s="194"/>
      <c r="F39" s="194"/>
      <c r="G39" s="194"/>
      <c r="H39" s="194"/>
      <c r="I39" s="194"/>
      <c r="J39" s="194"/>
      <c r="K39" s="245"/>
    </row>
    <row r="40" spans="1:11" ht="30.95" customHeight="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245"/>
    </row>
    <row r="41" spans="1:11" ht="18.75" customHeight="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45"/>
    </row>
    <row r="42" spans="1:11" ht="32.1" customHeight="1">
      <c r="A42" s="63" t="s">
        <v>134</v>
      </c>
      <c r="B42" s="246" t="s">
        <v>225</v>
      </c>
      <c r="C42" s="246"/>
      <c r="D42" s="64" t="s">
        <v>226</v>
      </c>
      <c r="E42" s="65"/>
      <c r="F42" s="64" t="s">
        <v>138</v>
      </c>
      <c r="G42" s="75">
        <v>45155</v>
      </c>
      <c r="H42" s="247" t="s">
        <v>139</v>
      </c>
      <c r="I42" s="247"/>
      <c r="J42" s="246" t="s">
        <v>142</v>
      </c>
      <c r="K42" s="248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A2" workbookViewId="0">
      <selection activeCell="K14" sqref="K14"/>
    </sheetView>
  </sheetViews>
  <sheetFormatPr defaultColWidth="9" defaultRowHeight="26.1" customHeight="1"/>
  <cols>
    <col min="1" max="1" width="17.125" style="31" customWidth="1"/>
    <col min="2" max="7" width="9.375" style="31" customWidth="1"/>
    <col min="8" max="8" width="1.375" style="31" customWidth="1"/>
    <col min="9" max="14" width="9.5" style="31" customWidth="1"/>
    <col min="15" max="16384" width="9" style="31"/>
  </cols>
  <sheetData>
    <row r="1" spans="1:14" ht="26.1" customHeight="1">
      <c r="A1" s="236" t="s">
        <v>143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6.1" customHeight="1">
      <c r="A2" s="32" t="s">
        <v>62</v>
      </c>
      <c r="B2" s="238" t="s">
        <v>63</v>
      </c>
      <c r="C2" s="238"/>
      <c r="D2" s="33" t="s">
        <v>68</v>
      </c>
      <c r="E2" s="238" t="s">
        <v>69</v>
      </c>
      <c r="F2" s="238"/>
      <c r="G2" s="238"/>
      <c r="H2" s="243"/>
      <c r="I2" s="45" t="s">
        <v>57</v>
      </c>
      <c r="J2" s="238" t="s">
        <v>58</v>
      </c>
      <c r="K2" s="238"/>
      <c r="L2" s="238"/>
      <c r="M2" s="238"/>
      <c r="N2" s="239"/>
    </row>
    <row r="3" spans="1:14" ht="26.1" customHeight="1">
      <c r="A3" s="242" t="s">
        <v>144</v>
      </c>
      <c r="B3" s="240" t="s">
        <v>145</v>
      </c>
      <c r="C3" s="240"/>
      <c r="D3" s="240"/>
      <c r="E3" s="240"/>
      <c r="F3" s="240"/>
      <c r="G3" s="240"/>
      <c r="H3" s="244"/>
      <c r="I3" s="240" t="s">
        <v>146</v>
      </c>
      <c r="J3" s="240"/>
      <c r="K3" s="240"/>
      <c r="L3" s="240"/>
      <c r="M3" s="240"/>
      <c r="N3" s="241"/>
    </row>
    <row r="4" spans="1:14" ht="26.1" customHeight="1">
      <c r="A4" s="242"/>
      <c r="B4" s="34" t="s">
        <v>110</v>
      </c>
      <c r="C4" s="34" t="s">
        <v>111</v>
      </c>
      <c r="D4" s="34" t="s">
        <v>112</v>
      </c>
      <c r="E4" s="34" t="s">
        <v>113</v>
      </c>
      <c r="F4" s="34" t="s">
        <v>114</v>
      </c>
      <c r="G4" s="34" t="s">
        <v>115</v>
      </c>
      <c r="H4" s="244"/>
      <c r="I4" s="34" t="s">
        <v>110</v>
      </c>
      <c r="J4" s="34" t="s">
        <v>111</v>
      </c>
      <c r="K4" s="34" t="s">
        <v>112</v>
      </c>
      <c r="L4" s="34" t="s">
        <v>113</v>
      </c>
      <c r="M4" s="34" t="s">
        <v>114</v>
      </c>
      <c r="N4" s="34" t="s">
        <v>115</v>
      </c>
    </row>
    <row r="5" spans="1:14" ht="26.1" customHeight="1">
      <c r="A5" s="35" t="s">
        <v>147</v>
      </c>
      <c r="B5" s="34" t="s">
        <v>148</v>
      </c>
      <c r="C5" s="34" t="s">
        <v>149</v>
      </c>
      <c r="D5" s="34" t="s">
        <v>150</v>
      </c>
      <c r="E5" s="34" t="s">
        <v>151</v>
      </c>
      <c r="F5" s="34" t="s">
        <v>152</v>
      </c>
      <c r="G5" s="34" t="s">
        <v>153</v>
      </c>
      <c r="H5" s="244"/>
      <c r="I5" s="338" t="s">
        <v>318</v>
      </c>
      <c r="J5" s="338" t="s">
        <v>324</v>
      </c>
      <c r="K5" s="338" t="s">
        <v>318</v>
      </c>
      <c r="L5" s="338" t="s">
        <v>324</v>
      </c>
      <c r="M5" s="338" t="s">
        <v>318</v>
      </c>
      <c r="N5" s="338" t="s">
        <v>324</v>
      </c>
    </row>
    <row r="6" spans="1:14" ht="26.1" customHeight="1">
      <c r="A6" s="36" t="s">
        <v>154</v>
      </c>
      <c r="B6" s="37">
        <f>C6-1</f>
        <v>66</v>
      </c>
      <c r="C6" s="37">
        <f>D6-2</f>
        <v>67</v>
      </c>
      <c r="D6" s="34">
        <v>69</v>
      </c>
      <c r="E6" s="37">
        <f>D6+2</f>
        <v>71</v>
      </c>
      <c r="F6" s="37">
        <f>E6+2</f>
        <v>73</v>
      </c>
      <c r="G6" s="37">
        <f>F6+1</f>
        <v>74</v>
      </c>
      <c r="H6" s="244"/>
      <c r="I6" s="47" t="s">
        <v>319</v>
      </c>
      <c r="J6" s="47" t="s">
        <v>333</v>
      </c>
      <c r="K6" s="48" t="s">
        <v>320</v>
      </c>
      <c r="L6" s="48" t="s">
        <v>320</v>
      </c>
      <c r="M6" s="48" t="s">
        <v>330</v>
      </c>
      <c r="N6" s="48" t="s">
        <v>319</v>
      </c>
    </row>
    <row r="7" spans="1:14" ht="26.1" customHeight="1">
      <c r="A7" s="38" t="s">
        <v>157</v>
      </c>
      <c r="B7" s="39">
        <f t="shared" ref="B7:C8" si="0">C7-4</f>
        <v>112</v>
      </c>
      <c r="C7" s="39">
        <f t="shared" si="0"/>
        <v>116</v>
      </c>
      <c r="D7" s="40">
        <v>120</v>
      </c>
      <c r="E7" s="39">
        <f>D7+4</f>
        <v>124</v>
      </c>
      <c r="F7" s="39">
        <f>E7+4</f>
        <v>128</v>
      </c>
      <c r="G7" s="39">
        <f>F7+6</f>
        <v>134</v>
      </c>
      <c r="H7" s="244"/>
      <c r="I7" s="49" t="s">
        <v>321</v>
      </c>
      <c r="J7" s="49" t="s">
        <v>320</v>
      </c>
      <c r="K7" s="48" t="s">
        <v>325</v>
      </c>
      <c r="L7" s="48" t="s">
        <v>320</v>
      </c>
      <c r="M7" s="48" t="s">
        <v>325</v>
      </c>
      <c r="N7" s="48" t="s">
        <v>325</v>
      </c>
    </row>
    <row r="8" spans="1:14" ht="26.1" customHeight="1">
      <c r="A8" s="38" t="s">
        <v>161</v>
      </c>
      <c r="B8" s="39">
        <f t="shared" si="0"/>
        <v>96</v>
      </c>
      <c r="C8" s="39">
        <f t="shared" si="0"/>
        <v>100</v>
      </c>
      <c r="D8" s="40">
        <v>104</v>
      </c>
      <c r="E8" s="39">
        <f>D8+4</f>
        <v>108</v>
      </c>
      <c r="F8" s="39">
        <f>E8+5</f>
        <v>113</v>
      </c>
      <c r="G8" s="39">
        <f>F8+6</f>
        <v>119</v>
      </c>
      <c r="H8" s="244"/>
      <c r="I8" s="49" t="s">
        <v>320</v>
      </c>
      <c r="J8" s="49" t="s">
        <v>325</v>
      </c>
      <c r="K8" s="48" t="s">
        <v>325</v>
      </c>
      <c r="L8" s="48" t="s">
        <v>325</v>
      </c>
      <c r="M8" s="48" t="s">
        <v>333</v>
      </c>
      <c r="N8" s="48" t="s">
        <v>325</v>
      </c>
    </row>
    <row r="9" spans="1:14" ht="26.1" customHeight="1">
      <c r="A9" s="38" t="s">
        <v>163</v>
      </c>
      <c r="B9" s="39">
        <f>C9-1.2</f>
        <v>46.599999999999994</v>
      </c>
      <c r="C9" s="39">
        <f>D9-1.2</f>
        <v>47.8</v>
      </c>
      <c r="D9" s="40">
        <v>49</v>
      </c>
      <c r="E9" s="39">
        <f>D9+1.2</f>
        <v>50.2</v>
      </c>
      <c r="F9" s="39">
        <f>E9+1.2</f>
        <v>51.400000000000006</v>
      </c>
      <c r="G9" s="39">
        <f>F9+1.4</f>
        <v>52.800000000000004</v>
      </c>
      <c r="H9" s="244"/>
      <c r="I9" s="49" t="s">
        <v>322</v>
      </c>
      <c r="J9" s="49" t="s">
        <v>329</v>
      </c>
      <c r="K9" s="48" t="s">
        <v>320</v>
      </c>
      <c r="L9" s="48" t="s">
        <v>326</v>
      </c>
      <c r="M9" s="48" t="s">
        <v>336</v>
      </c>
      <c r="N9" s="48" t="s">
        <v>331</v>
      </c>
    </row>
    <row r="10" spans="1:14" ht="26.1" customHeight="1">
      <c r="A10" s="36" t="s">
        <v>327</v>
      </c>
      <c r="B10" s="37">
        <f>C10-0.6</f>
        <v>59.199999999999996</v>
      </c>
      <c r="C10" s="37">
        <f>D10-1.2</f>
        <v>59.8</v>
      </c>
      <c r="D10" s="339">
        <v>61</v>
      </c>
      <c r="E10" s="37">
        <f>D10+1.2</f>
        <v>62.2</v>
      </c>
      <c r="F10" s="37">
        <f>E10+1.2</f>
        <v>63.400000000000006</v>
      </c>
      <c r="G10" s="37">
        <f>F10+0.6</f>
        <v>64</v>
      </c>
      <c r="H10" s="244"/>
      <c r="I10" s="49" t="s">
        <v>320</v>
      </c>
      <c r="J10" s="49" t="s">
        <v>334</v>
      </c>
      <c r="K10" s="48" t="s">
        <v>338</v>
      </c>
      <c r="L10" s="48" t="s">
        <v>328</v>
      </c>
      <c r="M10" s="48" t="s">
        <v>336</v>
      </c>
      <c r="N10" s="48" t="s">
        <v>320</v>
      </c>
    </row>
    <row r="11" spans="1:14" ht="26.1" customHeight="1">
      <c r="A11" s="41" t="s">
        <v>167</v>
      </c>
      <c r="B11" s="42">
        <f>C11-0.7</f>
        <v>21.400000000000002</v>
      </c>
      <c r="C11" s="42">
        <f>D11-0.7</f>
        <v>22.1</v>
      </c>
      <c r="D11" s="40">
        <v>22.8</v>
      </c>
      <c r="E11" s="42">
        <f>D11+0.7</f>
        <v>23.5</v>
      </c>
      <c r="F11" s="42">
        <f>E11+0.7</f>
        <v>24.2</v>
      </c>
      <c r="G11" s="42">
        <f>F11+0.95</f>
        <v>25.15</v>
      </c>
      <c r="H11" s="244"/>
      <c r="I11" s="49" t="s">
        <v>319</v>
      </c>
      <c r="J11" s="49" t="s">
        <v>320</v>
      </c>
      <c r="K11" s="48" t="s">
        <v>320</v>
      </c>
      <c r="L11" s="48" t="s">
        <v>329</v>
      </c>
      <c r="M11" s="48" t="s">
        <v>328</v>
      </c>
      <c r="N11" s="48" t="s">
        <v>320</v>
      </c>
    </row>
    <row r="12" spans="1:14" ht="26.1" customHeight="1">
      <c r="A12" s="38" t="s">
        <v>170</v>
      </c>
      <c r="B12" s="39">
        <f>C12-0.4</f>
        <v>10.7</v>
      </c>
      <c r="C12" s="39">
        <f>D12-0.4</f>
        <v>11.1</v>
      </c>
      <c r="D12" s="40">
        <v>11.5</v>
      </c>
      <c r="E12" s="39">
        <f>D12+0.4</f>
        <v>11.9</v>
      </c>
      <c r="F12" s="39">
        <f>E12+0.4</f>
        <v>12.3</v>
      </c>
      <c r="G12" s="39">
        <f t="shared" ref="G10:G12" si="1">F12+0.6</f>
        <v>12.9</v>
      </c>
      <c r="H12" s="244"/>
      <c r="I12" s="49" t="s">
        <v>323</v>
      </c>
      <c r="J12" s="49" t="s">
        <v>335</v>
      </c>
      <c r="K12" s="48" t="s">
        <v>330</v>
      </c>
      <c r="L12" s="48" t="s">
        <v>330</v>
      </c>
      <c r="M12" s="48" t="s">
        <v>337</v>
      </c>
      <c r="N12" s="48" t="s">
        <v>332</v>
      </c>
    </row>
    <row r="13" spans="1:14" ht="26.1" customHeight="1">
      <c r="A13" s="38" t="s">
        <v>172</v>
      </c>
      <c r="B13" s="39">
        <f>C13-1</f>
        <v>45</v>
      </c>
      <c r="C13" s="39">
        <f>D13-1</f>
        <v>46</v>
      </c>
      <c r="D13" s="40">
        <v>47</v>
      </c>
      <c r="E13" s="39">
        <f>D13+1</f>
        <v>48</v>
      </c>
      <c r="F13" s="39">
        <f>E13+1</f>
        <v>49</v>
      </c>
      <c r="G13" s="39">
        <f>F13+1.5</f>
        <v>50.5</v>
      </c>
      <c r="H13" s="244"/>
      <c r="I13" s="49" t="s">
        <v>321</v>
      </c>
      <c r="J13" s="49" t="s">
        <v>320</v>
      </c>
      <c r="K13" s="48" t="s">
        <v>320</v>
      </c>
      <c r="L13" s="48" t="s">
        <v>319</v>
      </c>
      <c r="M13" s="48" t="s">
        <v>319</v>
      </c>
      <c r="N13" s="48" t="s">
        <v>320</v>
      </c>
    </row>
    <row r="14" spans="1:14" ht="26.1" customHeight="1">
      <c r="A14" s="36" t="s">
        <v>173</v>
      </c>
      <c r="B14" s="37">
        <f>C14-1</f>
        <v>47</v>
      </c>
      <c r="C14" s="37">
        <f>D14-1</f>
        <v>48</v>
      </c>
      <c r="D14" s="34">
        <v>49</v>
      </c>
      <c r="E14" s="37">
        <f>D14+1</f>
        <v>50</v>
      </c>
      <c r="F14" s="37">
        <f>E14+1</f>
        <v>51</v>
      </c>
      <c r="G14" s="37">
        <f>F14+1.5</f>
        <v>52.5</v>
      </c>
      <c r="H14" s="244"/>
      <c r="I14" s="47"/>
      <c r="J14" s="47"/>
      <c r="K14" s="48"/>
      <c r="L14" s="48"/>
      <c r="M14" s="48"/>
      <c r="N14" s="48"/>
    </row>
    <row r="15" spans="1:14" ht="26.1" customHeight="1">
      <c r="A15" s="43" t="s">
        <v>125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6.1" customHeight="1">
      <c r="A16" s="31" t="s">
        <v>174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3" ht="26.1" customHeight="1">
      <c r="A17" s="44"/>
      <c r="B17" s="44"/>
      <c r="C17" s="44"/>
      <c r="D17" s="44"/>
      <c r="E17" s="44"/>
      <c r="F17" s="44"/>
      <c r="G17" s="44"/>
      <c r="H17" s="44"/>
      <c r="I17" s="43" t="s">
        <v>175</v>
      </c>
      <c r="J17" s="51"/>
      <c r="K17" s="43" t="s">
        <v>176</v>
      </c>
      <c r="L17" s="43"/>
      <c r="M17" s="43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1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10" t="s">
        <v>227</v>
      </c>
      <c r="B1" s="310"/>
      <c r="C1" s="310"/>
      <c r="D1" s="310"/>
      <c r="E1" s="311"/>
      <c r="F1" s="310"/>
      <c r="G1" s="310"/>
      <c r="H1" s="310"/>
      <c r="I1" s="310"/>
      <c r="J1" s="310"/>
      <c r="K1" s="310"/>
      <c r="L1" s="310"/>
      <c r="M1" s="310"/>
    </row>
    <row r="2" spans="1:13" s="1" customFormat="1" ht="16.5">
      <c r="A2" s="299" t="s">
        <v>228</v>
      </c>
      <c r="B2" s="300" t="s">
        <v>229</v>
      </c>
      <c r="C2" s="300" t="s">
        <v>230</v>
      </c>
      <c r="D2" s="300" t="s">
        <v>231</v>
      </c>
      <c r="E2" s="302" t="s">
        <v>232</v>
      </c>
      <c r="F2" s="300" t="s">
        <v>233</v>
      </c>
      <c r="G2" s="299" t="s">
        <v>234</v>
      </c>
      <c r="H2" s="299"/>
      <c r="I2" s="299" t="s">
        <v>235</v>
      </c>
      <c r="J2" s="299"/>
      <c r="K2" s="304" t="s">
        <v>236</v>
      </c>
      <c r="L2" s="306" t="s">
        <v>237</v>
      </c>
      <c r="M2" s="308" t="s">
        <v>238</v>
      </c>
    </row>
    <row r="3" spans="1:13" s="1" customFormat="1" ht="16.5">
      <c r="A3" s="299"/>
      <c r="B3" s="301"/>
      <c r="C3" s="301"/>
      <c r="D3" s="301"/>
      <c r="E3" s="303"/>
      <c r="F3" s="301"/>
      <c r="G3" s="3" t="s">
        <v>239</v>
      </c>
      <c r="H3" s="3" t="s">
        <v>240</v>
      </c>
      <c r="I3" s="3" t="s">
        <v>239</v>
      </c>
      <c r="J3" s="3" t="s">
        <v>240</v>
      </c>
      <c r="K3" s="305"/>
      <c r="L3" s="307"/>
      <c r="M3" s="309"/>
    </row>
    <row r="4" spans="1:13">
      <c r="A4" s="5">
        <v>1</v>
      </c>
      <c r="B4" s="143" t="s">
        <v>241</v>
      </c>
      <c r="C4" s="23" t="s">
        <v>242</v>
      </c>
      <c r="D4" s="144" t="s">
        <v>243</v>
      </c>
      <c r="E4" s="145" t="s">
        <v>244</v>
      </c>
      <c r="F4" s="7" t="s">
        <v>63</v>
      </c>
      <c r="G4" s="7">
        <v>0.2</v>
      </c>
      <c r="H4" s="7">
        <v>0.2</v>
      </c>
      <c r="I4" s="7">
        <v>0.3</v>
      </c>
      <c r="J4" s="7">
        <v>0.5</v>
      </c>
      <c r="K4" s="7">
        <f>SUM(G4:J4)</f>
        <v>1.2</v>
      </c>
      <c r="L4" s="7" t="s">
        <v>245</v>
      </c>
      <c r="M4" s="7" t="s">
        <v>246</v>
      </c>
    </row>
    <row r="5" spans="1:13">
      <c r="A5" s="5">
        <v>2</v>
      </c>
      <c r="B5" s="143" t="s">
        <v>241</v>
      </c>
      <c r="C5" s="7" t="s">
        <v>247</v>
      </c>
      <c r="D5" s="144" t="s">
        <v>243</v>
      </c>
      <c r="E5" s="146" t="s">
        <v>248</v>
      </c>
      <c r="F5" s="7" t="s">
        <v>63</v>
      </c>
      <c r="G5" s="7">
        <v>0.3</v>
      </c>
      <c r="H5" s="7">
        <v>0.2</v>
      </c>
      <c r="I5" s="7">
        <v>0.5</v>
      </c>
      <c r="J5" s="7">
        <v>0.5</v>
      </c>
      <c r="K5" s="7">
        <f>SUM(G5:J5)</f>
        <v>1.5</v>
      </c>
      <c r="L5" s="7" t="s">
        <v>245</v>
      </c>
      <c r="M5" s="7" t="s">
        <v>246</v>
      </c>
    </row>
    <row r="6" spans="1:13">
      <c r="A6" s="5"/>
      <c r="B6" s="22"/>
      <c r="C6" s="7"/>
      <c r="D6" s="7"/>
      <c r="E6" s="24"/>
      <c r="F6" s="7"/>
      <c r="G6" s="7"/>
      <c r="H6" s="7"/>
      <c r="I6" s="7"/>
      <c r="J6" s="7"/>
      <c r="K6" s="7"/>
      <c r="L6" s="7"/>
      <c r="M6" s="7"/>
    </row>
    <row r="7" spans="1:13">
      <c r="A7" s="5"/>
      <c r="B7" s="22"/>
      <c r="C7" s="7"/>
      <c r="D7" s="7"/>
      <c r="E7" s="24"/>
      <c r="F7" s="7"/>
      <c r="G7" s="7"/>
      <c r="H7" s="7"/>
      <c r="I7" s="7"/>
      <c r="J7" s="7"/>
      <c r="K7" s="7"/>
      <c r="L7" s="7"/>
      <c r="M7" s="7"/>
    </row>
    <row r="8" spans="1:13">
      <c r="A8" s="5"/>
      <c r="B8" s="30"/>
      <c r="C8" s="7"/>
      <c r="D8" s="7"/>
      <c r="E8" s="26"/>
      <c r="F8" s="7"/>
      <c r="G8" s="7"/>
      <c r="H8" s="7"/>
      <c r="I8" s="7"/>
      <c r="J8" s="7"/>
      <c r="K8" s="5"/>
      <c r="L8" s="7"/>
      <c r="M8" s="5"/>
    </row>
    <row r="9" spans="1:13">
      <c r="A9" s="5"/>
      <c r="B9" s="30"/>
      <c r="C9" s="7"/>
      <c r="D9" s="7"/>
      <c r="E9" s="27"/>
      <c r="F9" s="7"/>
      <c r="G9" s="7"/>
      <c r="H9" s="7"/>
      <c r="I9" s="7"/>
      <c r="J9" s="7"/>
      <c r="K9" s="5"/>
      <c r="L9" s="7"/>
      <c r="M9" s="5"/>
    </row>
    <row r="10" spans="1:13">
      <c r="A10" s="5"/>
      <c r="B10" s="5"/>
      <c r="C10" s="5"/>
      <c r="D10" s="5"/>
      <c r="E10" s="28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8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12" t="s">
        <v>249</v>
      </c>
      <c r="B12" s="313"/>
      <c r="C12" s="313"/>
      <c r="D12" s="313"/>
      <c r="E12" s="314"/>
      <c r="F12" s="315"/>
      <c r="G12" s="316"/>
      <c r="H12" s="312" t="s">
        <v>250</v>
      </c>
      <c r="I12" s="313"/>
      <c r="J12" s="313"/>
      <c r="K12" s="317"/>
      <c r="L12" s="318"/>
      <c r="M12" s="319"/>
    </row>
    <row r="13" spans="1:13" ht="16.5">
      <c r="A13" s="296" t="s">
        <v>251</v>
      </c>
      <c r="B13" s="296"/>
      <c r="C13" s="297"/>
      <c r="D13" s="297"/>
      <c r="E13" s="298"/>
      <c r="F13" s="297"/>
      <c r="G13" s="297"/>
      <c r="H13" s="297"/>
      <c r="I13" s="297"/>
      <c r="J13" s="297"/>
      <c r="K13" s="297"/>
      <c r="L13" s="297"/>
      <c r="M13" s="29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5" type="noConversion"/>
  <dataValidations count="1">
    <dataValidation type="list" allowBlank="1" showInputMessage="1" showErrorMessage="1" sqref="M1:M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2.125" style="29" customWidth="1"/>
    <col min="3" max="3" width="12.875" style="29" customWidth="1"/>
    <col min="4" max="4" width="9.125" style="21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10" t="s">
        <v>252</v>
      </c>
      <c r="B1" s="310"/>
      <c r="C1" s="310"/>
      <c r="D1" s="311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1" customFormat="1" ht="16.5">
      <c r="A2" s="299" t="s">
        <v>228</v>
      </c>
      <c r="B2" s="300" t="s">
        <v>230</v>
      </c>
      <c r="C2" s="300" t="s">
        <v>231</v>
      </c>
      <c r="D2" s="302" t="s">
        <v>232</v>
      </c>
      <c r="E2" s="300" t="s">
        <v>233</v>
      </c>
      <c r="F2" s="300" t="s">
        <v>229</v>
      </c>
      <c r="G2" s="300" t="s">
        <v>253</v>
      </c>
      <c r="H2" s="300" t="s">
        <v>254</v>
      </c>
      <c r="I2" s="3" t="s">
        <v>255</v>
      </c>
      <c r="J2" s="3" t="s">
        <v>256</v>
      </c>
      <c r="K2" s="3" t="s">
        <v>257</v>
      </c>
      <c r="L2" s="3" t="s">
        <v>258</v>
      </c>
      <c r="M2" s="3" t="s">
        <v>259</v>
      </c>
      <c r="N2" s="300" t="s">
        <v>260</v>
      </c>
      <c r="O2" s="300" t="s">
        <v>261</v>
      </c>
    </row>
    <row r="3" spans="1:15" s="1" customFormat="1" ht="16.5">
      <c r="A3" s="299"/>
      <c r="B3" s="301"/>
      <c r="C3" s="301"/>
      <c r="D3" s="303"/>
      <c r="E3" s="301"/>
      <c r="F3" s="301"/>
      <c r="G3" s="301"/>
      <c r="H3" s="301"/>
      <c r="I3" s="3" t="s">
        <v>262</v>
      </c>
      <c r="J3" s="3" t="s">
        <v>262</v>
      </c>
      <c r="K3" s="3" t="s">
        <v>262</v>
      </c>
      <c r="L3" s="3" t="s">
        <v>262</v>
      </c>
      <c r="M3" s="3" t="s">
        <v>262</v>
      </c>
      <c r="N3" s="301"/>
      <c r="O3" s="301"/>
    </row>
    <row r="4" spans="1:15" ht="22.5">
      <c r="A4" s="5">
        <v>1</v>
      </c>
      <c r="B4" s="23" t="s">
        <v>242</v>
      </c>
      <c r="C4" s="144" t="s">
        <v>243</v>
      </c>
      <c r="D4" s="145" t="s">
        <v>244</v>
      </c>
      <c r="E4" s="7" t="s">
        <v>63</v>
      </c>
      <c r="F4" s="147" t="s">
        <v>263</v>
      </c>
      <c r="G4" s="7" t="s">
        <v>66</v>
      </c>
      <c r="H4" s="7" t="s">
        <v>66</v>
      </c>
      <c r="I4" s="7">
        <v>3</v>
      </c>
      <c r="J4" s="7">
        <v>2</v>
      </c>
      <c r="K4" s="7">
        <v>3</v>
      </c>
      <c r="L4" s="7">
        <v>4</v>
      </c>
      <c r="M4" s="7">
        <v>1</v>
      </c>
      <c r="N4" s="7">
        <f>SUM(I4:M4)</f>
        <v>13</v>
      </c>
      <c r="O4" s="7" t="s">
        <v>246</v>
      </c>
    </row>
    <row r="5" spans="1:15" ht="22.5">
      <c r="A5" s="5">
        <v>2</v>
      </c>
      <c r="B5" s="7" t="s">
        <v>247</v>
      </c>
      <c r="C5" s="144" t="s">
        <v>243</v>
      </c>
      <c r="D5" s="146" t="s">
        <v>248</v>
      </c>
      <c r="E5" s="7" t="s">
        <v>63</v>
      </c>
      <c r="F5" s="147" t="s">
        <v>263</v>
      </c>
      <c r="G5" s="7" t="s">
        <v>66</v>
      </c>
      <c r="H5" s="7" t="s">
        <v>66</v>
      </c>
      <c r="I5" s="7">
        <v>3</v>
      </c>
      <c r="J5" s="7">
        <v>3</v>
      </c>
      <c r="K5" s="7">
        <v>3</v>
      </c>
      <c r="L5" s="7">
        <v>4</v>
      </c>
      <c r="M5" s="7">
        <v>3</v>
      </c>
      <c r="N5" s="7">
        <f>SUM(I5:M5)</f>
        <v>16</v>
      </c>
      <c r="O5" s="7" t="s">
        <v>246</v>
      </c>
    </row>
    <row r="6" spans="1:15">
      <c r="A6" s="5"/>
      <c r="B6" s="7"/>
      <c r="C6" s="7"/>
      <c r="D6" s="24"/>
      <c r="E6" s="7"/>
      <c r="F6" s="22"/>
      <c r="G6" s="7"/>
      <c r="H6" s="7"/>
      <c r="I6" s="7"/>
      <c r="J6" s="7"/>
      <c r="K6" s="7"/>
      <c r="L6" s="7"/>
      <c r="M6" s="7"/>
      <c r="N6" s="7"/>
      <c r="O6" s="7"/>
    </row>
    <row r="7" spans="1:15">
      <c r="A7" s="5"/>
      <c r="B7" s="7"/>
      <c r="C7" s="7"/>
      <c r="D7" s="24"/>
      <c r="E7" s="7"/>
      <c r="F7" s="22"/>
      <c r="G7" s="7"/>
      <c r="H7" s="7"/>
      <c r="I7" s="7"/>
      <c r="J7" s="7"/>
      <c r="K7" s="7"/>
      <c r="L7" s="7"/>
      <c r="M7" s="7"/>
      <c r="N7" s="7"/>
      <c r="O7" s="7"/>
    </row>
    <row r="8" spans="1:15">
      <c r="A8" s="5"/>
      <c r="B8" s="7"/>
      <c r="C8" s="7"/>
      <c r="D8" s="26"/>
      <c r="E8" s="7"/>
      <c r="F8" s="30"/>
      <c r="G8" s="7"/>
      <c r="H8" s="7"/>
      <c r="I8" s="7"/>
      <c r="J8" s="7"/>
      <c r="K8" s="7"/>
      <c r="L8" s="7"/>
      <c r="M8" s="5"/>
      <c r="N8" s="5"/>
      <c r="O8" s="5"/>
    </row>
    <row r="9" spans="1:15">
      <c r="A9" s="5"/>
      <c r="B9" s="7"/>
      <c r="C9" s="7"/>
      <c r="D9" s="27"/>
      <c r="E9" s="7"/>
      <c r="F9" s="30"/>
      <c r="G9" s="7"/>
      <c r="H9" s="7"/>
      <c r="I9" s="7"/>
      <c r="J9" s="7"/>
      <c r="K9" s="7"/>
      <c r="L9" s="7"/>
      <c r="M9" s="5"/>
      <c r="N9" s="5"/>
      <c r="O9" s="5"/>
    </row>
    <row r="10" spans="1:15">
      <c r="A10" s="5"/>
      <c r="B10" s="7"/>
      <c r="C10" s="7"/>
      <c r="D10" s="2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7"/>
      <c r="C11" s="7"/>
      <c r="D11" s="2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12" t="s">
        <v>249</v>
      </c>
      <c r="B12" s="320"/>
      <c r="C12" s="320"/>
      <c r="D12" s="314"/>
      <c r="E12" s="315"/>
      <c r="F12" s="321"/>
      <c r="G12" s="321"/>
      <c r="H12" s="321"/>
      <c r="I12" s="316"/>
      <c r="J12" s="312" t="s">
        <v>264</v>
      </c>
      <c r="K12" s="313"/>
      <c r="L12" s="313"/>
      <c r="M12" s="317"/>
      <c r="N12" s="9"/>
      <c r="O12" s="10"/>
    </row>
    <row r="13" spans="1:15" ht="16.5">
      <c r="A13" s="322" t="s">
        <v>265</v>
      </c>
      <c r="B13" s="323"/>
      <c r="C13" s="323"/>
      <c r="D13" s="298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1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10" t="s">
        <v>266</v>
      </c>
      <c r="B1" s="310"/>
      <c r="C1" s="310"/>
      <c r="D1" s="310"/>
      <c r="E1" s="311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3" s="1" customFormat="1" ht="15.95" customHeight="1">
      <c r="A2" s="300" t="s">
        <v>267</v>
      </c>
      <c r="B2" s="300" t="s">
        <v>229</v>
      </c>
      <c r="C2" s="300" t="s">
        <v>230</v>
      </c>
      <c r="D2" s="300" t="s">
        <v>231</v>
      </c>
      <c r="E2" s="302" t="s">
        <v>232</v>
      </c>
      <c r="F2" s="300" t="s">
        <v>233</v>
      </c>
      <c r="G2" s="332" t="s">
        <v>268</v>
      </c>
      <c r="H2" s="333"/>
      <c r="I2" s="334"/>
      <c r="J2" s="332" t="s">
        <v>269</v>
      </c>
      <c r="K2" s="333"/>
      <c r="L2" s="334"/>
      <c r="M2" s="332" t="s">
        <v>270</v>
      </c>
      <c r="N2" s="333"/>
      <c r="O2" s="334"/>
      <c r="P2" s="332" t="s">
        <v>271</v>
      </c>
      <c r="Q2" s="333"/>
      <c r="R2" s="334"/>
      <c r="S2" s="333" t="s">
        <v>272</v>
      </c>
      <c r="T2" s="333"/>
      <c r="U2" s="334"/>
      <c r="V2" s="336" t="s">
        <v>273</v>
      </c>
      <c r="W2" s="336" t="s">
        <v>261</v>
      </c>
    </row>
    <row r="3" spans="1:23" s="1" customFormat="1" ht="16.5">
      <c r="A3" s="301"/>
      <c r="B3" s="326"/>
      <c r="C3" s="326"/>
      <c r="D3" s="326"/>
      <c r="E3" s="335"/>
      <c r="F3" s="326"/>
      <c r="G3" s="3" t="s">
        <v>274</v>
      </c>
      <c r="H3" s="3" t="s">
        <v>68</v>
      </c>
      <c r="I3" s="3" t="s">
        <v>229</v>
      </c>
      <c r="J3" s="3" t="s">
        <v>274</v>
      </c>
      <c r="K3" s="3" t="s">
        <v>68</v>
      </c>
      <c r="L3" s="3" t="s">
        <v>229</v>
      </c>
      <c r="M3" s="3" t="s">
        <v>274</v>
      </c>
      <c r="N3" s="3" t="s">
        <v>68</v>
      </c>
      <c r="O3" s="3" t="s">
        <v>229</v>
      </c>
      <c r="P3" s="3" t="s">
        <v>274</v>
      </c>
      <c r="Q3" s="3" t="s">
        <v>68</v>
      </c>
      <c r="R3" s="3" t="s">
        <v>229</v>
      </c>
      <c r="S3" s="3" t="s">
        <v>274</v>
      </c>
      <c r="T3" s="3" t="s">
        <v>68</v>
      </c>
      <c r="U3" s="3" t="s">
        <v>229</v>
      </c>
      <c r="V3" s="337"/>
      <c r="W3" s="337"/>
    </row>
    <row r="4" spans="1:23">
      <c r="A4" s="329" t="s">
        <v>275</v>
      </c>
      <c r="B4" s="147" t="s">
        <v>263</v>
      </c>
      <c r="C4" s="23" t="s">
        <v>242</v>
      </c>
      <c r="D4" s="144" t="s">
        <v>243</v>
      </c>
      <c r="E4" s="145" t="s">
        <v>244</v>
      </c>
      <c r="F4" s="7" t="s">
        <v>63</v>
      </c>
      <c r="G4" s="148" t="s">
        <v>276</v>
      </c>
      <c r="H4" s="144" t="s">
        <v>277</v>
      </c>
      <c r="I4" s="7" t="s">
        <v>278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6.5">
      <c r="A5" s="330"/>
      <c r="B5" s="147" t="s">
        <v>263</v>
      </c>
      <c r="C5" s="7" t="s">
        <v>247</v>
      </c>
      <c r="D5" s="144" t="s">
        <v>243</v>
      </c>
      <c r="E5" s="146" t="s">
        <v>248</v>
      </c>
      <c r="F5" s="7" t="s">
        <v>63</v>
      </c>
      <c r="G5" s="332" t="s">
        <v>279</v>
      </c>
      <c r="H5" s="333"/>
      <c r="I5" s="334"/>
      <c r="J5" s="332" t="s">
        <v>280</v>
      </c>
      <c r="K5" s="333"/>
      <c r="L5" s="334"/>
      <c r="M5" s="332" t="s">
        <v>281</v>
      </c>
      <c r="N5" s="333"/>
      <c r="O5" s="334"/>
      <c r="P5" s="332" t="s">
        <v>282</v>
      </c>
      <c r="Q5" s="333"/>
      <c r="R5" s="334"/>
      <c r="S5" s="333" t="s">
        <v>283</v>
      </c>
      <c r="T5" s="333"/>
      <c r="U5" s="334"/>
      <c r="V5" s="7"/>
      <c r="W5" s="7"/>
    </row>
    <row r="6" spans="1:23" ht="16.5">
      <c r="A6" s="330"/>
      <c r="B6" s="22"/>
      <c r="C6" s="7"/>
      <c r="D6" s="7"/>
      <c r="E6" s="24"/>
      <c r="F6" s="7"/>
      <c r="G6" s="3" t="s">
        <v>274</v>
      </c>
      <c r="H6" s="3" t="s">
        <v>68</v>
      </c>
      <c r="I6" s="3" t="s">
        <v>229</v>
      </c>
      <c r="J6" s="3" t="s">
        <v>274</v>
      </c>
      <c r="K6" s="3" t="s">
        <v>68</v>
      </c>
      <c r="L6" s="3" t="s">
        <v>229</v>
      </c>
      <c r="M6" s="3" t="s">
        <v>274</v>
      </c>
      <c r="N6" s="3" t="s">
        <v>68</v>
      </c>
      <c r="O6" s="3" t="s">
        <v>229</v>
      </c>
      <c r="P6" s="3" t="s">
        <v>274</v>
      </c>
      <c r="Q6" s="3" t="s">
        <v>68</v>
      </c>
      <c r="R6" s="3" t="s">
        <v>229</v>
      </c>
      <c r="S6" s="3" t="s">
        <v>274</v>
      </c>
      <c r="T6" s="3" t="s">
        <v>68</v>
      </c>
      <c r="U6" s="3" t="s">
        <v>229</v>
      </c>
      <c r="V6" s="7"/>
      <c r="W6" s="7"/>
    </row>
    <row r="7" spans="1:23">
      <c r="A7" s="331"/>
      <c r="B7" s="22"/>
      <c r="C7" s="7"/>
      <c r="D7" s="7"/>
      <c r="E7" s="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327" t="s">
        <v>284</v>
      </c>
      <c r="B8" s="327"/>
      <c r="C8" s="7"/>
      <c r="D8" s="7"/>
      <c r="E8" s="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328"/>
      <c r="B9" s="328"/>
      <c r="C9" s="7"/>
      <c r="D9" s="7"/>
      <c r="E9" s="2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327" t="s">
        <v>285</v>
      </c>
      <c r="B10" s="327"/>
      <c r="C10" s="327"/>
      <c r="D10" s="327"/>
      <c r="E10" s="324"/>
      <c r="F10" s="32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328"/>
      <c r="B11" s="328"/>
      <c r="C11" s="328"/>
      <c r="D11" s="328"/>
      <c r="E11" s="325"/>
      <c r="F11" s="32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327" t="s">
        <v>286</v>
      </c>
      <c r="B12" s="327"/>
      <c r="C12" s="327"/>
      <c r="D12" s="327"/>
      <c r="E12" s="324"/>
      <c r="F12" s="32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328"/>
      <c r="B13" s="328"/>
      <c r="C13" s="328"/>
      <c r="D13" s="328"/>
      <c r="E13" s="325"/>
      <c r="F13" s="32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27" t="s">
        <v>287</v>
      </c>
      <c r="B14" s="327"/>
      <c r="C14" s="327"/>
      <c r="D14" s="327"/>
      <c r="E14" s="324"/>
      <c r="F14" s="3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28"/>
      <c r="B15" s="328"/>
      <c r="C15" s="328"/>
      <c r="D15" s="328"/>
      <c r="E15" s="325"/>
      <c r="F15" s="3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12" t="s">
        <v>249</v>
      </c>
      <c r="B17" s="313"/>
      <c r="C17" s="313"/>
      <c r="D17" s="313"/>
      <c r="E17" s="314"/>
      <c r="F17" s="315"/>
      <c r="G17" s="316"/>
      <c r="H17" s="20"/>
      <c r="I17" s="20"/>
      <c r="J17" s="312" t="s">
        <v>250</v>
      </c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7"/>
      <c r="V17" s="9"/>
      <c r="W17" s="10"/>
    </row>
    <row r="18" spans="1:23" ht="16.5">
      <c r="A18" s="322" t="s">
        <v>288</v>
      </c>
      <c r="B18" s="322"/>
      <c r="C18" s="297"/>
      <c r="D18" s="297"/>
      <c r="E18" s="298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4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0" t="s">
        <v>289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s="1" customFormat="1" ht="16.5">
      <c r="A2" s="16" t="s">
        <v>290</v>
      </c>
      <c r="B2" s="17" t="s">
        <v>230</v>
      </c>
      <c r="C2" s="17" t="s">
        <v>231</v>
      </c>
      <c r="D2" s="17" t="s">
        <v>232</v>
      </c>
      <c r="E2" s="17" t="s">
        <v>233</v>
      </c>
      <c r="F2" s="17" t="s">
        <v>229</v>
      </c>
      <c r="G2" s="16" t="s">
        <v>291</v>
      </c>
      <c r="H2" s="16" t="s">
        <v>292</v>
      </c>
      <c r="I2" s="16" t="s">
        <v>293</v>
      </c>
      <c r="J2" s="16" t="s">
        <v>292</v>
      </c>
      <c r="K2" s="16" t="s">
        <v>294</v>
      </c>
      <c r="L2" s="16" t="s">
        <v>292</v>
      </c>
      <c r="M2" s="17" t="s">
        <v>273</v>
      </c>
      <c r="N2" s="17" t="s">
        <v>261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8" t="s">
        <v>290</v>
      </c>
      <c r="B4" s="19" t="s">
        <v>295</v>
      </c>
      <c r="C4" s="19" t="s">
        <v>274</v>
      </c>
      <c r="D4" s="19" t="s">
        <v>232</v>
      </c>
      <c r="E4" s="17" t="s">
        <v>233</v>
      </c>
      <c r="F4" s="17" t="s">
        <v>229</v>
      </c>
      <c r="G4" s="16" t="s">
        <v>291</v>
      </c>
      <c r="H4" s="16" t="s">
        <v>292</v>
      </c>
      <c r="I4" s="16" t="s">
        <v>293</v>
      </c>
      <c r="J4" s="16" t="s">
        <v>292</v>
      </c>
      <c r="K4" s="16" t="s">
        <v>294</v>
      </c>
      <c r="L4" s="16" t="s">
        <v>292</v>
      </c>
      <c r="M4" s="17" t="s">
        <v>273</v>
      </c>
      <c r="N4" s="17" t="s">
        <v>261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12" t="s">
        <v>296</v>
      </c>
      <c r="B11" s="313"/>
      <c r="C11" s="313"/>
      <c r="D11" s="317"/>
      <c r="E11" s="315"/>
      <c r="F11" s="321"/>
      <c r="G11" s="316"/>
      <c r="H11" s="20"/>
      <c r="I11" s="312" t="s">
        <v>297</v>
      </c>
      <c r="J11" s="313"/>
      <c r="K11" s="313"/>
      <c r="L11" s="9"/>
      <c r="M11" s="9"/>
      <c r="N11" s="10"/>
    </row>
    <row r="12" spans="1:14" ht="16.5">
      <c r="A12" s="322" t="s">
        <v>298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24" sqref="G2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10" t="s">
        <v>299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2" s="1" customFormat="1" ht="16.5">
      <c r="A2" s="3" t="s">
        <v>267</v>
      </c>
      <c r="B2" s="4" t="s">
        <v>229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273</v>
      </c>
      <c r="L2" s="4" t="s">
        <v>261</v>
      </c>
    </row>
    <row r="3" spans="1:12">
      <c r="A3" s="5"/>
      <c r="B3" s="6"/>
      <c r="C3" s="7"/>
      <c r="D3" s="11"/>
      <c r="E3" s="12"/>
      <c r="F3" s="7"/>
      <c r="G3" s="11"/>
      <c r="H3" s="13"/>
      <c r="I3" s="7"/>
      <c r="J3" s="7"/>
      <c r="K3" s="7"/>
      <c r="L3" s="7"/>
    </row>
    <row r="4" spans="1:12">
      <c r="A4" s="5"/>
      <c r="B4" s="6"/>
      <c r="C4" s="7"/>
      <c r="D4" s="6"/>
      <c r="E4" s="12"/>
      <c r="F4" s="7"/>
      <c r="G4" s="6"/>
      <c r="H4" s="13"/>
      <c r="I4" s="7"/>
      <c r="J4" s="7"/>
      <c r="K4" s="7"/>
      <c r="L4" s="7"/>
    </row>
    <row r="5" spans="1:12">
      <c r="A5" s="5"/>
      <c r="B5" s="5"/>
      <c r="C5" s="7"/>
      <c r="D5" s="7"/>
      <c r="E5" s="14"/>
      <c r="F5" s="7"/>
      <c r="G5" s="7"/>
      <c r="H5" s="7"/>
      <c r="I5" s="7"/>
      <c r="J5" s="7"/>
      <c r="K5" s="7"/>
      <c r="L5" s="7"/>
    </row>
    <row r="6" spans="1:12">
      <c r="A6" s="5"/>
      <c r="B6" s="5"/>
      <c r="C6" s="7"/>
      <c r="D6" s="7"/>
      <c r="E6" s="14"/>
      <c r="F6" s="7"/>
      <c r="G6" s="7"/>
      <c r="H6" s="7"/>
      <c r="I6" s="7"/>
      <c r="J6" s="7"/>
      <c r="K6" s="7"/>
      <c r="L6" s="7"/>
    </row>
    <row r="7" spans="1:12">
      <c r="A7" s="5"/>
      <c r="B7" s="5"/>
      <c r="C7" s="7"/>
      <c r="D7" s="7"/>
      <c r="E7" s="15"/>
      <c r="F7" s="7"/>
      <c r="G7" s="7"/>
      <c r="H7" s="7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12" t="s">
        <v>249</v>
      </c>
      <c r="B11" s="313"/>
      <c r="C11" s="313"/>
      <c r="D11" s="313"/>
      <c r="E11" s="314"/>
      <c r="F11" s="315"/>
      <c r="G11" s="316"/>
      <c r="H11" s="312" t="s">
        <v>250</v>
      </c>
      <c r="I11" s="313"/>
      <c r="J11" s="313"/>
      <c r="K11" s="9"/>
      <c r="L11" s="10"/>
    </row>
    <row r="12" spans="1:12" ht="16.5">
      <c r="A12" s="322" t="s">
        <v>304</v>
      </c>
      <c r="B12" s="322"/>
      <c r="C12" s="297"/>
      <c r="D12" s="297"/>
      <c r="E12" s="297"/>
      <c r="F12" s="297"/>
      <c r="G12" s="297"/>
      <c r="H12" s="297"/>
      <c r="I12" s="297"/>
      <c r="J12" s="297"/>
      <c r="K12" s="297"/>
      <c r="L12" s="297"/>
    </row>
  </sheetData>
  <mergeCells count="5">
    <mergeCell ref="A1:J1"/>
    <mergeCell ref="A11:E11"/>
    <mergeCell ref="F11:G11"/>
    <mergeCell ref="H11:J11"/>
    <mergeCell ref="A12:L12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10" t="s">
        <v>305</v>
      </c>
      <c r="B1" s="310"/>
      <c r="C1" s="310"/>
      <c r="D1" s="310"/>
      <c r="E1" s="310"/>
      <c r="F1" s="310"/>
      <c r="G1" s="310"/>
      <c r="H1" s="310"/>
      <c r="I1" s="310"/>
    </row>
    <row r="2" spans="1:9" s="1" customFormat="1" ht="16.5">
      <c r="A2" s="299" t="s">
        <v>228</v>
      </c>
      <c r="B2" s="300" t="s">
        <v>229</v>
      </c>
      <c r="C2" s="300" t="s">
        <v>274</v>
      </c>
      <c r="D2" s="300" t="s">
        <v>232</v>
      </c>
      <c r="E2" s="300" t="s">
        <v>233</v>
      </c>
      <c r="F2" s="3" t="s">
        <v>306</v>
      </c>
      <c r="G2" s="3" t="s">
        <v>235</v>
      </c>
      <c r="H2" s="304" t="s">
        <v>236</v>
      </c>
      <c r="I2" s="308" t="s">
        <v>238</v>
      </c>
    </row>
    <row r="3" spans="1:9" s="1" customFormat="1" ht="16.5">
      <c r="A3" s="299"/>
      <c r="B3" s="301"/>
      <c r="C3" s="301"/>
      <c r="D3" s="301"/>
      <c r="E3" s="301"/>
      <c r="F3" s="3" t="s">
        <v>307</v>
      </c>
      <c r="G3" s="3" t="s">
        <v>239</v>
      </c>
      <c r="H3" s="305"/>
      <c r="I3" s="309"/>
    </row>
    <row r="4" spans="1:9">
      <c r="A4" s="5"/>
      <c r="B4" s="148" t="s">
        <v>278</v>
      </c>
      <c r="C4" s="148" t="s">
        <v>308</v>
      </c>
      <c r="D4" s="149" t="s">
        <v>309</v>
      </c>
      <c r="E4" s="7" t="s">
        <v>63</v>
      </c>
      <c r="F4" s="7">
        <v>0.3</v>
      </c>
      <c r="G4" s="7">
        <v>0.5</v>
      </c>
      <c r="H4" s="7">
        <f>SUM(F4:G4)</f>
        <v>0.8</v>
      </c>
      <c r="I4" s="7" t="s">
        <v>246</v>
      </c>
    </row>
    <row r="5" spans="1:9">
      <c r="A5" s="5"/>
      <c r="B5" s="148" t="s">
        <v>278</v>
      </c>
      <c r="C5" s="148" t="s">
        <v>308</v>
      </c>
      <c r="D5" s="150" t="s">
        <v>309</v>
      </c>
      <c r="E5" s="7" t="s">
        <v>63</v>
      </c>
      <c r="F5" s="7">
        <v>0.4</v>
      </c>
      <c r="G5" s="7">
        <v>0.6</v>
      </c>
      <c r="H5" s="7">
        <f>SUM(F5:G5)</f>
        <v>1</v>
      </c>
      <c r="I5" s="7" t="s">
        <v>246</v>
      </c>
    </row>
    <row r="6" spans="1:9">
      <c r="A6" s="5"/>
      <c r="B6" s="6"/>
      <c r="C6" s="6"/>
      <c r="D6" s="7"/>
      <c r="E6" s="7"/>
      <c r="F6" s="7"/>
      <c r="G6" s="7"/>
      <c r="H6" s="7"/>
      <c r="I6" s="7"/>
    </row>
    <row r="7" spans="1:9">
      <c r="A7" s="5"/>
      <c r="B7" s="6"/>
      <c r="C7" s="6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12" t="s">
        <v>249</v>
      </c>
      <c r="B12" s="320"/>
      <c r="C12" s="320"/>
      <c r="D12" s="314"/>
      <c r="E12" s="8"/>
      <c r="F12" s="312" t="s">
        <v>250</v>
      </c>
      <c r="G12" s="313"/>
      <c r="H12" s="317"/>
      <c r="I12" s="10"/>
    </row>
    <row r="13" spans="1:9" ht="16.5">
      <c r="A13" s="322" t="s">
        <v>310</v>
      </c>
      <c r="B13" s="322"/>
      <c r="C13" s="297"/>
      <c r="D13" s="297"/>
      <c r="E13" s="297"/>
      <c r="F13" s="297"/>
      <c r="G13" s="297"/>
      <c r="H13" s="297"/>
      <c r="I13" s="2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2023-08-17T07:16:22Z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