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<sst xmlns="http://schemas.openxmlformats.org/spreadsheetml/2006/main" count="1221" uniqueCount="375">
  <si>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</si>
  <si>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</si>
  <si>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</si>
  <si>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</si>
  <si>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</si>
  <si>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</si>
  <si>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</si>
  <si>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</si>
  <si>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</si>
  <si>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</si>
  <si>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</si>
  <si>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</si>
  <si>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</si>
  <si>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</si>
  <si>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</si>
  <si>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</si>
  <si>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</si>
  <si>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</si>
  <si>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</si>
  <si>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</si>
  <si>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</si>
  <si>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</si>
  <si>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</si>
  <si>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</si>
  <si>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</si>
  <si>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</si>
  <si>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</si>
  <si>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</si>
  <si>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</si>
  <si>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</si>
  <si>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</si>
  <si>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</si>
  <si>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</si>
  <si>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</si>
  <si>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</si>
  <si>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</si>
  <si>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</si>
  <si>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</si>
  <si>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</si>
  <si>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</si>
  <si>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</si>
  <si>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</si>
  <si>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</si>
  <si>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</si>
  <si>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</si>
  <si>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</si>
  <si>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</si>
  <si>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</si>
  <si>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</si>
  <si>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</si>
  <si>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</si>
  <si>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</si>
  <si>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</si>
  <si>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</si>
  <si>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</si>
  <si>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</si>
  <si>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</si>
  <si>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</si>
  <si>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</si>
  <si>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</si>
  <si>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</si>
  <si>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</si>
  <si>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</si>
  <si>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</si>
  <si>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</si>
  <si>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</si>
  <si>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</si>
  <si>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</si>
  <si>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</si>
  <si>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</si>
  <si>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</si>
  <si>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</si>
  <si>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</si>
  <si>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</si>
  <si>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</si>
  <si>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</si>
  <si>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</si>
  <si>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</si>
  <si>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</si>
  <si>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CGDD23062600005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</si>
  <si>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</si>
  <si>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</si>
  <si>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</si>
  <si>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</si>
  <si>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</si>
  <si>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</si>
  <si>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</si>
  <si>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</si>
  <si>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</si>
  <si>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</si>
  <si>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</si>
  <si>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</si>
  <si>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</si>
  <si>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</si>
  <si>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</si>
  <si>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</si>
  <si>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</si>
  <si>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</si>
  <si>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</si>
  <si>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</si>
  <si>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</si>
  <si>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</si>
  <si>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</si>
  <si>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</si>
  <si>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</si>
  <si>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</si>
  <si>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</si>
  <si>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</si>
  <si>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</si>
  <si>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</si>
  <si>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</si>
  <si>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</si>
  <si>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</si>
  <si>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</si>
  <si>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</si>
  <si>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</si>
  <si>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</si>
  <si>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</si>
  <si>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</si>
  <si>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</si>
  <si>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</si>
  <si>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</si>
  <si>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</si>
  <si>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</si>
  <si>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</si>
  <si>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</si>
  <si>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</si>
  <si>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</si>
  <si>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</si>
  <si>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</si>
  <si>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</si>
  <si>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</si>
  <si>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</si>
  <si>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</si>
  <si>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</si>
  <si>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</si>
  <si>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</si>
  <si>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</si>
  <si>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</si>
  <si>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</si>
  <si>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</si>
  <si>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</si>
  <si>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</si>
  <si>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</si>
  <si>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</si>
  <si>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</si>
  <si>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</si>
  <si>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</si>
  <si>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</si>
  <si>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</si>
  <si>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</si>
  <si>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</si>
  <si>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</si>
  <si>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</si>
  <si>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</si>
  <si>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</si>
  <si>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</si>
  <si>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</si>
  <si>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</si>
  <si>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</si>
  <si>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</si>
  <si>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</si>
  <si>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</si>
  <si>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</si>
  <si>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</si>
  <si>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</si>
  <si>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</si>
  <si>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</si>
  <si>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</si>
  <si>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</si>
  <si>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</si>
  <si>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</si>
  <si>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</si>
  <si>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</si>
  <si>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</si>
  <si>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</si>
  <si>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</si>
  <si>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</si>
  <si>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</si>
  <si>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</si>
  <si>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</si>
  <si>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</si>
  <si>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</si>
  <si>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</si>
  <si>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</si>
  <si>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</si>
  <si>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</si>
  <si>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</si>
  <si>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</si>
  <si>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</si>
  <si>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</si>
  <si>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</si>
  <si>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</si>
  <si>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</si>
  <si>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</si>
  <si>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</si>
  <si>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</si>
  <si>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</si>
  <si>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</si>
  <si>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</si>
  <si>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</si>
  <si>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</si>
  <si>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</si>
  <si>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</si>
  <si>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</si>
  <si>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</si>
  <si>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</si>
  <si>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</si>
  <si>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唐永辉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</si>
  <si>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</si>
  <si>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</si>
  <si>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</si>
  <si>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</si>
  <si>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</si>
  <si>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</si>
  <si>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</si>
  <si>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</si>
  <si>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</si>
  <si>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</si>
  <si>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</si>
  <si>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</si>
  <si>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</si>
  <si>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</si>
  <si>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</si>
  <si>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</si>
  <si>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</si>
  <si>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</si>
  <si>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</si>
  <si>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</si>
  <si>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</si>
  <si>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</si>
  <si>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</si>
  <si>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</si>
  <si>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</si>
  <si>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</si>
  <si>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</si>
  <si>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</si>
  <si>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</si>
  <si>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TAEEBL910895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</si>
  <si>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</si>
  <si>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</si>
  <si>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</si>
  <si>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</si>
  <si>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</si>
  <si>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</si>
  <si>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</si>
  <si>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</si>
  <si>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</si>
  <si>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</si>
  <si>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全检</t>
  </si>
  <si>
    <t>入仓数量</t>
  </si>
  <si>
    <t>中期检验报告</t>
  </si>
  <si>
    <t>检验方式</t>
  </si>
  <si>
    <t>抽检</t>
  </si>
  <si>
    <t>免检</t>
  </si>
  <si>
    <t>复检</t>
  </si>
  <si>
    <t>再复检</t>
  </si>
  <si>
    <t>采购凭证编号：CGDD23062600005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</si>
  <si>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</si>
  <si>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</si>
  <si>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</si>
  <si>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</si>
  <si>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</si>
  <si>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</si>
  <si>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</si>
  <si>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</si>
  <si>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</si>
  <si>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</si>
  <si>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</si>
  <si>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</si>
  <si>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</si>
  <si>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</si>
  <si>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</si>
  <si>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地茶色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</si>
  <si>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</si>
  <si>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</si>
  <si>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</si>
  <si>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</si>
  <si>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</si>
  <si>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</si>
  <si>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</si>
  <si>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</si>
  <si>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</si>
  <si>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</si>
  <si>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</si>
  <si>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</si>
  <si>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</si>
  <si>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</si>
  <si>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</si>
  <si>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</si>
  <si>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</si>
  <si>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</si>
  <si>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</si>
  <si>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</si>
  <si>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</si>
  <si>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</si>
  <si>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</si>
  <si>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</si>
  <si>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</si>
  <si>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</si>
  <si>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</si>
  <si>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</si>
  <si>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</si>
  <si>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2446#</t>
  </si>
  <si>
    <t>尼龙四面弹/复雪山绒</t>
  </si>
  <si>
    <t>山茶色</t>
  </si>
  <si>
    <t>TAEEAL91089</t>
  </si>
  <si>
    <t>YES</t>
  </si>
  <si>
    <t>6045#</t>
  </si>
  <si>
    <t>6046#</t>
  </si>
  <si>
    <t>制表时间：2023/6/26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</si>
  <si>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</si>
  <si>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</si>
  <si>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</si>
  <si>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</si>
  <si>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</si>
  <si>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</si>
  <si>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</si>
  <si>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</si>
  <si>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</si>
  <si>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</si>
  <si>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</si>
  <si>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</si>
  <si>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</si>
  <si>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</si>
  <si>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</si>
  <si>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</si>
  <si>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</si>
  <si>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</si>
  <si>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</si>
  <si>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</si>
  <si>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</si>
  <si>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</si>
  <si>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</si>
  <si>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5号尼龙注塑反穿开尾 葫芦头 注塑上下止 手喷 哑色</t>
  </si>
  <si>
    <t>拉链</t>
  </si>
  <si>
    <t>HSD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</si>
  <si>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</si>
  <si>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</si>
  <si>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</si>
  <si>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</si>
  <si>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</si>
  <si>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</si>
  <si>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</si>
  <si>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</si>
  <si>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</si>
  <si>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</si>
  <si>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</si>
  <si>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</si>
  <si>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</si>
  <si>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</si>
  <si>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</si>
  <si>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</si>
  <si>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</si>
  <si>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制表时间：6-26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</si>
  <si>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</si>
  <si>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</si>
  <si>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</si>
  <si>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</si>
  <si>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</si>
  <si>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</si>
  <si>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</si>
  <si>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</si>
  <si>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</si>
  <si>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</si>
  <si>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</si>
  <si>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t>制表时间：2022-6-26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</si>
  <si>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</si>
  <si>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</si>
  <si>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</si>
  <si>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</si>
  <si>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星耀</t>
  </si>
  <si>
    <t>超细橡筋绳</t>
  </si>
  <si>
    <t>制表时间：22023/6/25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</si>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</sst>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7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2" borderId="71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74" applyNumberFormat="0" applyAlignment="0" applyProtection="0">
      <alignment vertical="center"/>
    </xf>
    <xf numFmtId="0" fontId="49" fillId="16" borderId="70" applyNumberFormat="0" applyAlignment="0" applyProtection="0">
      <alignment vertical="center"/>
    </xf>
    <xf numFmtId="0" fontId="50" fillId="17" borderId="75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7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1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2" xfId="51" applyFont="1" applyFill="1" applyBorder="1" applyAlignment="1">
      <alignment horizontal="center"/>
    </xf>
    <xf numFmtId="0" fontId="14" fillId="0" borderId="2" xfId="51" applyFont="1" applyFill="1" applyBorder="1" applyAlignment="1">
      <alignment horizontal="left"/>
    </xf>
    <xf numFmtId="0" fontId="12" fillId="3" borderId="12" xfId="52" applyFont="1" applyFill="1" applyBorder="1" applyAlignment="1"/>
    <xf numFmtId="49" fontId="12" fillId="3" borderId="13" xfId="52" applyNumberFormat="1" applyFont="1" applyFill="1" applyBorder="1" applyAlignment="1">
      <alignment horizontal="center"/>
    </xf>
    <xf numFmtId="49" fontId="12" fillId="3" borderId="13" xfId="52" applyNumberFormat="1" applyFont="1" applyFill="1" applyBorder="1" applyAlignment="1">
      <alignment horizontal="right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4" xfId="5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/>
    </xf>
    <xf numFmtId="0" fontId="12" fillId="3" borderId="15" xfId="52" applyFont="1" applyFill="1" applyBorder="1" applyAlignment="1">
      <alignment horizontal="center"/>
    </xf>
    <xf numFmtId="14" fontId="13" fillId="3" borderId="0" xfId="52" applyNumberFormat="1" applyFont="1" applyFill="1" applyAlignment="1">
      <alignment horizontal="center"/>
    </xf>
    <xf numFmtId="14" fontId="13" fillId="3" borderId="0" xfId="52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6" xfId="50" applyFont="1" applyFill="1" applyBorder="1" applyAlignment="1">
      <alignment horizontal="center" vertical="top"/>
    </xf>
    <xf numFmtId="0" fontId="18" fillId="0" borderId="17" xfId="50" applyFont="1" applyFill="1" applyBorder="1" applyAlignment="1">
      <alignment horizontal="left" vertical="center"/>
    </xf>
    <xf numFmtId="0" fontId="19" fillId="0" borderId="18" xfId="50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vertical="center"/>
    </xf>
    <xf numFmtId="0" fontId="18" fillId="0" borderId="18" xfId="50" applyFont="1" applyFill="1" applyBorder="1" applyAlignment="1">
      <alignment vertical="center"/>
    </xf>
    <xf numFmtId="0" fontId="19" fillId="0" borderId="19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8" fillId="0" borderId="21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vertical="center"/>
    </xf>
    <xf numFmtId="176" fontId="20" fillId="0" borderId="19" xfId="50" applyNumberFormat="1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19" xfId="50" applyFont="1" applyFill="1" applyBorder="1" applyAlignment="1">
      <alignment horizontal="left" vertical="center" wrapText="1"/>
    </xf>
    <xf numFmtId="0" fontId="18" fillId="0" borderId="22" xfId="50" applyFont="1" applyFill="1" applyBorder="1" applyAlignment="1">
      <alignment horizontal="left" vertical="center"/>
    </xf>
    <xf numFmtId="0" fontId="16" fillId="0" borderId="23" xfId="50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center" vertical="center"/>
    </xf>
    <xf numFmtId="176" fontId="20" fillId="0" borderId="23" xfId="50" applyNumberFormat="1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 wrapText="1"/>
    </xf>
    <xf numFmtId="0" fontId="16" fillId="0" borderId="35" xfId="50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39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0" xfId="54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2" fillId="0" borderId="16" xfId="50" applyFont="1" applyBorder="1" applyAlignment="1">
      <alignment horizontal="center" vertical="top"/>
    </xf>
    <xf numFmtId="0" fontId="23" fillId="0" borderId="41" xfId="50" applyFont="1" applyBorder="1" applyAlignment="1">
      <alignment horizontal="left" vertical="center"/>
    </xf>
    <xf numFmtId="0" fontId="19" fillId="0" borderId="42" xfId="50" applyFont="1" applyBorder="1" applyAlignment="1">
      <alignment horizontal="center" vertical="center"/>
    </xf>
    <xf numFmtId="0" fontId="23" fillId="0" borderId="42" xfId="50" applyFont="1" applyBorder="1" applyAlignment="1">
      <alignment horizontal="center" vertical="center"/>
    </xf>
    <xf numFmtId="0" fontId="21" fillId="0" borderId="42" xfId="50" applyFont="1" applyBorder="1" applyAlignment="1">
      <alignment horizontal="left" vertical="center"/>
    </xf>
    <xf numFmtId="0" fontId="21" fillId="0" borderId="17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3" fillId="0" borderId="17" xfId="50" applyFont="1" applyBorder="1" applyAlignment="1">
      <alignment horizontal="center" vertical="center"/>
    </xf>
    <xf numFmtId="0" fontId="23" fillId="0" borderId="18" xfId="50" applyFont="1" applyBorder="1" applyAlignment="1">
      <alignment horizontal="center" vertical="center"/>
    </xf>
    <xf numFmtId="0" fontId="23" fillId="0" borderId="34" xfId="50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14" fontId="19" fillId="0" borderId="19" xfId="50" applyNumberFormat="1" applyFont="1" applyBorder="1" applyAlignment="1">
      <alignment horizontal="center" vertical="center"/>
    </xf>
    <xf numFmtId="14" fontId="19" fillId="0" borderId="20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vertical="center"/>
    </xf>
    <xf numFmtId="0" fontId="19" fillId="0" borderId="19" xfId="50" applyFont="1" applyBorder="1" applyAlignment="1">
      <alignment horizontal="center" vertical="center"/>
    </xf>
    <xf numFmtId="0" fontId="19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9" fillId="0" borderId="2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24" fillId="0" borderId="22" xfId="50" applyFont="1" applyBorder="1" applyAlignment="1">
      <alignment vertical="center"/>
    </xf>
    <xf numFmtId="0" fontId="25" fillId="0" borderId="23" xfId="10" applyNumberFormat="1" applyFont="1" applyFill="1" applyBorder="1" applyAlignment="1" applyProtection="1">
      <alignment horizontal="center" vertical="center" wrapText="1"/>
    </xf>
    <xf numFmtId="0" fontId="19" fillId="0" borderId="35" xfId="50" applyFont="1" applyBorder="1" applyAlignment="1">
      <alignment horizontal="center" vertical="center" wrapText="1"/>
    </xf>
    <xf numFmtId="0" fontId="21" fillId="0" borderId="22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14" fontId="19" fillId="0" borderId="23" xfId="50" applyNumberFormat="1" applyFont="1" applyBorder="1" applyAlignment="1">
      <alignment horizontal="center" vertical="center"/>
    </xf>
    <xf numFmtId="14" fontId="19" fillId="0" borderId="35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21" fillId="0" borderId="17" xfId="50" applyFont="1" applyBorder="1" applyAlignment="1">
      <alignment vertical="center"/>
    </xf>
    <xf numFmtId="0" fontId="16" fillId="0" borderId="18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6" fillId="0" borderId="18" xfId="50" applyFont="1" applyBorder="1" applyAlignment="1">
      <alignment vertical="center"/>
    </xf>
    <xf numFmtId="0" fontId="21" fillId="0" borderId="18" xfId="50" applyFont="1" applyBorder="1" applyAlignment="1">
      <alignment vertical="center"/>
    </xf>
    <xf numFmtId="0" fontId="16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21" fillId="0" borderId="19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7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1" fillId="0" borderId="2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18" fillId="0" borderId="19" xfId="50" applyFont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3" fillId="0" borderId="43" xfId="50" applyFont="1" applyBorder="1" applyAlignment="1">
      <alignment vertical="center"/>
    </xf>
    <xf numFmtId="0" fontId="19" fillId="0" borderId="44" xfId="50" applyFont="1" applyBorder="1" applyAlignment="1">
      <alignment horizontal="center" vertical="center"/>
    </xf>
    <xf numFmtId="0" fontId="23" fillId="0" borderId="44" xfId="50" applyFont="1" applyBorder="1" applyAlignment="1">
      <alignment vertical="center"/>
    </xf>
    <xf numFmtId="0" fontId="19" fillId="0" borderId="44" xfId="50" applyFont="1" applyBorder="1" applyAlignment="1">
      <alignment vertical="center"/>
    </xf>
    <xf numFmtId="58" fontId="16" fillId="0" borderId="42" xfId="50" applyNumberFormat="1" applyFont="1" applyBorder="1" applyAlignment="1">
      <alignment vertical="center"/>
    </xf>
    <xf numFmtId="0" fontId="23" fillId="0" borderId="44" xfId="50" applyFont="1" applyBorder="1" applyAlignment="1">
      <alignment horizontal="center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center" vertical="center"/>
    </xf>
    <xf numFmtId="0" fontId="23" fillId="0" borderId="47" xfId="50" applyFont="1" applyFill="1" applyBorder="1" applyAlignment="1">
      <alignment horizontal="center" vertical="center"/>
    </xf>
    <xf numFmtId="0" fontId="23" fillId="0" borderId="22" xfId="50" applyFont="1" applyFill="1" applyBorder="1" applyAlignment="1">
      <alignment horizontal="center" vertical="center"/>
    </xf>
    <xf numFmtId="0" fontId="23" fillId="0" borderId="23" xfId="50" applyFont="1" applyFill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5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8" fillId="0" borderId="18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21" fillId="0" borderId="35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3" fillId="0" borderId="50" xfId="50" applyFont="1" applyFill="1" applyBorder="1" applyAlignment="1">
      <alignment horizontal="left" vertical="center"/>
    </xf>
    <xf numFmtId="0" fontId="23" fillId="0" borderId="51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6" fillId="0" borderId="16" xfId="50" applyFont="1" applyBorder="1" applyAlignment="1">
      <alignment horizontal="center" vertical="top"/>
    </xf>
    <xf numFmtId="0" fontId="21" fillId="0" borderId="52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/>
    </xf>
    <xf numFmtId="0" fontId="21" fillId="0" borderId="46" xfId="50" applyFont="1" applyBorder="1" applyAlignment="1">
      <alignment vertical="center"/>
    </xf>
    <xf numFmtId="0" fontId="16" fillId="0" borderId="47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6" fillId="0" borderId="47" xfId="50" applyFont="1" applyBorder="1" applyAlignment="1">
      <alignment vertical="center"/>
    </xf>
    <xf numFmtId="0" fontId="21" fillId="0" borderId="47" xfId="50" applyFont="1" applyBorder="1" applyAlignment="1">
      <alignment vertical="center"/>
    </xf>
    <xf numFmtId="0" fontId="21" fillId="0" borderId="46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21" fillId="0" borderId="31" xfId="50" applyFont="1" applyBorder="1" applyAlignment="1">
      <alignment horizontal="left" vertical="center" wrapText="1"/>
    </xf>
    <xf numFmtId="0" fontId="21" fillId="0" borderId="32" xfId="50" applyFont="1" applyBorder="1" applyAlignment="1">
      <alignment horizontal="left" vertical="center" wrapText="1"/>
    </xf>
    <xf numFmtId="0" fontId="21" fillId="0" borderId="46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7" fillId="0" borderId="53" xfId="50" applyFont="1" applyBorder="1" applyAlignment="1">
      <alignment horizontal="left" vertical="center" wrapText="1"/>
    </xf>
    <xf numFmtId="9" fontId="19" fillId="0" borderId="19" xfId="5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30" xfId="50" applyNumberFormat="1" applyFont="1" applyBorder="1" applyAlignment="1">
      <alignment horizontal="left" vertical="center"/>
    </xf>
    <xf numFmtId="9" fontId="19" fillId="0" borderId="25" xfId="50" applyNumberFormat="1" applyFont="1" applyBorder="1" applyAlignment="1">
      <alignment horizontal="left" vertical="center"/>
    </xf>
    <xf numFmtId="9" fontId="19" fillId="0" borderId="31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23" fillId="0" borderId="41" xfId="50" applyFont="1" applyBorder="1" applyAlignment="1">
      <alignment vertical="center"/>
    </xf>
    <xf numFmtId="0" fontId="28" fillId="0" borderId="44" xfId="50" applyFont="1" applyBorder="1" applyAlignment="1">
      <alignment horizontal="center" vertical="center"/>
    </xf>
    <xf numFmtId="0" fontId="23" fillId="0" borderId="42" xfId="50" applyFont="1" applyBorder="1" applyAlignment="1">
      <alignment vertical="center"/>
    </xf>
    <xf numFmtId="0" fontId="19" fillId="0" borderId="57" xfId="50" applyFont="1" applyBorder="1" applyAlignment="1">
      <alignment vertical="center"/>
    </xf>
    <xf numFmtId="0" fontId="23" fillId="0" borderId="57" xfId="50" applyFont="1" applyBorder="1" applyAlignment="1">
      <alignment vertical="center"/>
    </xf>
    <xf numFmtId="0" fontId="23" fillId="0" borderId="29" xfId="50" applyFont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6" fillId="0" borderId="57" xfId="50" applyFont="1" applyBorder="1" applyAlignment="1">
      <alignment vertical="center"/>
    </xf>
    <xf numFmtId="0" fontId="21" fillId="0" borderId="58" xfId="50" applyFont="1" applyBorder="1" applyAlignment="1">
      <alignment horizontal="left" vertical="center"/>
    </xf>
    <xf numFmtId="0" fontId="23" fillId="0" borderId="50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8" xfId="50" applyFont="1" applyBorder="1" applyAlignment="1">
      <alignment horizontal="left" vertical="center" wrapText="1"/>
    </xf>
    <xf numFmtId="0" fontId="21" fillId="0" borderId="51" xfId="50" applyFont="1" applyBorder="1" applyAlignment="1">
      <alignment horizontal="left" vertical="center"/>
    </xf>
    <xf numFmtId="0" fontId="29" fillId="0" borderId="20" xfId="50" applyFont="1" applyBorder="1" applyAlignment="1">
      <alignment horizontal="left" vertical="center" wrapText="1"/>
    </xf>
    <xf numFmtId="0" fontId="29" fillId="0" borderId="2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19" fillId="0" borderId="36" xfId="50" applyNumberFormat="1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23" fillId="0" borderId="60" xfId="50" applyFont="1" applyBorder="1" applyAlignment="1">
      <alignment horizontal="center" vertical="center"/>
    </xf>
    <xf numFmtId="0" fontId="19" fillId="0" borderId="57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58" xfId="50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0" xfId="52" applyFont="1" applyFill="1" applyBorder="1" applyAlignment="1" quotePrefix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006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79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81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720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720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720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105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105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105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99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00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00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200025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81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00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99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99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3" customWidth="1"/>
    <col min="3" max="3" width="10.125" customWidth="1"/>
  </cols>
  <sheetData>
    <row r="1" ht="21" customHeight="1" spans="1:2">
      <c r="A1" s="364"/>
      <c r="B1" s="365" t="s">
        <v>0</v>
      </c>
    </row>
    <row r="2" spans="1:2">
      <c r="A2" s="9">
        <v>1</v>
      </c>
      <c r="B2" s="366" t="s">
        <v>1</v>
      </c>
    </row>
    <row r="3" spans="1:2">
      <c r="A3" s="9">
        <v>2</v>
      </c>
      <c r="B3" s="366" t="s">
        <v>2</v>
      </c>
    </row>
    <row r="4" spans="1:2">
      <c r="A4" s="9">
        <v>3</v>
      </c>
      <c r="B4" s="366" t="s">
        <v>3</v>
      </c>
    </row>
    <row r="5" spans="1:2">
      <c r="A5" s="9">
        <v>4</v>
      </c>
      <c r="B5" s="366" t="s">
        <v>4</v>
      </c>
    </row>
    <row r="6" spans="1:2">
      <c r="A6" s="9">
        <v>5</v>
      </c>
      <c r="B6" s="366" t="s">
        <v>5</v>
      </c>
    </row>
    <row r="7" spans="1:2">
      <c r="A7" s="9">
        <v>6</v>
      </c>
      <c r="B7" s="366" t="s">
        <v>6</v>
      </c>
    </row>
    <row r="8" s="362" customFormat="1" customHeight="1" spans="1:2">
      <c r="A8" s="367">
        <v>7</v>
      </c>
      <c r="B8" s="368" t="s">
        <v>7</v>
      </c>
    </row>
    <row r="9" ht="18.95" customHeight="1" spans="1:2">
      <c r="A9" s="364"/>
      <c r="B9" s="369" t="s">
        <v>8</v>
      </c>
    </row>
    <row r="10" ht="15.95" customHeight="1" spans="1:2">
      <c r="A10" s="9">
        <v>1</v>
      </c>
      <c r="B10" s="370" t="s">
        <v>9</v>
      </c>
    </row>
    <row r="11" spans="1:2">
      <c r="A11" s="9">
        <v>2</v>
      </c>
      <c r="B11" s="366" t="s">
        <v>10</v>
      </c>
    </row>
    <row r="12" spans="1:2">
      <c r="A12" s="9">
        <v>3</v>
      </c>
      <c r="B12" s="371" t="s">
        <v>11</v>
      </c>
    </row>
    <row r="13" spans="1:2">
      <c r="A13" s="9">
        <v>4</v>
      </c>
      <c r="B13" s="366" t="s">
        <v>12</v>
      </c>
    </row>
    <row r="14" spans="1:2">
      <c r="A14" s="9">
        <v>5</v>
      </c>
      <c r="B14" s="366" t="s">
        <v>13</v>
      </c>
    </row>
    <row r="15" spans="1:2">
      <c r="A15" s="9">
        <v>6</v>
      </c>
      <c r="B15" s="366" t="s">
        <v>14</v>
      </c>
    </row>
    <row r="16" spans="1:2">
      <c r="A16" s="9">
        <v>7</v>
      </c>
      <c r="B16" s="366" t="s">
        <v>15</v>
      </c>
    </row>
    <row r="17" spans="1:2">
      <c r="A17" s="9">
        <v>8</v>
      </c>
      <c r="B17" s="366" t="s">
        <v>16</v>
      </c>
    </row>
    <row r="18" spans="1:2">
      <c r="A18" s="9">
        <v>9</v>
      </c>
      <c r="B18" s="366" t="s">
        <v>17</v>
      </c>
    </row>
    <row r="19" spans="1:2">
      <c r="A19" s="9"/>
      <c r="B19" s="366"/>
    </row>
    <row r="20" ht="21" spans="1:2">
      <c r="A20" s="364"/>
      <c r="B20" s="365" t="s">
        <v>18</v>
      </c>
    </row>
    <row r="21" spans="1:2">
      <c r="A21" s="9">
        <v>1</v>
      </c>
      <c r="B21" s="372" t="s">
        <v>19</v>
      </c>
    </row>
    <row r="22" spans="1:2">
      <c r="A22" s="9">
        <v>2</v>
      </c>
      <c r="B22" s="366" t="s">
        <v>20</v>
      </c>
    </row>
    <row r="23" spans="1:2">
      <c r="A23" s="9">
        <v>3</v>
      </c>
      <c r="B23" s="366" t="s">
        <v>21</v>
      </c>
    </row>
    <row r="24" spans="1:2">
      <c r="A24" s="9">
        <v>4</v>
      </c>
      <c r="B24" s="366" t="s">
        <v>22</v>
      </c>
    </row>
    <row r="25" spans="1:2">
      <c r="A25" s="9">
        <v>5</v>
      </c>
      <c r="B25" s="366" t="s">
        <v>23</v>
      </c>
    </row>
    <row r="26" spans="1:2">
      <c r="A26" s="9">
        <v>6</v>
      </c>
      <c r="B26" s="366" t="s">
        <v>24</v>
      </c>
    </row>
    <row r="27" spans="1:2">
      <c r="A27" s="9">
        <v>7</v>
      </c>
      <c r="B27" s="366" t="s">
        <v>25</v>
      </c>
    </row>
    <row r="28" spans="1:2">
      <c r="A28" s="9"/>
      <c r="B28" s="366"/>
    </row>
    <row r="29" ht="21" spans="1:2">
      <c r="A29" s="364"/>
      <c r="B29" s="365" t="s">
        <v>26</v>
      </c>
    </row>
    <row r="30" spans="1:2">
      <c r="A30" s="9">
        <v>1</v>
      </c>
      <c r="B30" s="372" t="s">
        <v>27</v>
      </c>
    </row>
    <row r="31" spans="1:2">
      <c r="A31" s="9">
        <v>2</v>
      </c>
      <c r="B31" s="366" t="s">
        <v>28</v>
      </c>
    </row>
    <row r="32" spans="1:2">
      <c r="A32" s="9">
        <v>3</v>
      </c>
      <c r="B32" s="366" t="s">
        <v>29</v>
      </c>
    </row>
    <row r="33" ht="30" spans="1:2">
      <c r="A33" s="9">
        <v>4</v>
      </c>
      <c r="B33" s="366" t="s">
        <v>30</v>
      </c>
    </row>
    <row r="34" spans="1:2">
      <c r="A34" s="9">
        <v>5</v>
      </c>
      <c r="B34" s="366" t="s">
        <v>31</v>
      </c>
    </row>
    <row r="35" spans="1:2">
      <c r="A35" s="9">
        <v>6</v>
      </c>
      <c r="B35" s="366" t="s">
        <v>32</v>
      </c>
    </row>
    <row r="36" spans="1:2">
      <c r="A36" s="9">
        <v>7</v>
      </c>
      <c r="B36" s="366" t="s">
        <v>33</v>
      </c>
    </row>
    <row r="37" spans="1:2">
      <c r="A37" s="9"/>
      <c r="B37" s="366"/>
    </row>
    <row r="39" spans="1:2">
      <c r="A39" s="373" t="s">
        <v>34</v>
      </c>
      <c r="B39" s="37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20"/>
  <sheetViews>
    <sheetView zoomScale="85" zoomScaleNormal="85" workbookViewId="0">
      <selection activeCell="C4" sqref="C4:C6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314</v>
      </c>
      <c r="H2" s="4"/>
      <c r="I2" s="4" t="s">
        <v>315</v>
      </c>
      <c r="J2" s="4"/>
      <c r="K2" s="6" t="s">
        <v>316</v>
      </c>
      <c r="L2" s="57" t="s">
        <v>317</v>
      </c>
      <c r="M2" s="23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58"/>
      <c r="M3" s="24"/>
    </row>
    <row r="4" ht="27" customHeight="1" spans="1:13">
      <c r="A4" s="9">
        <v>1</v>
      </c>
      <c r="B4" s="12"/>
      <c r="C4" s="11" t="s">
        <v>303</v>
      </c>
      <c r="D4" s="13" t="s">
        <v>304</v>
      </c>
      <c r="E4" s="11" t="s">
        <v>305</v>
      </c>
      <c r="F4" s="13" t="s">
        <v>306</v>
      </c>
      <c r="G4" s="54">
        <v>0.01</v>
      </c>
      <c r="H4" s="54">
        <v>0.01</v>
      </c>
      <c r="I4" s="59">
        <v>0.005</v>
      </c>
      <c r="J4" s="59">
        <v>0.005</v>
      </c>
      <c r="K4" s="60" t="s">
        <v>321</v>
      </c>
      <c r="L4" s="12" t="s">
        <v>67</v>
      </c>
      <c r="M4" s="12" t="s">
        <v>307</v>
      </c>
    </row>
    <row r="5" ht="27" customHeight="1" spans="1:13">
      <c r="A5" s="9">
        <v>2</v>
      </c>
      <c r="B5" s="12"/>
      <c r="C5" s="26" t="s">
        <v>308</v>
      </c>
      <c r="D5" s="13" t="s">
        <v>304</v>
      </c>
      <c r="E5" s="11" t="s">
        <v>305</v>
      </c>
      <c r="F5" s="13" t="s">
        <v>306</v>
      </c>
      <c r="G5" s="54">
        <v>0.015</v>
      </c>
      <c r="H5" s="54">
        <v>0.005</v>
      </c>
      <c r="I5" s="59">
        <v>0.005</v>
      </c>
      <c r="J5" s="59">
        <v>0.01</v>
      </c>
      <c r="K5" s="60" t="s">
        <v>322</v>
      </c>
      <c r="L5" s="12" t="s">
        <v>67</v>
      </c>
      <c r="M5" s="12" t="s">
        <v>307</v>
      </c>
    </row>
    <row r="6" ht="27" customHeight="1" spans="1:13">
      <c r="A6" s="9">
        <v>3</v>
      </c>
      <c r="B6" s="12"/>
      <c r="C6" s="11" t="s">
        <v>309</v>
      </c>
      <c r="D6" s="13" t="s">
        <v>304</v>
      </c>
      <c r="E6" s="11" t="s">
        <v>305</v>
      </c>
      <c r="F6" s="13" t="s">
        <v>306</v>
      </c>
      <c r="G6" s="54">
        <v>0.01</v>
      </c>
      <c r="H6" s="54">
        <v>0.005</v>
      </c>
      <c r="I6" s="59">
        <v>0.005</v>
      </c>
      <c r="J6" s="59">
        <v>0.005</v>
      </c>
      <c r="K6" s="14" t="s">
        <v>321</v>
      </c>
      <c r="L6" s="12" t="s">
        <v>67</v>
      </c>
      <c r="M6" s="12" t="s">
        <v>307</v>
      </c>
    </row>
    <row r="7" ht="27" customHeight="1" spans="1:13">
      <c r="A7" s="9"/>
      <c r="B7" s="12"/>
      <c r="C7" s="11"/>
      <c r="D7" s="13"/>
      <c r="E7" s="11"/>
      <c r="F7" s="13"/>
      <c r="G7" s="54"/>
      <c r="H7" s="54"/>
      <c r="I7" s="59"/>
      <c r="J7" s="59"/>
      <c r="K7" s="11"/>
      <c r="L7" s="12"/>
      <c r="M7" s="12"/>
    </row>
    <row r="8" ht="27" customHeight="1" spans="1:13">
      <c r="A8" s="9"/>
      <c r="B8" s="12"/>
      <c r="C8" s="11"/>
      <c r="D8" s="13"/>
      <c r="E8" s="11"/>
      <c r="F8" s="13"/>
      <c r="G8" s="54"/>
      <c r="H8" s="54"/>
      <c r="I8" s="59"/>
      <c r="J8" s="59"/>
      <c r="K8" s="12"/>
      <c r="L8" s="12"/>
      <c r="M8" s="12"/>
    </row>
    <row r="9" ht="27" customHeight="1" spans="1:13">
      <c r="A9" s="9"/>
      <c r="B9" s="12"/>
      <c r="C9" s="11"/>
      <c r="D9" s="13"/>
      <c r="E9" s="12"/>
      <c r="F9" s="16"/>
      <c r="G9" s="54"/>
      <c r="H9" s="54"/>
      <c r="I9" s="59"/>
      <c r="J9" s="59"/>
      <c r="K9" s="12"/>
      <c r="L9" s="12"/>
      <c r="M9" s="12"/>
    </row>
    <row r="10" ht="27" customHeight="1" spans="1:13">
      <c r="A10" s="9"/>
      <c r="B10" s="16"/>
      <c r="C10" s="11"/>
      <c r="D10" s="13"/>
      <c r="E10" s="13"/>
      <c r="F10" s="16"/>
      <c r="G10" s="54"/>
      <c r="H10" s="54"/>
      <c r="I10" s="59"/>
      <c r="J10" s="59"/>
      <c r="K10" s="12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4"/>
      <c r="H11" s="54"/>
      <c r="I11" s="59"/>
      <c r="J11" s="59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4"/>
      <c r="H12" s="54"/>
      <c r="I12" s="59"/>
      <c r="J12" s="59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4"/>
      <c r="H13" s="54"/>
      <c r="I13" s="59"/>
      <c r="J13" s="59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4"/>
      <c r="H14" s="54"/>
      <c r="I14" s="59"/>
      <c r="J14" s="59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4"/>
      <c r="H15" s="54"/>
      <c r="I15" s="59"/>
      <c r="J15" s="59"/>
      <c r="K15" s="9"/>
      <c r="L15" s="12"/>
      <c r="M15" s="12"/>
    </row>
    <row r="16" ht="27" customHeight="1" spans="1:13">
      <c r="A16" s="9"/>
      <c r="B16" s="16"/>
      <c r="C16" s="12"/>
      <c r="D16" s="55"/>
      <c r="E16" s="16"/>
      <c r="F16" s="16"/>
      <c r="G16" s="54"/>
      <c r="H16" s="54"/>
      <c r="I16" s="59"/>
      <c r="J16" s="59"/>
      <c r="K16" s="9"/>
      <c r="L16" s="12"/>
      <c r="M16" s="12"/>
    </row>
    <row r="17" ht="27" customHeight="1" spans="1:13">
      <c r="A17" s="9"/>
      <c r="B17" s="16"/>
      <c r="C17" s="12"/>
      <c r="D17" s="55"/>
      <c r="E17" s="16"/>
      <c r="F17" s="16"/>
      <c r="G17" s="54"/>
      <c r="H17" s="54"/>
      <c r="I17" s="59"/>
      <c r="J17" s="59"/>
      <c r="K17" s="9"/>
      <c r="L17" s="12"/>
      <c r="M17" s="12"/>
    </row>
    <row r="18" ht="27" customHeight="1" spans="1:13">
      <c r="A18" s="9"/>
      <c r="B18" s="16"/>
      <c r="C18" s="12"/>
      <c r="D18" s="55"/>
      <c r="E18" s="16"/>
      <c r="F18" s="16"/>
      <c r="G18" s="54"/>
      <c r="H18" s="54"/>
      <c r="I18" s="59"/>
      <c r="J18" s="59"/>
      <c r="K18" s="9"/>
      <c r="L18" s="12"/>
      <c r="M18" s="12"/>
    </row>
    <row r="19" s="2" customFormat="1" ht="17.5" spans="1:13">
      <c r="A19" s="17" t="s">
        <v>310</v>
      </c>
      <c r="B19" s="18"/>
      <c r="C19" s="18"/>
      <c r="D19" s="18"/>
      <c r="E19" s="19"/>
      <c r="F19" s="20"/>
      <c r="G19" s="27"/>
      <c r="H19" s="17" t="s">
        <v>311</v>
      </c>
      <c r="I19" s="18"/>
      <c r="J19" s="18"/>
      <c r="K19" s="19"/>
      <c r="L19" s="61"/>
      <c r="M19" s="25"/>
    </row>
    <row r="20" spans="1:13">
      <c r="A20" s="56" t="s">
        <v>323</v>
      </c>
      <c r="B20" s="5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18"/>
  <sheetViews>
    <sheetView view="pageBreakPreview" zoomScale="85" zoomScaleNormal="100" workbookViewId="0">
      <selection activeCell="I11" sqref="I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325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35" t="s">
        <v>326</v>
      </c>
      <c r="H2" s="36"/>
      <c r="I2" s="51"/>
      <c r="J2" s="35" t="s">
        <v>327</v>
      </c>
      <c r="K2" s="36"/>
      <c r="L2" s="51"/>
      <c r="M2" s="35" t="s">
        <v>328</v>
      </c>
      <c r="N2" s="36"/>
      <c r="O2" s="51"/>
      <c r="P2" s="35" t="s">
        <v>329</v>
      </c>
      <c r="Q2" s="36"/>
      <c r="R2" s="51"/>
      <c r="S2" s="36" t="s">
        <v>330</v>
      </c>
      <c r="T2" s="36"/>
      <c r="U2" s="51"/>
      <c r="V2" s="29" t="s">
        <v>331</v>
      </c>
      <c r="W2" s="29" t="s">
        <v>301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332</v>
      </c>
      <c r="H3" s="4" t="s">
        <v>68</v>
      </c>
      <c r="I3" s="4" t="s">
        <v>292</v>
      </c>
      <c r="J3" s="4" t="s">
        <v>332</v>
      </c>
      <c r="K3" s="4" t="s">
        <v>68</v>
      </c>
      <c r="L3" s="4" t="s">
        <v>292</v>
      </c>
      <c r="M3" s="4" t="s">
        <v>332</v>
      </c>
      <c r="N3" s="4" t="s">
        <v>68</v>
      </c>
      <c r="O3" s="4" t="s">
        <v>292</v>
      </c>
      <c r="P3" s="4" t="s">
        <v>332</v>
      </c>
      <c r="Q3" s="4" t="s">
        <v>68</v>
      </c>
      <c r="R3" s="4" t="s">
        <v>292</v>
      </c>
      <c r="S3" s="4" t="s">
        <v>332</v>
      </c>
      <c r="T3" s="4" t="s">
        <v>68</v>
      </c>
      <c r="U3" s="4" t="s">
        <v>292</v>
      </c>
      <c r="V3" s="53"/>
      <c r="W3" s="53"/>
    </row>
    <row r="4" ht="78" spans="1:23">
      <c r="A4" s="38" t="s">
        <v>333</v>
      </c>
      <c r="B4" s="38"/>
      <c r="C4" s="39" t="s">
        <v>303</v>
      </c>
      <c r="D4" s="40" t="s">
        <v>304</v>
      </c>
      <c r="E4" s="39" t="s">
        <v>305</v>
      </c>
      <c r="F4" s="39" t="s">
        <v>63</v>
      </c>
      <c r="G4" s="41"/>
      <c r="H4" s="41" t="s">
        <v>304</v>
      </c>
      <c r="I4" s="48"/>
      <c r="J4" s="41" t="s">
        <v>334</v>
      </c>
      <c r="K4" s="41" t="s">
        <v>335</v>
      </c>
      <c r="L4" s="41" t="s">
        <v>336</v>
      </c>
      <c r="M4" s="41"/>
      <c r="N4" s="41"/>
      <c r="O4" s="41"/>
      <c r="P4" s="41" t="s">
        <v>337</v>
      </c>
      <c r="Q4" s="41" t="s">
        <v>338</v>
      </c>
      <c r="R4" s="41" t="s">
        <v>339</v>
      </c>
      <c r="S4" s="41"/>
      <c r="T4" s="41"/>
      <c r="U4" s="41"/>
      <c r="V4" s="48" t="s">
        <v>95</v>
      </c>
      <c r="W4" s="48" t="s">
        <v>307</v>
      </c>
    </row>
    <row r="5" spans="1:23">
      <c r="A5" s="42"/>
      <c r="B5" s="42"/>
      <c r="C5" s="43"/>
      <c r="D5" s="44"/>
      <c r="E5" s="42"/>
      <c r="F5" s="42"/>
      <c r="G5" s="35" t="s">
        <v>340</v>
      </c>
      <c r="H5" s="36"/>
      <c r="I5" s="51"/>
      <c r="J5" s="35" t="s">
        <v>341</v>
      </c>
      <c r="K5" s="36"/>
      <c r="L5" s="51"/>
      <c r="M5" s="35" t="s">
        <v>342</v>
      </c>
      <c r="N5" s="36"/>
      <c r="O5" s="51"/>
      <c r="P5" s="35" t="s">
        <v>343</v>
      </c>
      <c r="Q5" s="36"/>
      <c r="R5" s="51"/>
      <c r="S5" s="36" t="s">
        <v>344</v>
      </c>
      <c r="T5" s="36"/>
      <c r="U5" s="51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332</v>
      </c>
      <c r="H6" s="4" t="s">
        <v>68</v>
      </c>
      <c r="I6" s="4" t="s">
        <v>292</v>
      </c>
      <c r="J6" s="4" t="s">
        <v>332</v>
      </c>
      <c r="K6" s="4" t="s">
        <v>68</v>
      </c>
      <c r="L6" s="4" t="s">
        <v>292</v>
      </c>
      <c r="M6" s="4" t="s">
        <v>332</v>
      </c>
      <c r="N6" s="4" t="s">
        <v>68</v>
      </c>
      <c r="O6" s="4" t="s">
        <v>292</v>
      </c>
      <c r="P6" s="4" t="s">
        <v>332</v>
      </c>
      <c r="Q6" s="4" t="s">
        <v>68</v>
      </c>
      <c r="R6" s="4" t="s">
        <v>292</v>
      </c>
      <c r="S6" s="4" t="s">
        <v>332</v>
      </c>
      <c r="T6" s="4" t="s">
        <v>68</v>
      </c>
      <c r="U6" s="4" t="s">
        <v>292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2"/>
      <c r="J7" s="48"/>
      <c r="K7" s="52"/>
      <c r="L7" s="5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78" spans="1:23">
      <c r="A8" s="38" t="s">
        <v>333</v>
      </c>
      <c r="B8" s="38"/>
      <c r="C8" s="39" t="s">
        <v>308</v>
      </c>
      <c r="D8" s="40" t="s">
        <v>304</v>
      </c>
      <c r="E8" s="39" t="s">
        <v>305</v>
      </c>
      <c r="F8" s="39" t="s">
        <v>63</v>
      </c>
      <c r="G8" s="41"/>
      <c r="H8" s="41" t="s">
        <v>304</v>
      </c>
      <c r="I8" s="48"/>
      <c r="J8" s="41" t="s">
        <v>334</v>
      </c>
      <c r="K8" s="41" t="s">
        <v>335</v>
      </c>
      <c r="L8" s="41" t="s">
        <v>336</v>
      </c>
      <c r="M8" s="41"/>
      <c r="N8" s="41"/>
      <c r="O8" s="41"/>
      <c r="P8" s="41" t="s">
        <v>337</v>
      </c>
      <c r="Q8" s="41" t="s">
        <v>338</v>
      </c>
      <c r="R8" s="41" t="s">
        <v>339</v>
      </c>
      <c r="S8" s="41"/>
      <c r="T8" s="41"/>
      <c r="U8" s="41"/>
      <c r="V8" s="48" t="s">
        <v>95</v>
      </c>
      <c r="W8" s="48" t="s">
        <v>307</v>
      </c>
    </row>
    <row r="9" spans="1:23">
      <c r="A9" s="42"/>
      <c r="B9" s="42"/>
      <c r="C9" s="42"/>
      <c r="D9" s="49"/>
      <c r="E9" s="42"/>
      <c r="F9" s="42"/>
      <c r="G9" s="35" t="s">
        <v>340</v>
      </c>
      <c r="H9" s="36"/>
      <c r="I9" s="51"/>
      <c r="J9" s="35" t="s">
        <v>341</v>
      </c>
      <c r="K9" s="36"/>
      <c r="L9" s="51"/>
      <c r="M9" s="35" t="s">
        <v>342</v>
      </c>
      <c r="N9" s="36"/>
      <c r="O9" s="51"/>
      <c r="P9" s="35" t="s">
        <v>343</v>
      </c>
      <c r="Q9" s="36"/>
      <c r="R9" s="51"/>
      <c r="S9" s="36" t="s">
        <v>344</v>
      </c>
      <c r="T9" s="36"/>
      <c r="U9" s="51"/>
      <c r="V9" s="12"/>
      <c r="W9" s="12"/>
    </row>
    <row r="10" spans="1:23">
      <c r="A10" s="42"/>
      <c r="B10" s="42"/>
      <c r="C10" s="42"/>
      <c r="D10" s="49"/>
      <c r="E10" s="42"/>
      <c r="F10" s="42"/>
      <c r="G10" s="4" t="s">
        <v>332</v>
      </c>
      <c r="H10" s="4" t="s">
        <v>68</v>
      </c>
      <c r="I10" s="4" t="s">
        <v>292</v>
      </c>
      <c r="J10" s="4" t="s">
        <v>332</v>
      </c>
      <c r="K10" s="4" t="s">
        <v>68</v>
      </c>
      <c r="L10" s="4" t="s">
        <v>292</v>
      </c>
      <c r="M10" s="4" t="s">
        <v>332</v>
      </c>
      <c r="N10" s="4" t="s">
        <v>68</v>
      </c>
      <c r="O10" s="4" t="s">
        <v>292</v>
      </c>
      <c r="P10" s="4" t="s">
        <v>332</v>
      </c>
      <c r="Q10" s="4" t="s">
        <v>68</v>
      </c>
      <c r="R10" s="4" t="s">
        <v>292</v>
      </c>
      <c r="S10" s="4" t="s">
        <v>332</v>
      </c>
      <c r="T10" s="4" t="s">
        <v>68</v>
      </c>
      <c r="U10" s="4" t="s">
        <v>292</v>
      </c>
      <c r="V10" s="12"/>
      <c r="W10" s="12"/>
    </row>
    <row r="11" ht="57" customHeight="1" spans="1:23">
      <c r="A11" s="45"/>
      <c r="B11" s="45"/>
      <c r="C11" s="45"/>
      <c r="D11" s="50"/>
      <c r="E11" s="45"/>
      <c r="F11" s="45"/>
      <c r="G11" s="48"/>
      <c r="H11" s="48"/>
      <c r="I11" s="52"/>
      <c r="J11" s="48"/>
      <c r="K11" s="52"/>
      <c r="L11" s="5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50.25" customHeight="1" spans="1:23">
      <c r="A12" s="38"/>
      <c r="B12" s="38"/>
      <c r="C12" s="39"/>
      <c r="D12" s="40"/>
      <c r="E12" s="39"/>
      <c r="F12" s="39"/>
      <c r="G12" s="48"/>
      <c r="H12" s="48"/>
      <c r="I12" s="52"/>
      <c r="J12" s="48"/>
      <c r="K12" s="48"/>
      <c r="L12" s="5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9"/>
      <c r="E13" s="42"/>
      <c r="F13" s="42"/>
      <c r="G13" s="35" t="s">
        <v>340</v>
      </c>
      <c r="H13" s="36"/>
      <c r="I13" s="51"/>
      <c r="J13" s="35" t="s">
        <v>341</v>
      </c>
      <c r="K13" s="36"/>
      <c r="L13" s="51"/>
      <c r="M13" s="35" t="s">
        <v>342</v>
      </c>
      <c r="N13" s="36"/>
      <c r="O13" s="51"/>
      <c r="P13" s="35" t="s">
        <v>343</v>
      </c>
      <c r="Q13" s="36"/>
      <c r="R13" s="51"/>
      <c r="S13" s="36" t="s">
        <v>344</v>
      </c>
      <c r="T13" s="36"/>
      <c r="U13" s="51"/>
      <c r="V13" s="12"/>
      <c r="W13" s="12"/>
    </row>
    <row r="14" spans="1:23">
      <c r="A14" s="42"/>
      <c r="B14" s="42"/>
      <c r="C14" s="42"/>
      <c r="D14" s="49"/>
      <c r="E14" s="42"/>
      <c r="F14" s="42"/>
      <c r="G14" s="4" t="s">
        <v>332</v>
      </c>
      <c r="H14" s="4" t="s">
        <v>68</v>
      </c>
      <c r="I14" s="4" t="s">
        <v>292</v>
      </c>
      <c r="J14" s="4" t="s">
        <v>332</v>
      </c>
      <c r="K14" s="4" t="s">
        <v>68</v>
      </c>
      <c r="L14" s="4" t="s">
        <v>292</v>
      </c>
      <c r="M14" s="4" t="s">
        <v>332</v>
      </c>
      <c r="N14" s="4" t="s">
        <v>68</v>
      </c>
      <c r="O14" s="4" t="s">
        <v>292</v>
      </c>
      <c r="P14" s="4" t="s">
        <v>332</v>
      </c>
      <c r="Q14" s="4" t="s">
        <v>68</v>
      </c>
      <c r="R14" s="4" t="s">
        <v>292</v>
      </c>
      <c r="S14" s="4" t="s">
        <v>332</v>
      </c>
      <c r="T14" s="4" t="s">
        <v>68</v>
      </c>
      <c r="U14" s="4" t="s">
        <v>292</v>
      </c>
      <c r="V14" s="12"/>
      <c r="W14" s="12"/>
    </row>
    <row r="15" ht="57" customHeight="1" spans="1:23">
      <c r="A15" s="45"/>
      <c r="B15" s="45"/>
      <c r="C15" s="45"/>
      <c r="D15" s="50"/>
      <c r="E15" s="45"/>
      <c r="F15" s="45"/>
      <c r="G15" s="48"/>
      <c r="H15" s="48"/>
      <c r="I15" s="52"/>
      <c r="J15" s="48"/>
      <c r="K15" s="48"/>
      <c r="L15" s="5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310</v>
      </c>
      <c r="B17" s="18"/>
      <c r="C17" s="18"/>
      <c r="D17" s="18"/>
      <c r="E17" s="19"/>
      <c r="F17" s="20"/>
      <c r="G17" s="27"/>
      <c r="H17" s="34"/>
      <c r="I17" s="34"/>
      <c r="J17" s="17" t="s">
        <v>311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345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2"/>
  <sheetViews>
    <sheetView zoomScale="125" zoomScaleNormal="125" workbookViewId="0">
      <selection activeCell="P20" sqref="O19:P20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347</v>
      </c>
      <c r="B2" s="29" t="s">
        <v>288</v>
      </c>
      <c r="C2" s="29" t="s">
        <v>289</v>
      </c>
      <c r="D2" s="29" t="s">
        <v>290</v>
      </c>
      <c r="E2" s="29" t="s">
        <v>291</v>
      </c>
      <c r="F2" s="29" t="s">
        <v>292</v>
      </c>
      <c r="G2" s="28" t="s">
        <v>348</v>
      </c>
      <c r="H2" s="28" t="s">
        <v>349</v>
      </c>
      <c r="I2" s="28" t="s">
        <v>350</v>
      </c>
      <c r="J2" s="28" t="s">
        <v>349</v>
      </c>
      <c r="K2" s="28" t="s">
        <v>351</v>
      </c>
      <c r="L2" s="28" t="s">
        <v>349</v>
      </c>
      <c r="M2" s="29" t="s">
        <v>331</v>
      </c>
      <c r="N2" s="29" t="s">
        <v>301</v>
      </c>
    </row>
    <row r="3" spans="1:14">
      <c r="A3" s="30">
        <v>45103</v>
      </c>
      <c r="B3" s="11" t="s">
        <v>303</v>
      </c>
      <c r="C3" s="12"/>
      <c r="D3" s="11" t="s">
        <v>305</v>
      </c>
      <c r="E3" s="11" t="s">
        <v>306</v>
      </c>
      <c r="F3" s="12"/>
      <c r="G3" s="31">
        <v>0.399305555555556</v>
      </c>
      <c r="H3" s="12" t="s">
        <v>352</v>
      </c>
      <c r="I3" s="31"/>
      <c r="J3" s="12"/>
      <c r="K3" s="12"/>
      <c r="L3" s="12"/>
      <c r="M3" s="12">
        <v>5400</v>
      </c>
      <c r="N3" s="12" t="s">
        <v>307</v>
      </c>
    </row>
    <row r="4" spans="1:14">
      <c r="A4" s="32" t="s">
        <v>347</v>
      </c>
      <c r="B4" s="33" t="s">
        <v>353</v>
      </c>
      <c r="C4" s="33" t="s">
        <v>332</v>
      </c>
      <c r="D4" s="33" t="s">
        <v>290</v>
      </c>
      <c r="E4" s="29" t="s">
        <v>291</v>
      </c>
      <c r="F4" s="29" t="s">
        <v>292</v>
      </c>
      <c r="G4" s="28" t="s">
        <v>348</v>
      </c>
      <c r="H4" s="28" t="s">
        <v>349</v>
      </c>
      <c r="I4" s="28" t="s">
        <v>350</v>
      </c>
      <c r="J4" s="28" t="s">
        <v>349</v>
      </c>
      <c r="K4" s="28" t="s">
        <v>351</v>
      </c>
      <c r="L4" s="28" t="s">
        <v>349</v>
      </c>
      <c r="M4" s="29" t="s">
        <v>331</v>
      </c>
      <c r="N4" s="29" t="s">
        <v>301</v>
      </c>
    </row>
    <row r="5" spans="1:14">
      <c r="A5" s="30">
        <v>45103</v>
      </c>
      <c r="B5" s="11" t="s">
        <v>308</v>
      </c>
      <c r="C5" s="12"/>
      <c r="D5" s="11" t="s">
        <v>305</v>
      </c>
      <c r="E5" s="11" t="s">
        <v>306</v>
      </c>
      <c r="F5" s="12"/>
      <c r="G5" s="31">
        <v>0.4375</v>
      </c>
      <c r="H5" s="12" t="s">
        <v>352</v>
      </c>
      <c r="I5" s="12"/>
      <c r="J5" s="12"/>
      <c r="K5" s="12"/>
      <c r="L5" s="12"/>
      <c r="M5" s="12">
        <v>5200</v>
      </c>
      <c r="N5" s="12" t="s">
        <v>307</v>
      </c>
    </row>
    <row r="6" spans="1:14">
      <c r="A6" s="32" t="s">
        <v>347</v>
      </c>
      <c r="B6" s="33" t="s">
        <v>353</v>
      </c>
      <c r="C6" s="33" t="s">
        <v>332</v>
      </c>
      <c r="D6" s="33" t="s">
        <v>290</v>
      </c>
      <c r="E6" s="29" t="s">
        <v>291</v>
      </c>
      <c r="F6" s="29" t="s">
        <v>292</v>
      </c>
      <c r="G6" s="28" t="s">
        <v>348</v>
      </c>
      <c r="H6" s="28" t="s">
        <v>349</v>
      </c>
      <c r="I6" s="28" t="s">
        <v>350</v>
      </c>
      <c r="J6" s="28" t="s">
        <v>349</v>
      </c>
      <c r="K6" s="28" t="s">
        <v>351</v>
      </c>
      <c r="L6" s="28" t="s">
        <v>349</v>
      </c>
      <c r="M6" s="29" t="s">
        <v>331</v>
      </c>
      <c r="N6" s="29" t="s">
        <v>301</v>
      </c>
    </row>
    <row r="7" spans="1:14">
      <c r="A7" s="30">
        <v>45103</v>
      </c>
      <c r="B7" s="11" t="s">
        <v>309</v>
      </c>
      <c r="C7" s="12"/>
      <c r="D7" s="11" t="s">
        <v>305</v>
      </c>
      <c r="E7" s="11" t="s">
        <v>306</v>
      </c>
      <c r="F7" s="12"/>
      <c r="I7" s="31">
        <v>0.645833333333333</v>
      </c>
      <c r="J7" s="12" t="s">
        <v>352</v>
      </c>
      <c r="K7" s="12"/>
      <c r="L7" s="12"/>
      <c r="M7" s="12">
        <v>5130</v>
      </c>
      <c r="N7" s="12" t="s">
        <v>307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354</v>
      </c>
      <c r="B11" s="18"/>
      <c r="C11" s="18"/>
      <c r="D11" s="19"/>
      <c r="E11" s="20"/>
      <c r="F11" s="34"/>
      <c r="G11" s="27"/>
      <c r="H11" s="34"/>
      <c r="I11" s="17" t="s">
        <v>311</v>
      </c>
      <c r="J11" s="18"/>
      <c r="K11" s="18"/>
      <c r="L11" s="18"/>
      <c r="M11" s="18"/>
      <c r="N11" s="25"/>
    </row>
    <row r="12" spans="1:14">
      <c r="A12" s="21" t="s">
        <v>355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L10"/>
  <sheetViews>
    <sheetView zoomScale="125" zoomScaleNormal="125" workbookViewId="0">
      <selection activeCell="M21" sqref="M21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325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331</v>
      </c>
      <c r="L2" s="5" t="s">
        <v>301</v>
      </c>
    </row>
    <row r="3" ht="16.5" customHeight="1" spans="1:12">
      <c r="A3" s="9" t="s">
        <v>361</v>
      </c>
      <c r="B3" s="9"/>
      <c r="C3" s="11" t="s">
        <v>303</v>
      </c>
      <c r="D3" s="16"/>
      <c r="E3" s="13" t="s">
        <v>305</v>
      </c>
      <c r="F3" s="13" t="s">
        <v>306</v>
      </c>
      <c r="G3" s="13" t="s">
        <v>362</v>
      </c>
      <c r="H3" s="11" t="s">
        <v>363</v>
      </c>
      <c r="I3" s="12"/>
      <c r="J3" s="12"/>
      <c r="K3" s="12"/>
      <c r="L3" s="12" t="s">
        <v>307</v>
      </c>
    </row>
    <row r="4" spans="1:12">
      <c r="A4" s="9" t="s">
        <v>361</v>
      </c>
      <c r="B4" s="9"/>
      <c r="C4" s="26" t="s">
        <v>308</v>
      </c>
      <c r="D4" s="16"/>
      <c r="E4" s="13" t="s">
        <v>305</v>
      </c>
      <c r="F4" s="13" t="s">
        <v>306</v>
      </c>
      <c r="G4" s="13" t="s">
        <v>362</v>
      </c>
      <c r="H4" s="11" t="s">
        <v>363</v>
      </c>
      <c r="I4" s="12"/>
      <c r="J4" s="12"/>
      <c r="K4" s="12"/>
      <c r="L4" s="12" t="s">
        <v>307</v>
      </c>
    </row>
    <row r="5" spans="1:12">
      <c r="A5" s="9" t="s">
        <v>361</v>
      </c>
      <c r="B5" s="9"/>
      <c r="C5" s="11" t="s">
        <v>309</v>
      </c>
      <c r="D5" s="16"/>
      <c r="E5" s="13" t="s">
        <v>305</v>
      </c>
      <c r="F5" s="13" t="s">
        <v>306</v>
      </c>
      <c r="G5" s="13" t="s">
        <v>362</v>
      </c>
      <c r="H5" s="11" t="s">
        <v>363</v>
      </c>
      <c r="I5" s="12"/>
      <c r="J5" s="12"/>
      <c r="K5" s="12"/>
      <c r="L5" s="12" t="s">
        <v>307</v>
      </c>
    </row>
    <row r="6" spans="1:12">
      <c r="A6" s="9" t="s">
        <v>361</v>
      </c>
      <c r="B6" s="9"/>
      <c r="C6" s="26" t="s">
        <v>308</v>
      </c>
      <c r="D6" s="16"/>
      <c r="E6" s="13" t="s">
        <v>305</v>
      </c>
      <c r="F6" s="13" t="s">
        <v>306</v>
      </c>
      <c r="G6" s="13" t="s">
        <v>364</v>
      </c>
      <c r="H6" s="11" t="s">
        <v>365</v>
      </c>
      <c r="I6" s="12"/>
      <c r="J6" s="12"/>
      <c r="K6" s="12"/>
      <c r="L6" s="12" t="s">
        <v>307</v>
      </c>
    </row>
    <row r="7" spans="1:12">
      <c r="A7" s="9" t="s">
        <v>361</v>
      </c>
      <c r="B7" s="9"/>
      <c r="C7" s="11" t="s">
        <v>309</v>
      </c>
      <c r="D7" s="16"/>
      <c r="E7" s="13" t="s">
        <v>305</v>
      </c>
      <c r="F7" s="13" t="s">
        <v>306</v>
      </c>
      <c r="G7" s="13" t="s">
        <v>364</v>
      </c>
      <c r="H7" s="11" t="s">
        <v>365</v>
      </c>
      <c r="I7" s="12"/>
      <c r="J7" s="12"/>
      <c r="K7" s="12"/>
      <c r="L7" s="12" t="s">
        <v>307</v>
      </c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366</v>
      </c>
      <c r="B9" s="18"/>
      <c r="C9" s="18"/>
      <c r="D9" s="18"/>
      <c r="E9" s="19"/>
      <c r="F9" s="20"/>
      <c r="G9" s="27"/>
      <c r="H9" s="17" t="s">
        <v>311</v>
      </c>
      <c r="I9" s="18"/>
      <c r="J9" s="18"/>
      <c r="K9" s="18"/>
      <c r="L9" s="25"/>
    </row>
    <row r="10" spans="1:12">
      <c r="A10" s="21" t="s">
        <v>367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2"/>
  <sheetViews>
    <sheetView zoomScale="125" zoomScaleNormal="125" workbookViewId="0">
      <selection activeCell="K22" sqref="K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332</v>
      </c>
      <c r="D2" s="5" t="s">
        <v>290</v>
      </c>
      <c r="E2" s="5" t="s">
        <v>291</v>
      </c>
      <c r="F2" s="4" t="s">
        <v>369</v>
      </c>
      <c r="G2" s="4" t="s">
        <v>315</v>
      </c>
      <c r="H2" s="6" t="s">
        <v>316</v>
      </c>
      <c r="I2" s="23" t="s">
        <v>318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319</v>
      </c>
      <c r="H3" s="8"/>
      <c r="I3" s="24"/>
    </row>
    <row r="4" spans="1:9">
      <c r="A4" s="9">
        <v>1</v>
      </c>
      <c r="B4" s="10" t="s">
        <v>371</v>
      </c>
      <c r="C4" s="11" t="s">
        <v>372</v>
      </c>
      <c r="D4" s="12" t="s">
        <v>118</v>
      </c>
      <c r="E4" s="13" t="s">
        <v>306</v>
      </c>
      <c r="F4" s="14">
        <v>0.024</v>
      </c>
      <c r="G4" s="15">
        <v>0.01</v>
      </c>
      <c r="H4" s="14">
        <v>0.03</v>
      </c>
      <c r="I4" s="12" t="s">
        <v>307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373</v>
      </c>
      <c r="B11" s="18"/>
      <c r="C11" s="18"/>
      <c r="D11" s="19"/>
      <c r="E11" s="20"/>
      <c r="F11" s="17" t="s">
        <v>311</v>
      </c>
      <c r="G11" s="18"/>
      <c r="H11" s="19"/>
      <c r="I11" s="25"/>
    </row>
    <row r="12" spans="1:9">
      <c r="A12" s="21" t="s">
        <v>374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2" t="s">
        <v>35</v>
      </c>
      <c r="C2" s="343"/>
      <c r="D2" s="343"/>
      <c r="E2" s="343"/>
      <c r="F2" s="343"/>
      <c r="G2" s="343"/>
      <c r="H2" s="343"/>
      <c r="I2" s="357"/>
    </row>
    <row r="3" ht="27.95" customHeight="1" spans="2:9">
      <c r="B3" s="344"/>
      <c r="C3" s="345"/>
      <c r="D3" s="346" t="s">
        <v>36</v>
      </c>
      <c r="E3" s="347"/>
      <c r="F3" s="348" t="s">
        <v>37</v>
      </c>
      <c r="G3" s="349"/>
      <c r="H3" s="346" t="s">
        <v>38</v>
      </c>
      <c r="I3" s="358"/>
    </row>
    <row r="4" ht="27.95" customHeight="1" spans="2:9">
      <c r="B4" s="344" t="s">
        <v>39</v>
      </c>
      <c r="C4" s="345" t="s">
        <v>40</v>
      </c>
      <c r="D4" s="345" t="s">
        <v>41</v>
      </c>
      <c r="E4" s="345" t="s">
        <v>42</v>
      </c>
      <c r="F4" s="350" t="s">
        <v>41</v>
      </c>
      <c r="G4" s="350" t="s">
        <v>42</v>
      </c>
      <c r="H4" s="345" t="s">
        <v>41</v>
      </c>
      <c r="I4" s="359" t="s">
        <v>42</v>
      </c>
    </row>
    <row r="5" ht="27.95" customHeight="1" spans="2:9">
      <c r="B5" s="351" t="s">
        <v>43</v>
      </c>
      <c r="C5" s="9">
        <v>13</v>
      </c>
      <c r="D5" s="9">
        <v>0</v>
      </c>
      <c r="E5" s="9">
        <v>1</v>
      </c>
      <c r="F5" s="352">
        <v>0</v>
      </c>
      <c r="G5" s="352">
        <v>1</v>
      </c>
      <c r="H5" s="9">
        <v>1</v>
      </c>
      <c r="I5" s="360">
        <v>2</v>
      </c>
    </row>
    <row r="6" ht="27.95" customHeight="1" spans="2:9">
      <c r="B6" s="351" t="s">
        <v>44</v>
      </c>
      <c r="C6" s="9">
        <v>20</v>
      </c>
      <c r="D6" s="9">
        <v>0</v>
      </c>
      <c r="E6" s="9">
        <v>1</v>
      </c>
      <c r="F6" s="352">
        <v>1</v>
      </c>
      <c r="G6" s="352">
        <v>2</v>
      </c>
      <c r="H6" s="9">
        <v>2</v>
      </c>
      <c r="I6" s="360">
        <v>3</v>
      </c>
    </row>
    <row r="7" ht="27.95" customHeight="1" spans="2:9">
      <c r="B7" s="351" t="s">
        <v>45</v>
      </c>
      <c r="C7" s="9">
        <v>32</v>
      </c>
      <c r="D7" s="9">
        <v>0</v>
      </c>
      <c r="E7" s="9">
        <v>1</v>
      </c>
      <c r="F7" s="352">
        <v>2</v>
      </c>
      <c r="G7" s="352">
        <v>3</v>
      </c>
      <c r="H7" s="9">
        <v>3</v>
      </c>
      <c r="I7" s="360">
        <v>4</v>
      </c>
    </row>
    <row r="8" ht="27.95" customHeight="1" spans="2:9">
      <c r="B8" s="351" t="s">
        <v>46</v>
      </c>
      <c r="C8" s="9">
        <v>50</v>
      </c>
      <c r="D8" s="9">
        <v>1</v>
      </c>
      <c r="E8" s="9">
        <v>2</v>
      </c>
      <c r="F8" s="352">
        <v>3</v>
      </c>
      <c r="G8" s="352">
        <v>4</v>
      </c>
      <c r="H8" s="9">
        <v>5</v>
      </c>
      <c r="I8" s="360">
        <v>6</v>
      </c>
    </row>
    <row r="9" ht="27.95" customHeight="1" spans="2:9">
      <c r="B9" s="351" t="s">
        <v>47</v>
      </c>
      <c r="C9" s="9">
        <v>80</v>
      </c>
      <c r="D9" s="9">
        <v>2</v>
      </c>
      <c r="E9" s="9">
        <v>3</v>
      </c>
      <c r="F9" s="352">
        <v>5</v>
      </c>
      <c r="G9" s="352">
        <v>6</v>
      </c>
      <c r="H9" s="9">
        <v>7</v>
      </c>
      <c r="I9" s="360">
        <v>8</v>
      </c>
    </row>
    <row r="10" ht="27.95" customHeight="1" spans="2:9">
      <c r="B10" s="351" t="s">
        <v>48</v>
      </c>
      <c r="C10" s="9">
        <v>125</v>
      </c>
      <c r="D10" s="9">
        <v>3</v>
      </c>
      <c r="E10" s="9">
        <v>4</v>
      </c>
      <c r="F10" s="352">
        <v>7</v>
      </c>
      <c r="G10" s="352">
        <v>8</v>
      </c>
      <c r="H10" s="9">
        <v>10</v>
      </c>
      <c r="I10" s="360">
        <v>11</v>
      </c>
    </row>
    <row r="11" ht="27.95" customHeight="1" spans="2:9">
      <c r="B11" s="351" t="s">
        <v>49</v>
      </c>
      <c r="C11" s="9">
        <v>200</v>
      </c>
      <c r="D11" s="9">
        <v>5</v>
      </c>
      <c r="E11" s="9">
        <v>6</v>
      </c>
      <c r="F11" s="352">
        <v>10</v>
      </c>
      <c r="G11" s="352">
        <v>11</v>
      </c>
      <c r="H11" s="9">
        <v>14</v>
      </c>
      <c r="I11" s="360">
        <v>15</v>
      </c>
    </row>
    <row r="12" ht="27.95" customHeight="1" spans="2:9">
      <c r="B12" s="353" t="s">
        <v>50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51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25" workbookViewId="0">
      <selection activeCell="G50" sqref="G50"/>
    </sheetView>
  </sheetViews>
  <sheetFormatPr defaultColWidth="10.375" defaultRowHeight="16.5" customHeight="1"/>
  <cols>
    <col min="1" max="1" width="11.125" style="179" customWidth="1"/>
    <col min="2" max="9" width="10.375" style="179"/>
    <col min="10" max="10" width="8.875" style="179" customWidth="1"/>
    <col min="11" max="11" width="12" style="179" customWidth="1"/>
    <col min="12" max="16384" width="10.375" style="179"/>
  </cols>
  <sheetData>
    <row r="1" ht="21.75" spans="1:11">
      <c r="A1" s="280" t="s">
        <v>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.75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55" t="s">
        <v>58</v>
      </c>
      <c r="J2" s="255"/>
      <c r="K2" s="256"/>
    </row>
    <row r="3" ht="15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ht="15" spans="1:11">
      <c r="A4" s="191" t="s">
        <v>62</v>
      </c>
      <c r="B4" s="103" t="s">
        <v>63</v>
      </c>
      <c r="C4" s="104"/>
      <c r="D4" s="191" t="s">
        <v>64</v>
      </c>
      <c r="E4" s="192"/>
      <c r="F4" s="193">
        <v>45132</v>
      </c>
      <c r="G4" s="194"/>
      <c r="H4" s="191" t="s">
        <v>65</v>
      </c>
      <c r="I4" s="192"/>
      <c r="J4" s="103" t="s">
        <v>66</v>
      </c>
      <c r="K4" s="104" t="s">
        <v>67</v>
      </c>
    </row>
    <row r="5" ht="15" spans="1:11">
      <c r="A5" s="195" t="s">
        <v>68</v>
      </c>
      <c r="B5" s="103" t="s">
        <v>69</v>
      </c>
      <c r="C5" s="104"/>
      <c r="D5" s="191" t="s">
        <v>70</v>
      </c>
      <c r="E5" s="192"/>
      <c r="F5" s="193">
        <v>45103</v>
      </c>
      <c r="G5" s="194"/>
      <c r="H5" s="191" t="s">
        <v>71</v>
      </c>
      <c r="I5" s="192"/>
      <c r="J5" s="103" t="s">
        <v>66</v>
      </c>
      <c r="K5" s="104" t="s">
        <v>67</v>
      </c>
    </row>
    <row r="6" ht="15" spans="1:11">
      <c r="A6" s="191" t="s">
        <v>72</v>
      </c>
      <c r="B6" s="196">
        <v>1</v>
      </c>
      <c r="C6" s="197">
        <v>7</v>
      </c>
      <c r="D6" s="195" t="s">
        <v>73</v>
      </c>
      <c r="E6" s="217"/>
      <c r="F6" s="193">
        <v>45125</v>
      </c>
      <c r="G6" s="194"/>
      <c r="H6" s="191" t="s">
        <v>74</v>
      </c>
      <c r="I6" s="192"/>
      <c r="J6" s="103" t="s">
        <v>66</v>
      </c>
      <c r="K6" s="104" t="s">
        <v>67</v>
      </c>
    </row>
    <row r="7" ht="15" spans="1:11">
      <c r="A7" s="191" t="s">
        <v>75</v>
      </c>
      <c r="B7" s="199">
        <v>1218</v>
      </c>
      <c r="C7" s="200"/>
      <c r="D7" s="195" t="s">
        <v>76</v>
      </c>
      <c r="E7" s="216"/>
      <c r="F7" s="193">
        <v>45125</v>
      </c>
      <c r="G7" s="194"/>
      <c r="H7" s="191" t="s">
        <v>77</v>
      </c>
      <c r="I7" s="192"/>
      <c r="J7" s="103" t="s">
        <v>66</v>
      </c>
      <c r="K7" s="104" t="s">
        <v>67</v>
      </c>
    </row>
    <row r="8" ht="27.9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193">
        <v>45125</v>
      </c>
      <c r="G8" s="194"/>
      <c r="H8" s="205" t="s">
        <v>81</v>
      </c>
      <c r="I8" s="206"/>
      <c r="J8" s="226" t="s">
        <v>66</v>
      </c>
      <c r="K8" s="265" t="s">
        <v>67</v>
      </c>
    </row>
    <row r="9" ht="15.75" spans="1:11">
      <c r="A9" s="281" t="s">
        <v>82</v>
      </c>
      <c r="B9" s="282"/>
      <c r="C9" s="282"/>
      <c r="D9" s="282"/>
      <c r="E9" s="282"/>
      <c r="F9" s="282"/>
      <c r="G9" s="282"/>
      <c r="H9" s="282"/>
      <c r="I9" s="282"/>
      <c r="J9" s="282"/>
      <c r="K9" s="323"/>
    </row>
    <row r="10" ht="15.75" spans="1:11">
      <c r="A10" s="283" t="s">
        <v>83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4"/>
    </row>
    <row r="11" ht="15" spans="1:11">
      <c r="A11" s="285" t="s">
        <v>84</v>
      </c>
      <c r="B11" s="286" t="s">
        <v>85</v>
      </c>
      <c r="C11" s="287" t="s">
        <v>86</v>
      </c>
      <c r="D11" s="288"/>
      <c r="E11" s="289" t="s">
        <v>87</v>
      </c>
      <c r="F11" s="286" t="s">
        <v>85</v>
      </c>
      <c r="G11" s="287" t="s">
        <v>86</v>
      </c>
      <c r="H11" s="287" t="s">
        <v>88</v>
      </c>
      <c r="I11" s="289" t="s">
        <v>89</v>
      </c>
      <c r="J11" s="286" t="s">
        <v>85</v>
      </c>
      <c r="K11" s="325" t="s">
        <v>86</v>
      </c>
    </row>
    <row r="12" ht="15" spans="1:11">
      <c r="A12" s="195" t="s">
        <v>90</v>
      </c>
      <c r="B12" s="215" t="s">
        <v>85</v>
      </c>
      <c r="C12" s="103" t="s">
        <v>86</v>
      </c>
      <c r="D12" s="216"/>
      <c r="E12" s="217" t="s">
        <v>91</v>
      </c>
      <c r="F12" s="215" t="s">
        <v>85</v>
      </c>
      <c r="G12" s="103" t="s">
        <v>86</v>
      </c>
      <c r="H12" s="103" t="s">
        <v>88</v>
      </c>
      <c r="I12" s="217" t="s">
        <v>92</v>
      </c>
      <c r="J12" s="215" t="s">
        <v>85</v>
      </c>
      <c r="K12" s="104" t="s">
        <v>86</v>
      </c>
    </row>
    <row r="13" ht="15" spans="1:11">
      <c r="A13" s="195" t="s">
        <v>93</v>
      </c>
      <c r="B13" s="215" t="s">
        <v>85</v>
      </c>
      <c r="C13" s="103" t="s">
        <v>86</v>
      </c>
      <c r="D13" s="216"/>
      <c r="E13" s="217" t="s">
        <v>94</v>
      </c>
      <c r="F13" s="103" t="s">
        <v>95</v>
      </c>
      <c r="G13" s="103" t="s">
        <v>96</v>
      </c>
      <c r="H13" s="103" t="s">
        <v>88</v>
      </c>
      <c r="I13" s="217" t="s">
        <v>97</v>
      </c>
      <c r="J13" s="215" t="s">
        <v>85</v>
      </c>
      <c r="K13" s="104" t="s">
        <v>86</v>
      </c>
    </row>
    <row r="14" ht="15.7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8"/>
    </row>
    <row r="15" ht="15.75" spans="1:11">
      <c r="A15" s="283" t="s">
        <v>99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4"/>
    </row>
    <row r="16" ht="15" spans="1:11">
      <c r="A16" s="290" t="s">
        <v>100</v>
      </c>
      <c r="B16" s="287" t="s">
        <v>95</v>
      </c>
      <c r="C16" s="287" t="s">
        <v>96</v>
      </c>
      <c r="D16" s="291"/>
      <c r="E16" s="292" t="s">
        <v>101</v>
      </c>
      <c r="F16" s="287" t="s">
        <v>95</v>
      </c>
      <c r="G16" s="287" t="s">
        <v>96</v>
      </c>
      <c r="H16" s="293"/>
      <c r="I16" s="292" t="s">
        <v>102</v>
      </c>
      <c r="J16" s="287" t="s">
        <v>95</v>
      </c>
      <c r="K16" s="325" t="s">
        <v>96</v>
      </c>
    </row>
    <row r="17" customHeight="1" spans="1:22">
      <c r="A17" s="198" t="s">
        <v>103</v>
      </c>
      <c r="B17" s="103" t="s">
        <v>95</v>
      </c>
      <c r="C17" s="103" t="s">
        <v>96</v>
      </c>
      <c r="D17" s="196"/>
      <c r="E17" s="232" t="s">
        <v>104</v>
      </c>
      <c r="F17" s="103" t="s">
        <v>95</v>
      </c>
      <c r="G17" s="103" t="s">
        <v>96</v>
      </c>
      <c r="H17" s="294"/>
      <c r="I17" s="232" t="s">
        <v>105</v>
      </c>
      <c r="J17" s="103" t="s">
        <v>95</v>
      </c>
      <c r="K17" s="104" t="s">
        <v>96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5" t="s">
        <v>106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27"/>
    </row>
    <row r="19" s="279" customFormat="1" ht="18" customHeight="1" spans="1:11">
      <c r="A19" s="283" t="s">
        <v>107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4"/>
    </row>
    <row r="20" customHeight="1" spans="1:11">
      <c r="A20" s="297" t="s">
        <v>108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28"/>
    </row>
    <row r="21" ht="21.75" customHeight="1" spans="1:11">
      <c r="A21" s="299" t="s">
        <v>109</v>
      </c>
      <c r="B21" s="232" t="s">
        <v>110</v>
      </c>
      <c r="C21" s="232" t="s">
        <v>111</v>
      </c>
      <c r="D21" s="232" t="s">
        <v>112</v>
      </c>
      <c r="E21" s="232" t="s">
        <v>113</v>
      </c>
      <c r="F21" s="232" t="s">
        <v>114</v>
      </c>
      <c r="G21" s="232" t="s">
        <v>115</v>
      </c>
      <c r="H21" s="232"/>
      <c r="I21" s="232"/>
      <c r="J21" s="232"/>
      <c r="K21" s="268" t="s">
        <v>116</v>
      </c>
    </row>
    <row r="22" customHeight="1" spans="1:11">
      <c r="A22" s="201" t="s">
        <v>117</v>
      </c>
      <c r="B22" s="300" t="s">
        <v>95</v>
      </c>
      <c r="C22" s="300" t="s">
        <v>95</v>
      </c>
      <c r="D22" s="300" t="s">
        <v>95</v>
      </c>
      <c r="E22" s="300" t="s">
        <v>95</v>
      </c>
      <c r="F22" s="300" t="s">
        <v>95</v>
      </c>
      <c r="G22" s="300" t="s">
        <v>95</v>
      </c>
      <c r="H22" s="300"/>
      <c r="I22" s="300"/>
      <c r="J22" s="300"/>
      <c r="K22" s="329"/>
    </row>
    <row r="23" customHeight="1" spans="1:11">
      <c r="A23" s="201" t="s">
        <v>118</v>
      </c>
      <c r="B23" s="300" t="s">
        <v>95</v>
      </c>
      <c r="C23" s="300" t="s">
        <v>95</v>
      </c>
      <c r="D23" s="300" t="s">
        <v>95</v>
      </c>
      <c r="E23" s="300" t="s">
        <v>95</v>
      </c>
      <c r="F23" s="300" t="s">
        <v>95</v>
      </c>
      <c r="G23" s="300" t="s">
        <v>95</v>
      </c>
      <c r="H23" s="300"/>
      <c r="I23" s="300"/>
      <c r="J23" s="300"/>
      <c r="K23" s="330"/>
    </row>
    <row r="24" customHeight="1" spans="1:11">
      <c r="A24" s="201"/>
      <c r="B24" s="300"/>
      <c r="C24" s="300"/>
      <c r="D24" s="300"/>
      <c r="E24" s="300"/>
      <c r="F24" s="300"/>
      <c r="G24" s="300"/>
      <c r="H24" s="300"/>
      <c r="I24" s="300"/>
      <c r="J24" s="300"/>
      <c r="K24" s="330"/>
    </row>
    <row r="25" customHeight="1" spans="1:11">
      <c r="A25" s="201"/>
      <c r="B25" s="300"/>
      <c r="C25" s="300"/>
      <c r="D25" s="300"/>
      <c r="E25" s="300"/>
      <c r="F25" s="300"/>
      <c r="G25" s="300"/>
      <c r="H25" s="300"/>
      <c r="I25" s="300"/>
      <c r="J25" s="300"/>
      <c r="K25" s="331"/>
    </row>
    <row r="26" customHeight="1" spans="1:11">
      <c r="A26" s="201"/>
      <c r="B26" s="300"/>
      <c r="C26" s="300"/>
      <c r="D26" s="300"/>
      <c r="E26" s="300"/>
      <c r="F26" s="300"/>
      <c r="G26" s="300"/>
      <c r="H26" s="300"/>
      <c r="I26" s="300"/>
      <c r="J26" s="300"/>
      <c r="K26" s="331"/>
    </row>
    <row r="27" customHeight="1" spans="1:11">
      <c r="A27" s="201"/>
      <c r="B27" s="300"/>
      <c r="C27" s="300"/>
      <c r="D27" s="300"/>
      <c r="E27" s="300"/>
      <c r="F27" s="300"/>
      <c r="G27" s="300"/>
      <c r="H27" s="300"/>
      <c r="I27" s="300"/>
      <c r="J27" s="300"/>
      <c r="K27" s="331"/>
    </row>
    <row r="28" customHeight="1" spans="1:11">
      <c r="A28" s="201"/>
      <c r="B28" s="300"/>
      <c r="C28" s="300"/>
      <c r="D28" s="300"/>
      <c r="E28" s="300"/>
      <c r="F28" s="300"/>
      <c r="G28" s="300"/>
      <c r="H28" s="300"/>
      <c r="I28" s="300"/>
      <c r="J28" s="300"/>
      <c r="K28" s="331"/>
    </row>
    <row r="29" ht="18" customHeight="1" spans="1:11">
      <c r="A29" s="301" t="s">
        <v>119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2"/>
    </row>
    <row r="30" ht="18.75" customHeight="1" spans="1:11">
      <c r="A30" s="303" t="s">
        <v>120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3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4"/>
    </row>
    <row r="32" ht="18" customHeight="1" spans="1:11">
      <c r="A32" s="301" t="s">
        <v>121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15" spans="1:11">
      <c r="A33" s="307" t="s">
        <v>122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5"/>
    </row>
    <row r="34" ht="15.75" spans="1:11">
      <c r="A34" s="110" t="s">
        <v>123</v>
      </c>
      <c r="B34" s="111"/>
      <c r="C34" s="103" t="s">
        <v>66</v>
      </c>
      <c r="D34" s="103" t="s">
        <v>67</v>
      </c>
      <c r="E34" s="309" t="s">
        <v>124</v>
      </c>
      <c r="F34" s="310"/>
      <c r="G34" s="310"/>
      <c r="H34" s="310"/>
      <c r="I34" s="310"/>
      <c r="J34" s="310"/>
      <c r="K34" s="336"/>
    </row>
    <row r="35" ht="15.75" spans="1:11">
      <c r="A35" s="311" t="s">
        <v>125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5" spans="1:11">
      <c r="A36" s="312" t="s">
        <v>126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37"/>
    </row>
    <row r="37" ht="15" spans="1:11">
      <c r="A37" s="239" t="s">
        <v>127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5" spans="1:11">
      <c r="A38" s="239" t="s">
        <v>128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5" spans="1:11">
      <c r="A39" s="239" t="s">
        <v>129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5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5.75" spans="1:11">
      <c r="A43" s="234" t="s">
        <v>130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ht="15.75" spans="1:11">
      <c r="A44" s="283" t="s">
        <v>131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4"/>
    </row>
    <row r="45" ht="15" spans="1:11">
      <c r="A45" s="290" t="s">
        <v>132</v>
      </c>
      <c r="B45" s="287" t="s">
        <v>95</v>
      </c>
      <c r="C45" s="287" t="s">
        <v>96</v>
      </c>
      <c r="D45" s="287" t="s">
        <v>88</v>
      </c>
      <c r="E45" s="292" t="s">
        <v>133</v>
      </c>
      <c r="F45" s="287" t="s">
        <v>95</v>
      </c>
      <c r="G45" s="287" t="s">
        <v>96</v>
      </c>
      <c r="H45" s="287" t="s">
        <v>88</v>
      </c>
      <c r="I45" s="292" t="s">
        <v>134</v>
      </c>
      <c r="J45" s="287" t="s">
        <v>95</v>
      </c>
      <c r="K45" s="325" t="s">
        <v>96</v>
      </c>
    </row>
    <row r="46" ht="15" spans="1:11">
      <c r="A46" s="198" t="s">
        <v>87</v>
      </c>
      <c r="B46" s="103" t="s">
        <v>95</v>
      </c>
      <c r="C46" s="103" t="s">
        <v>96</v>
      </c>
      <c r="D46" s="103" t="s">
        <v>88</v>
      </c>
      <c r="E46" s="232" t="s">
        <v>94</v>
      </c>
      <c r="F46" s="103" t="s">
        <v>95</v>
      </c>
      <c r="G46" s="103" t="s">
        <v>96</v>
      </c>
      <c r="H46" s="103" t="s">
        <v>88</v>
      </c>
      <c r="I46" s="232" t="s">
        <v>105</v>
      </c>
      <c r="J46" s="103" t="s">
        <v>95</v>
      </c>
      <c r="K46" s="104" t="s">
        <v>96</v>
      </c>
    </row>
    <row r="47" ht="15.7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8"/>
    </row>
    <row r="48" ht="15.75" spans="1:11">
      <c r="A48" s="311" t="s">
        <v>135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.75" spans="1:11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37"/>
    </row>
    <row r="50" ht="15.75" spans="1:11">
      <c r="A50" s="314" t="s">
        <v>136</v>
      </c>
      <c r="B50" s="315" t="s">
        <v>137</v>
      </c>
      <c r="C50" s="315"/>
      <c r="D50" s="316" t="s">
        <v>138</v>
      </c>
      <c r="E50" s="317" t="s">
        <v>139</v>
      </c>
      <c r="F50" s="318" t="s">
        <v>140</v>
      </c>
      <c r="G50" s="247">
        <v>45122</v>
      </c>
      <c r="H50" s="319" t="s">
        <v>141</v>
      </c>
      <c r="I50" s="338"/>
      <c r="J50" s="339" t="s">
        <v>142</v>
      </c>
      <c r="K50" s="340"/>
    </row>
    <row r="51" ht="15.75" spans="1:11">
      <c r="A51" s="311" t="s">
        <v>143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.7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1"/>
    </row>
    <row r="53" ht="15.75" spans="1:11">
      <c r="A53" s="314" t="s">
        <v>136</v>
      </c>
      <c r="B53" s="315" t="s">
        <v>137</v>
      </c>
      <c r="C53" s="315"/>
      <c r="D53" s="316" t="s">
        <v>138</v>
      </c>
      <c r="E53" s="322"/>
      <c r="F53" s="318" t="s">
        <v>144</v>
      </c>
      <c r="G53" s="247"/>
      <c r="H53" s="319" t="s">
        <v>141</v>
      </c>
      <c r="I53" s="338"/>
      <c r="J53" s="339"/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/>
  <cols>
    <col min="1" max="1" width="16.625" style="64" customWidth="1"/>
    <col min="2" max="8" width="8.5" style="64" customWidth="1"/>
    <col min="9" max="11" width="5.625" style="64" customWidth="1"/>
    <col min="12" max="12" width="1.375" style="64" customWidth="1"/>
    <col min="13" max="19" width="8.375" style="64" customWidth="1"/>
    <col min="20" max="22" width="5.75" style="64" customWidth="1"/>
    <col min="23" max="16384" width="9" style="64"/>
  </cols>
  <sheetData>
    <row r="1" ht="30" customHeight="1" spans="1:22">
      <c r="A1" s="65" t="s">
        <v>145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="63" customFormat="1" ht="24.95" customHeight="1" spans="1:22">
      <c r="A2" s="67" t="s">
        <v>62</v>
      </c>
      <c r="B2" s="375" t="s">
        <v>63</v>
      </c>
      <c r="C2" s="69"/>
      <c r="D2" s="69"/>
      <c r="E2" s="69"/>
      <c r="F2" s="69"/>
      <c r="G2" s="69"/>
      <c r="H2" s="70" t="s">
        <v>146</v>
      </c>
      <c r="I2" s="81" t="s">
        <v>69</v>
      </c>
      <c r="J2" s="81"/>
      <c r="K2" s="81"/>
      <c r="L2" s="82"/>
      <c r="M2" s="83" t="s">
        <v>57</v>
      </c>
      <c r="N2" s="84" t="s">
        <v>147</v>
      </c>
      <c r="O2" s="85"/>
      <c r="P2" s="85"/>
      <c r="Q2" s="85"/>
      <c r="R2" s="85"/>
      <c r="S2" s="85"/>
      <c r="T2" s="85"/>
      <c r="U2" s="85"/>
      <c r="V2" s="93"/>
    </row>
    <row r="3" s="63" customFormat="1" ht="23.1" customHeight="1" spans="1:22">
      <c r="A3" s="71" t="s">
        <v>148</v>
      </c>
      <c r="B3" s="72" t="s">
        <v>149</v>
      </c>
      <c r="C3" s="73"/>
      <c r="D3" s="73"/>
      <c r="E3" s="73"/>
      <c r="F3" s="73"/>
      <c r="G3" s="73"/>
      <c r="H3" s="73"/>
      <c r="I3" s="73"/>
      <c r="J3" s="73"/>
      <c r="K3" s="73"/>
      <c r="L3" s="67"/>
      <c r="M3" s="72" t="s">
        <v>150</v>
      </c>
      <c r="N3" s="73"/>
      <c r="O3" s="73"/>
      <c r="P3" s="73"/>
      <c r="Q3" s="73"/>
      <c r="R3" s="73"/>
      <c r="S3" s="73"/>
      <c r="T3" s="73"/>
      <c r="U3" s="73"/>
      <c r="V3" s="73"/>
    </row>
    <row r="4" s="63" customFormat="1" ht="23.1" customHeight="1" spans="1:22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151</v>
      </c>
      <c r="I4" s="86"/>
      <c r="J4" s="86"/>
      <c r="K4" s="86"/>
      <c r="L4" s="67"/>
      <c r="M4" s="74" t="s">
        <v>110</v>
      </c>
      <c r="N4" s="74" t="s">
        <v>111</v>
      </c>
      <c r="O4" s="74" t="s">
        <v>112</v>
      </c>
      <c r="P4" s="74" t="s">
        <v>113</v>
      </c>
      <c r="Q4" s="74" t="s">
        <v>114</v>
      </c>
      <c r="R4" s="74" t="s">
        <v>115</v>
      </c>
      <c r="S4" s="74" t="s">
        <v>151</v>
      </c>
      <c r="T4" s="86"/>
      <c r="U4" s="86"/>
      <c r="V4" s="86"/>
    </row>
    <row r="5" s="63" customFormat="1" ht="23.1" customHeight="1" spans="1:22">
      <c r="A5" s="71"/>
      <c r="B5" s="74" t="s">
        <v>152</v>
      </c>
      <c r="C5" s="74" t="s">
        <v>153</v>
      </c>
      <c r="D5" s="74" t="s">
        <v>154</v>
      </c>
      <c r="E5" s="74" t="s">
        <v>155</v>
      </c>
      <c r="F5" s="74" t="s">
        <v>156</v>
      </c>
      <c r="G5" s="74" t="s">
        <v>157</v>
      </c>
      <c r="H5" s="74" t="s">
        <v>158</v>
      </c>
      <c r="I5" s="67"/>
      <c r="J5" s="67"/>
      <c r="K5" s="67"/>
      <c r="L5" s="67"/>
      <c r="M5" s="74" t="s">
        <v>152</v>
      </c>
      <c r="N5" s="74" t="s">
        <v>153</v>
      </c>
      <c r="O5" s="74" t="s">
        <v>154</v>
      </c>
      <c r="P5" s="74" t="s">
        <v>155</v>
      </c>
      <c r="Q5" s="74" t="s">
        <v>156</v>
      </c>
      <c r="R5" s="74" t="s">
        <v>157</v>
      </c>
      <c r="S5" s="74" t="s">
        <v>158</v>
      </c>
      <c r="T5" s="67"/>
      <c r="U5" s="67"/>
      <c r="V5" s="67"/>
    </row>
    <row r="6" s="63" customFormat="1" ht="21" customHeight="1" spans="1:22">
      <c r="A6" s="75" t="s">
        <v>159</v>
      </c>
      <c r="B6" s="74">
        <f>C6-1</f>
        <v>70</v>
      </c>
      <c r="C6" s="74">
        <f>D6-2</f>
        <v>71</v>
      </c>
      <c r="D6" s="74">
        <v>73</v>
      </c>
      <c r="E6" s="74">
        <f>D6+2</f>
        <v>75</v>
      </c>
      <c r="F6" s="74">
        <f>E6+2</f>
        <v>77</v>
      </c>
      <c r="G6" s="74">
        <f>F6+1</f>
        <v>78</v>
      </c>
      <c r="H6" s="74">
        <f>G6+1</f>
        <v>79</v>
      </c>
      <c r="I6" s="67"/>
      <c r="J6" s="67"/>
      <c r="K6" s="67"/>
      <c r="L6" s="67"/>
      <c r="M6" s="67" t="s">
        <v>160</v>
      </c>
      <c r="N6" s="67" t="s">
        <v>161</v>
      </c>
      <c r="O6" s="67" t="s">
        <v>160</v>
      </c>
      <c r="P6" s="67" t="s">
        <v>160</v>
      </c>
      <c r="Q6" s="67" t="s">
        <v>160</v>
      </c>
      <c r="R6" s="67" t="s">
        <v>160</v>
      </c>
      <c r="S6" s="67" t="s">
        <v>162</v>
      </c>
      <c r="T6" s="67"/>
      <c r="U6" s="67"/>
      <c r="V6" s="67"/>
    </row>
    <row r="7" s="63" customFormat="1" ht="21" customHeight="1" spans="1:22">
      <c r="A7" s="75" t="s">
        <v>163</v>
      </c>
      <c r="B7" s="74">
        <f>C7-1</f>
        <v>67.5</v>
      </c>
      <c r="C7" s="74">
        <f>D7-2</f>
        <v>68.5</v>
      </c>
      <c r="D7" s="74">
        <v>70.5</v>
      </c>
      <c r="E7" s="74">
        <f>D7+2</f>
        <v>72.5</v>
      </c>
      <c r="F7" s="74">
        <f>E7+2</f>
        <v>74.5</v>
      </c>
      <c r="G7" s="74">
        <f>F7+1</f>
        <v>75.5</v>
      </c>
      <c r="H7" s="74">
        <f>G7+1</f>
        <v>76.5</v>
      </c>
      <c r="I7" s="67"/>
      <c r="J7" s="67"/>
      <c r="K7" s="67"/>
      <c r="L7" s="67"/>
      <c r="M7" s="67" t="s">
        <v>164</v>
      </c>
      <c r="N7" s="67" t="s">
        <v>161</v>
      </c>
      <c r="O7" s="67" t="s">
        <v>165</v>
      </c>
      <c r="P7" s="67" t="s">
        <v>164</v>
      </c>
      <c r="Q7" s="67" t="s">
        <v>165</v>
      </c>
      <c r="R7" s="67" t="s">
        <v>164</v>
      </c>
      <c r="S7" s="67" t="s">
        <v>164</v>
      </c>
      <c r="T7" s="67"/>
      <c r="U7" s="67"/>
      <c r="V7" s="67"/>
    </row>
    <row r="8" s="63" customFormat="1" ht="21" customHeight="1" spans="1:22">
      <c r="A8" s="75" t="s">
        <v>166</v>
      </c>
      <c r="B8" s="74">
        <f t="shared" ref="B8:B10" si="0">C8-4</f>
        <v>104</v>
      </c>
      <c r="C8" s="74">
        <f t="shared" ref="C8:C10" si="1">D8-4</f>
        <v>108</v>
      </c>
      <c r="D8" s="74">
        <v>112</v>
      </c>
      <c r="E8" s="74">
        <f t="shared" ref="E8:E10" si="2">D8+4</f>
        <v>116</v>
      </c>
      <c r="F8" s="74">
        <f>E8+4</f>
        <v>120</v>
      </c>
      <c r="G8" s="74">
        <f t="shared" ref="G8:G10" si="3">F8+6</f>
        <v>126</v>
      </c>
      <c r="H8" s="74">
        <f>G8+6</f>
        <v>132</v>
      </c>
      <c r="I8" s="67"/>
      <c r="J8" s="67"/>
      <c r="K8" s="67"/>
      <c r="L8" s="67"/>
      <c r="M8" s="67" t="s">
        <v>167</v>
      </c>
      <c r="N8" s="67" t="s">
        <v>161</v>
      </c>
      <c r="O8" s="67" t="s">
        <v>161</v>
      </c>
      <c r="P8" s="67" t="s">
        <v>167</v>
      </c>
      <c r="Q8" s="67" t="s">
        <v>161</v>
      </c>
      <c r="R8" s="67" t="s">
        <v>167</v>
      </c>
      <c r="S8" s="67" t="s">
        <v>161</v>
      </c>
      <c r="T8" s="67"/>
      <c r="U8" s="67"/>
      <c r="V8" s="67"/>
    </row>
    <row r="9" s="63" customFormat="1" ht="21" customHeight="1" spans="1:22">
      <c r="A9" s="75" t="s">
        <v>168</v>
      </c>
      <c r="B9" s="74">
        <f t="shared" si="0"/>
        <v>98</v>
      </c>
      <c r="C9" s="74">
        <f t="shared" si="1"/>
        <v>102</v>
      </c>
      <c r="D9" s="74">
        <v>106</v>
      </c>
      <c r="E9" s="74">
        <f t="shared" si="2"/>
        <v>110</v>
      </c>
      <c r="F9" s="74">
        <f>E9+5</f>
        <v>115</v>
      </c>
      <c r="G9" s="74">
        <f t="shared" si="3"/>
        <v>121</v>
      </c>
      <c r="H9" s="74">
        <f>G9+7</f>
        <v>128</v>
      </c>
      <c r="I9" s="67"/>
      <c r="J9" s="67"/>
      <c r="K9" s="67"/>
      <c r="L9" s="67"/>
      <c r="M9" s="67" t="s">
        <v>161</v>
      </c>
      <c r="N9" s="67" t="s">
        <v>161</v>
      </c>
      <c r="O9" s="67" t="s">
        <v>161</v>
      </c>
      <c r="P9" s="67" t="s">
        <v>161</v>
      </c>
      <c r="Q9" s="67" t="s">
        <v>161</v>
      </c>
      <c r="R9" s="67" t="s">
        <v>161</v>
      </c>
      <c r="S9" s="67" t="s">
        <v>161</v>
      </c>
      <c r="T9" s="67"/>
      <c r="U9" s="67"/>
      <c r="V9" s="67"/>
    </row>
    <row r="10" s="63" customFormat="1" ht="21" customHeight="1" spans="1:22">
      <c r="A10" s="75" t="s">
        <v>169</v>
      </c>
      <c r="B10" s="74">
        <f t="shared" si="0"/>
        <v>100</v>
      </c>
      <c r="C10" s="74">
        <f t="shared" si="1"/>
        <v>104</v>
      </c>
      <c r="D10" s="74">
        <v>108</v>
      </c>
      <c r="E10" s="74">
        <f t="shared" si="2"/>
        <v>112</v>
      </c>
      <c r="F10" s="74">
        <f>E10+5</f>
        <v>117</v>
      </c>
      <c r="G10" s="74">
        <f t="shared" si="3"/>
        <v>123</v>
      </c>
      <c r="H10" s="74">
        <f>G10+7</f>
        <v>130</v>
      </c>
      <c r="I10" s="67"/>
      <c r="J10" s="67"/>
      <c r="K10" s="67"/>
      <c r="L10" s="67"/>
      <c r="M10" s="67" t="s">
        <v>161</v>
      </c>
      <c r="N10" s="67" t="s">
        <v>161</v>
      </c>
      <c r="O10" s="67" t="s">
        <v>161</v>
      </c>
      <c r="P10" s="67" t="s">
        <v>161</v>
      </c>
      <c r="Q10" s="67" t="s">
        <v>161</v>
      </c>
      <c r="R10" s="67" t="s">
        <v>161</v>
      </c>
      <c r="S10" s="67" t="s">
        <v>161</v>
      </c>
      <c r="T10" s="67"/>
      <c r="U10" s="67"/>
      <c r="V10" s="67"/>
    </row>
    <row r="11" s="63" customFormat="1" ht="21" customHeight="1" spans="1:22">
      <c r="A11" s="75" t="s">
        <v>170</v>
      </c>
      <c r="B11" s="74">
        <f>C11-1.2</f>
        <v>45.6</v>
      </c>
      <c r="C11" s="74">
        <f>D11-1.2</f>
        <v>46.8</v>
      </c>
      <c r="D11" s="74">
        <v>48</v>
      </c>
      <c r="E11" s="74">
        <f>D11+1.2</f>
        <v>49.2</v>
      </c>
      <c r="F11" s="74">
        <f>E11+1.2</f>
        <v>50.4</v>
      </c>
      <c r="G11" s="74">
        <f>F11+1.4</f>
        <v>51.8</v>
      </c>
      <c r="H11" s="74">
        <f>G11+1.4</f>
        <v>53.2</v>
      </c>
      <c r="I11" s="67"/>
      <c r="J11" s="67"/>
      <c r="K11" s="67"/>
      <c r="L11" s="67"/>
      <c r="M11" s="67" t="s">
        <v>171</v>
      </c>
      <c r="N11" s="67" t="s">
        <v>172</v>
      </c>
      <c r="O11" s="67" t="s">
        <v>172</v>
      </c>
      <c r="P11" s="67" t="s">
        <v>171</v>
      </c>
      <c r="Q11" s="67" t="s">
        <v>172</v>
      </c>
      <c r="R11" s="67" t="s">
        <v>171</v>
      </c>
      <c r="S11" s="67" t="s">
        <v>173</v>
      </c>
      <c r="T11" s="67"/>
      <c r="U11" s="67"/>
      <c r="V11" s="67"/>
    </row>
    <row r="12" s="63" customFormat="1" ht="21" customHeight="1" spans="1:22">
      <c r="A12" s="75" t="s">
        <v>174</v>
      </c>
      <c r="B12" s="74">
        <f>C12-1</f>
        <v>51</v>
      </c>
      <c r="C12" s="74">
        <f>D12-1</f>
        <v>52</v>
      </c>
      <c r="D12" s="74">
        <v>53</v>
      </c>
      <c r="E12" s="74">
        <f>D12+1</f>
        <v>54</v>
      </c>
      <c r="F12" s="74">
        <f>E12+1</f>
        <v>55</v>
      </c>
      <c r="G12" s="74">
        <f>F12+1.5</f>
        <v>56.5</v>
      </c>
      <c r="H12" s="74">
        <f>G12+1.5</f>
        <v>58</v>
      </c>
      <c r="I12" s="67"/>
      <c r="J12" s="67"/>
      <c r="K12" s="67"/>
      <c r="L12" s="67"/>
      <c r="M12" s="67" t="s">
        <v>175</v>
      </c>
      <c r="N12" s="67" t="s">
        <v>176</v>
      </c>
      <c r="O12" s="67" t="s">
        <v>161</v>
      </c>
      <c r="P12" s="67" t="s">
        <v>175</v>
      </c>
      <c r="Q12" s="67" t="s">
        <v>161</v>
      </c>
      <c r="R12" s="67" t="s">
        <v>175</v>
      </c>
      <c r="S12" s="67" t="s">
        <v>161</v>
      </c>
      <c r="T12" s="67"/>
      <c r="U12" s="67"/>
      <c r="V12" s="67"/>
    </row>
    <row r="13" s="63" customFormat="1" ht="21" customHeight="1" spans="1:22">
      <c r="A13" s="75" t="s">
        <v>177</v>
      </c>
      <c r="B13" s="74">
        <f>C13-0.6</f>
        <v>60.2</v>
      </c>
      <c r="C13" s="74">
        <f>D13-1.2</f>
        <v>60.8</v>
      </c>
      <c r="D13" s="74">
        <v>62</v>
      </c>
      <c r="E13" s="74">
        <f>D13+1.2</f>
        <v>63.2</v>
      </c>
      <c r="F13" s="74">
        <f>E13+1.2</f>
        <v>64.4</v>
      </c>
      <c r="G13" s="74">
        <f>F13+0.6</f>
        <v>65</v>
      </c>
      <c r="H13" s="74">
        <f>G13+0.6</f>
        <v>65.6</v>
      </c>
      <c r="I13" s="87"/>
      <c r="J13" s="67"/>
      <c r="K13" s="67"/>
      <c r="L13" s="67"/>
      <c r="M13" s="67" t="s">
        <v>178</v>
      </c>
      <c r="N13" s="67" t="s">
        <v>179</v>
      </c>
      <c r="O13" s="67" t="s">
        <v>179</v>
      </c>
      <c r="P13" s="67" t="s">
        <v>178</v>
      </c>
      <c r="Q13" s="67" t="s">
        <v>179</v>
      </c>
      <c r="R13" s="67" t="s">
        <v>178</v>
      </c>
      <c r="S13" s="67" t="s">
        <v>179</v>
      </c>
      <c r="T13" s="67"/>
      <c r="U13" s="67"/>
      <c r="V13" s="67"/>
    </row>
    <row r="14" s="63" customFormat="1" ht="21" customHeight="1" spans="1:22">
      <c r="A14" s="75" t="s">
        <v>180</v>
      </c>
      <c r="B14" s="74">
        <f>C14-0.7</f>
        <v>20.6</v>
      </c>
      <c r="C14" s="74">
        <f>D14-0.7</f>
        <v>21.3</v>
      </c>
      <c r="D14" s="74">
        <v>22</v>
      </c>
      <c r="E14" s="74">
        <f>D14+0.7</f>
        <v>22.7</v>
      </c>
      <c r="F14" s="74">
        <f>E14+0.7</f>
        <v>23.4</v>
      </c>
      <c r="G14" s="74">
        <f>F14+0.95</f>
        <v>24.35</v>
      </c>
      <c r="H14" s="74">
        <f>G14+0.95</f>
        <v>25.3</v>
      </c>
      <c r="I14" s="87"/>
      <c r="J14" s="67"/>
      <c r="K14" s="67"/>
      <c r="L14" s="67"/>
      <c r="M14" s="67" t="s">
        <v>162</v>
      </c>
      <c r="N14" s="67" t="s">
        <v>161</v>
      </c>
      <c r="O14" s="67" t="s">
        <v>179</v>
      </c>
      <c r="P14" s="67" t="s">
        <v>162</v>
      </c>
      <c r="Q14" s="67" t="s">
        <v>179</v>
      </c>
      <c r="R14" s="67" t="s">
        <v>162</v>
      </c>
      <c r="S14" s="67" t="s">
        <v>178</v>
      </c>
      <c r="T14" s="67"/>
      <c r="U14" s="67"/>
      <c r="V14" s="67"/>
    </row>
    <row r="15" s="63" customFormat="1" ht="21" customHeight="1" spans="1:22">
      <c r="A15" s="75" t="s">
        <v>181</v>
      </c>
      <c r="B15" s="74">
        <f>C15-0.6</f>
        <v>16.8</v>
      </c>
      <c r="C15" s="74">
        <f>D15-0.6</f>
        <v>17.4</v>
      </c>
      <c r="D15" s="74">
        <v>18</v>
      </c>
      <c r="E15" s="74">
        <f>D15+0.6</f>
        <v>18.6</v>
      </c>
      <c r="F15" s="74">
        <f>E15+0.6</f>
        <v>19.2</v>
      </c>
      <c r="G15" s="74">
        <f>F15+0.95</f>
        <v>20.15</v>
      </c>
      <c r="H15" s="74">
        <f>G15+0.95</f>
        <v>21.1</v>
      </c>
      <c r="I15" s="87"/>
      <c r="J15" s="67"/>
      <c r="K15" s="67"/>
      <c r="L15" s="67"/>
      <c r="M15" s="67" t="s">
        <v>161</v>
      </c>
      <c r="N15" s="67" t="s">
        <v>161</v>
      </c>
      <c r="O15" s="67" t="s">
        <v>161</v>
      </c>
      <c r="P15" s="67" t="s">
        <v>161</v>
      </c>
      <c r="Q15" s="67" t="s">
        <v>161</v>
      </c>
      <c r="R15" s="67" t="s">
        <v>161</v>
      </c>
      <c r="S15" s="67" t="s">
        <v>161</v>
      </c>
      <c r="T15" s="67"/>
      <c r="U15" s="67"/>
      <c r="V15" s="67"/>
    </row>
    <row r="16" s="63" customFormat="1" ht="21" customHeight="1" spans="1:22">
      <c r="A16" s="75" t="s">
        <v>182</v>
      </c>
      <c r="B16" s="74">
        <f>C16-0.4</f>
        <v>12.2</v>
      </c>
      <c r="C16" s="74">
        <f>D16-0.4</f>
        <v>12.6</v>
      </c>
      <c r="D16" s="74">
        <v>13</v>
      </c>
      <c r="E16" s="74">
        <f>D16+0.4</f>
        <v>13.4</v>
      </c>
      <c r="F16" s="74">
        <f>E16+0.4</f>
        <v>13.8</v>
      </c>
      <c r="G16" s="74">
        <f>F16+0.6</f>
        <v>14.4</v>
      </c>
      <c r="H16" s="74">
        <f>G16+0.6</f>
        <v>15</v>
      </c>
      <c r="I16" s="87"/>
      <c r="J16" s="67"/>
      <c r="K16" s="67"/>
      <c r="L16" s="67"/>
      <c r="M16" s="67" t="s">
        <v>161</v>
      </c>
      <c r="N16" s="67" t="s">
        <v>161</v>
      </c>
      <c r="O16" s="67" t="s">
        <v>161</v>
      </c>
      <c r="P16" s="67" t="s">
        <v>161</v>
      </c>
      <c r="Q16" s="67" t="s">
        <v>161</v>
      </c>
      <c r="R16" s="67" t="s">
        <v>161</v>
      </c>
      <c r="S16" s="67" t="s">
        <v>161</v>
      </c>
      <c r="T16" s="67"/>
      <c r="U16" s="67"/>
      <c r="V16" s="67"/>
    </row>
    <row r="17" s="63" customFormat="1" ht="21" customHeight="1" spans="1:22">
      <c r="A17" s="75" t="s">
        <v>183</v>
      </c>
      <c r="B17" s="74">
        <f>C17</f>
        <v>11.5</v>
      </c>
      <c r="C17" s="74">
        <f>D17</f>
        <v>11.5</v>
      </c>
      <c r="D17" s="74">
        <v>11.5</v>
      </c>
      <c r="E17" s="74">
        <f t="shared" ref="E17:H17" si="4">D17</f>
        <v>11.5</v>
      </c>
      <c r="F17" s="74">
        <f t="shared" si="4"/>
        <v>11.5</v>
      </c>
      <c r="G17" s="74">
        <f t="shared" si="4"/>
        <v>11.5</v>
      </c>
      <c r="H17" s="74">
        <f t="shared" si="4"/>
        <v>11.5</v>
      </c>
      <c r="I17" s="87"/>
      <c r="J17" s="87"/>
      <c r="K17" s="67"/>
      <c r="L17" s="67"/>
      <c r="M17" s="67" t="s">
        <v>161</v>
      </c>
      <c r="N17" s="67" t="s">
        <v>161</v>
      </c>
      <c r="O17" s="67" t="s">
        <v>161</v>
      </c>
      <c r="P17" s="67" t="s">
        <v>161</v>
      </c>
      <c r="Q17" s="67" t="s">
        <v>161</v>
      </c>
      <c r="R17" s="67" t="s">
        <v>161</v>
      </c>
      <c r="S17" s="67" t="s">
        <v>161</v>
      </c>
      <c r="T17" s="67"/>
      <c r="U17" s="67"/>
      <c r="V17" s="67"/>
    </row>
    <row r="18" s="63" customFormat="1" ht="21" customHeight="1" spans="1:22">
      <c r="A18" s="75" t="s">
        <v>184</v>
      </c>
      <c r="B18" s="74">
        <f>D18-1</f>
        <v>18</v>
      </c>
      <c r="C18" s="74">
        <v>18</v>
      </c>
      <c r="D18" s="74" t="s">
        <v>185</v>
      </c>
      <c r="E18" s="74">
        <v>19</v>
      </c>
      <c r="F18" s="74">
        <v>20</v>
      </c>
      <c r="G18" s="74">
        <v>20</v>
      </c>
      <c r="H18" s="74">
        <v>20</v>
      </c>
      <c r="I18" s="67"/>
      <c r="J18" s="67"/>
      <c r="K18" s="67"/>
      <c r="L18" s="67"/>
      <c r="M18" s="67" t="s">
        <v>186</v>
      </c>
      <c r="N18" s="67" t="s">
        <v>179</v>
      </c>
      <c r="O18" s="67" t="s">
        <v>179</v>
      </c>
      <c r="P18" s="67" t="s">
        <v>186</v>
      </c>
      <c r="Q18" s="67" t="s">
        <v>179</v>
      </c>
      <c r="R18" s="67" t="s">
        <v>186</v>
      </c>
      <c r="S18" s="67" t="s">
        <v>179</v>
      </c>
      <c r="T18" s="67"/>
      <c r="U18" s="67"/>
      <c r="V18" s="67"/>
    </row>
    <row r="19" s="63" customFormat="1" ht="21" customHeight="1" spans="1:22">
      <c r="A19" s="75" t="s">
        <v>187</v>
      </c>
      <c r="B19" s="74">
        <v>13.5</v>
      </c>
      <c r="C19" s="74">
        <v>13.5</v>
      </c>
      <c r="D19" s="74">
        <v>14.5</v>
      </c>
      <c r="E19" s="74">
        <v>14.5</v>
      </c>
      <c r="F19" s="74">
        <v>15.5</v>
      </c>
      <c r="G19" s="74">
        <v>15.5</v>
      </c>
      <c r="H19" s="74">
        <v>15.5</v>
      </c>
      <c r="I19" s="87"/>
      <c r="J19" s="67"/>
      <c r="K19" s="67"/>
      <c r="L19" s="67"/>
      <c r="M19" s="67" t="s">
        <v>162</v>
      </c>
      <c r="N19" s="67" t="s">
        <v>161</v>
      </c>
      <c r="O19" s="67" t="s">
        <v>179</v>
      </c>
      <c r="P19" s="67" t="s">
        <v>162</v>
      </c>
      <c r="Q19" s="67" t="s">
        <v>179</v>
      </c>
      <c r="R19" s="67" t="s">
        <v>162</v>
      </c>
      <c r="S19" s="67" t="s">
        <v>178</v>
      </c>
      <c r="T19" s="67"/>
      <c r="U19" s="67"/>
      <c r="V19" s="67"/>
    </row>
    <row r="20" s="63" customFormat="1" ht="21" customHeight="1" spans="1:22">
      <c r="A20" s="75" t="s">
        <v>188</v>
      </c>
      <c r="B20" s="74">
        <f>C20-0.5</f>
        <v>35</v>
      </c>
      <c r="C20" s="74">
        <f>D20-0.5</f>
        <v>35.5</v>
      </c>
      <c r="D20" s="74">
        <v>36</v>
      </c>
      <c r="E20" s="74">
        <f t="shared" ref="E20:G20" si="5">D20+0.5</f>
        <v>36.5</v>
      </c>
      <c r="F20" s="74">
        <f t="shared" si="5"/>
        <v>37</v>
      </c>
      <c r="G20" s="74">
        <f t="shared" si="5"/>
        <v>37.5</v>
      </c>
      <c r="H20" s="74">
        <f>G20</f>
        <v>37.5</v>
      </c>
      <c r="I20" s="87"/>
      <c r="J20" s="67"/>
      <c r="K20" s="67"/>
      <c r="L20" s="67"/>
      <c r="M20" s="67" t="s">
        <v>161</v>
      </c>
      <c r="N20" s="67" t="s">
        <v>161</v>
      </c>
      <c r="O20" s="67" t="s">
        <v>161</v>
      </c>
      <c r="P20" s="67" t="s">
        <v>161</v>
      </c>
      <c r="Q20" s="67" t="s">
        <v>161</v>
      </c>
      <c r="R20" s="67" t="s">
        <v>161</v>
      </c>
      <c r="S20" s="67" t="s">
        <v>161</v>
      </c>
      <c r="T20" s="67"/>
      <c r="U20" s="67"/>
      <c r="V20" s="67"/>
    </row>
    <row r="21" s="63" customFormat="1" ht="21" customHeight="1" spans="1:22">
      <c r="A21" s="75" t="s">
        <v>189</v>
      </c>
      <c r="B21" s="74">
        <f>C21-0.5</f>
        <v>24.5</v>
      </c>
      <c r="C21" s="74">
        <f>D21-0.5</f>
        <v>25</v>
      </c>
      <c r="D21" s="74">
        <v>25.5</v>
      </c>
      <c r="E21" s="74">
        <f>D21+0.5</f>
        <v>26</v>
      </c>
      <c r="F21" s="74">
        <f>E21+0.5</f>
        <v>26.5</v>
      </c>
      <c r="G21" s="74">
        <f>F21+0.75</f>
        <v>27.25</v>
      </c>
      <c r="H21" s="74">
        <f>G21</f>
        <v>27.25</v>
      </c>
      <c r="I21" s="67"/>
      <c r="J21" s="67"/>
      <c r="K21" s="67"/>
      <c r="L21" s="67"/>
      <c r="M21" s="67" t="s">
        <v>175</v>
      </c>
      <c r="N21" s="67" t="s">
        <v>176</v>
      </c>
      <c r="O21" s="67" t="s">
        <v>161</v>
      </c>
      <c r="P21" s="67" t="s">
        <v>175</v>
      </c>
      <c r="Q21" s="67" t="s">
        <v>161</v>
      </c>
      <c r="R21" s="67" t="s">
        <v>175</v>
      </c>
      <c r="S21" s="67" t="s">
        <v>161</v>
      </c>
      <c r="T21" s="67"/>
      <c r="U21" s="67"/>
      <c r="V21" s="67"/>
    </row>
    <row r="22" ht="29.1" customHeight="1" spans="1:22">
      <c r="A22" s="76"/>
      <c r="B22" s="77"/>
      <c r="C22" s="78"/>
      <c r="D22" s="78"/>
      <c r="E22" s="78"/>
      <c r="F22" s="78"/>
      <c r="G22" s="78"/>
      <c r="H22" s="78"/>
      <c r="I22" s="88"/>
      <c r="J22" s="88"/>
      <c r="K22" s="89"/>
      <c r="L22" s="90"/>
      <c r="M22" s="77"/>
      <c r="N22" s="78"/>
      <c r="O22" s="78"/>
      <c r="P22" s="78"/>
      <c r="Q22" s="78"/>
      <c r="R22" s="78"/>
      <c r="S22" s="78"/>
      <c r="T22" s="88"/>
      <c r="U22" s="88"/>
      <c r="V22" s="89"/>
    </row>
    <row r="23" ht="15.75" spans="1:22">
      <c r="A23" s="79" t="s">
        <v>124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15" spans="1:22">
      <c r="A24" s="64" t="s">
        <v>190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15" spans="1:2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191</v>
      </c>
      <c r="N25" s="91">
        <v>45108</v>
      </c>
      <c r="O25" s="91"/>
      <c r="P25" s="92"/>
      <c r="Q25" s="92"/>
      <c r="R25" s="92"/>
      <c r="S25" s="79" t="s">
        <v>192</v>
      </c>
      <c r="T25" s="79"/>
      <c r="U25" s="79" t="s">
        <v>193</v>
      </c>
      <c r="V25" s="64" t="s">
        <v>194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view="pageBreakPreview" zoomScale="110" zoomScaleNormal="110" workbookViewId="0">
      <selection activeCell="G48" sqref="G48"/>
    </sheetView>
  </sheetViews>
  <sheetFormatPr defaultColWidth="10" defaultRowHeight="16.5" customHeight="1"/>
  <cols>
    <col min="1" max="1" width="10.875" style="179" customWidth="1"/>
    <col min="2" max="16384" width="10" style="179"/>
  </cols>
  <sheetData>
    <row r="1" ht="22.5" customHeight="1" spans="1:11">
      <c r="A1" s="180" t="s">
        <v>195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184" t="s">
        <v>57</v>
      </c>
      <c r="I2" s="255" t="s">
        <v>58</v>
      </c>
      <c r="J2" s="255"/>
      <c r="K2" s="256"/>
    </row>
    <row r="3" customHeight="1" spans="1:11">
      <c r="A3" s="185" t="s">
        <v>59</v>
      </c>
      <c r="B3" s="186"/>
      <c r="C3" s="187"/>
      <c r="D3" s="188" t="s">
        <v>60</v>
      </c>
      <c r="E3" s="189"/>
      <c r="F3" s="189"/>
      <c r="G3" s="190"/>
      <c r="H3" s="188" t="s">
        <v>61</v>
      </c>
      <c r="I3" s="189"/>
      <c r="J3" s="189"/>
      <c r="K3" s="190"/>
    </row>
    <row r="4" customHeight="1" spans="1:11">
      <c r="A4" s="191" t="s">
        <v>62</v>
      </c>
      <c r="B4" s="103" t="s">
        <v>63</v>
      </c>
      <c r="C4" s="104"/>
      <c r="D4" s="191" t="s">
        <v>64</v>
      </c>
      <c r="E4" s="192"/>
      <c r="F4" s="193">
        <v>45132</v>
      </c>
      <c r="G4" s="194"/>
      <c r="H4" s="191" t="s">
        <v>196</v>
      </c>
      <c r="I4" s="192"/>
      <c r="J4" s="103" t="s">
        <v>66</v>
      </c>
      <c r="K4" s="104" t="s">
        <v>67</v>
      </c>
    </row>
    <row r="5" customHeight="1" spans="1:11">
      <c r="A5" s="195" t="s">
        <v>68</v>
      </c>
      <c r="B5" s="103" t="s">
        <v>69</v>
      </c>
      <c r="C5" s="104"/>
      <c r="D5" s="191" t="s">
        <v>197</v>
      </c>
      <c r="E5" s="192"/>
      <c r="F5" s="196"/>
      <c r="G5" s="197"/>
      <c r="H5" s="191" t="s">
        <v>198</v>
      </c>
      <c r="I5" s="192"/>
      <c r="J5" s="103" t="s">
        <v>66</v>
      </c>
      <c r="K5" s="104" t="s">
        <v>67</v>
      </c>
    </row>
    <row r="6" customHeight="1" spans="1:11">
      <c r="A6" s="191" t="s">
        <v>72</v>
      </c>
      <c r="B6" s="196">
        <v>1</v>
      </c>
      <c r="C6" s="197">
        <v>7</v>
      </c>
      <c r="D6" s="191" t="s">
        <v>199</v>
      </c>
      <c r="E6" s="192"/>
      <c r="F6" s="196"/>
      <c r="G6" s="197"/>
      <c r="H6" s="198" t="s">
        <v>200</v>
      </c>
      <c r="I6" s="232"/>
      <c r="J6" s="232"/>
      <c r="K6" s="257"/>
    </row>
    <row r="7" customHeight="1" spans="1:11">
      <c r="A7" s="191" t="s">
        <v>75</v>
      </c>
      <c r="B7" s="199">
        <v>1218</v>
      </c>
      <c r="C7" s="200"/>
      <c r="D7" s="191" t="s">
        <v>201</v>
      </c>
      <c r="E7" s="192"/>
      <c r="F7" s="196"/>
      <c r="G7" s="197"/>
      <c r="H7" s="201"/>
      <c r="I7" s="103"/>
      <c r="J7" s="103"/>
      <c r="K7" s="104"/>
    </row>
    <row r="8" ht="27.75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45125</v>
      </c>
      <c r="G8" s="208"/>
      <c r="H8" s="205"/>
      <c r="I8" s="206"/>
      <c r="J8" s="206"/>
      <c r="K8" s="258"/>
    </row>
    <row r="9" customHeight="1" spans="1:11">
      <c r="A9" s="209" t="s">
        <v>202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84</v>
      </c>
      <c r="B10" s="211" t="s">
        <v>85</v>
      </c>
      <c r="C10" s="212" t="s">
        <v>86</v>
      </c>
      <c r="D10" s="213"/>
      <c r="E10" s="214" t="s">
        <v>89</v>
      </c>
      <c r="F10" s="211" t="s">
        <v>85</v>
      </c>
      <c r="G10" s="212" t="s">
        <v>86</v>
      </c>
      <c r="H10" s="211"/>
      <c r="I10" s="214" t="s">
        <v>87</v>
      </c>
      <c r="J10" s="211" t="s">
        <v>85</v>
      </c>
      <c r="K10" s="259" t="s">
        <v>86</v>
      </c>
    </row>
    <row r="11" customHeight="1" spans="1:11">
      <c r="A11" s="195" t="s">
        <v>90</v>
      </c>
      <c r="B11" s="215" t="s">
        <v>85</v>
      </c>
      <c r="C11" s="103" t="s">
        <v>86</v>
      </c>
      <c r="D11" s="216"/>
      <c r="E11" s="217" t="s">
        <v>92</v>
      </c>
      <c r="F11" s="215" t="s">
        <v>85</v>
      </c>
      <c r="G11" s="103" t="s">
        <v>86</v>
      </c>
      <c r="H11" s="215"/>
      <c r="I11" s="217" t="s">
        <v>97</v>
      </c>
      <c r="J11" s="215" t="s">
        <v>85</v>
      </c>
      <c r="K11" s="104" t="s">
        <v>86</v>
      </c>
    </row>
    <row r="12" customHeight="1" spans="1:11">
      <c r="A12" s="205" t="s">
        <v>124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8"/>
    </row>
    <row r="13" customHeight="1" spans="1:11">
      <c r="A13" s="218" t="s">
        <v>203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/>
      <c r="B14" s="220"/>
      <c r="C14" s="220"/>
      <c r="D14" s="220"/>
      <c r="E14" s="220"/>
      <c r="F14" s="220"/>
      <c r="G14" s="220"/>
      <c r="H14" s="220"/>
      <c r="I14" s="260"/>
      <c r="J14" s="260"/>
      <c r="K14" s="261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2"/>
      <c r="J15" s="263"/>
      <c r="K15" s="264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5"/>
    </row>
    <row r="17" customHeight="1" spans="1:11">
      <c r="A17" s="218" t="s">
        <v>204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260"/>
      <c r="J18" s="260"/>
      <c r="K18" s="261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2"/>
      <c r="J19" s="263"/>
      <c r="K19" s="264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5"/>
    </row>
    <row r="21" customHeight="1" spans="1:11">
      <c r="A21" s="227" t="s">
        <v>121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98" t="s">
        <v>122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customHeight="1" spans="1:11">
      <c r="A23" s="110" t="s">
        <v>123</v>
      </c>
      <c r="B23" s="111"/>
      <c r="C23" s="103" t="s">
        <v>66</v>
      </c>
      <c r="D23" s="103" t="s">
        <v>67</v>
      </c>
      <c r="E23" s="109"/>
      <c r="F23" s="109"/>
      <c r="G23" s="109"/>
      <c r="H23" s="109"/>
      <c r="I23" s="109"/>
      <c r="J23" s="109"/>
      <c r="K23" s="155"/>
    </row>
    <row r="24" customHeight="1" spans="1:11">
      <c r="A24" s="228" t="s">
        <v>205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7"/>
    </row>
    <row r="26" customHeight="1" spans="1:11">
      <c r="A26" s="209" t="s">
        <v>131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5" t="s">
        <v>132</v>
      </c>
      <c r="B27" s="212" t="s">
        <v>95</v>
      </c>
      <c r="C27" s="212" t="s">
        <v>96</v>
      </c>
      <c r="D27" s="212" t="s">
        <v>88</v>
      </c>
      <c r="E27" s="186" t="s">
        <v>133</v>
      </c>
      <c r="F27" s="212" t="s">
        <v>95</v>
      </c>
      <c r="G27" s="212" t="s">
        <v>96</v>
      </c>
      <c r="H27" s="212" t="s">
        <v>88</v>
      </c>
      <c r="I27" s="186" t="s">
        <v>134</v>
      </c>
      <c r="J27" s="212" t="s">
        <v>95</v>
      </c>
      <c r="K27" s="259" t="s">
        <v>96</v>
      </c>
    </row>
    <row r="28" customHeight="1" spans="1:11">
      <c r="A28" s="198" t="s">
        <v>87</v>
      </c>
      <c r="B28" s="103" t="s">
        <v>95</v>
      </c>
      <c r="C28" s="103" t="s">
        <v>96</v>
      </c>
      <c r="D28" s="103" t="s">
        <v>88</v>
      </c>
      <c r="E28" s="232" t="s">
        <v>94</v>
      </c>
      <c r="F28" s="103" t="s">
        <v>95</v>
      </c>
      <c r="G28" s="103" t="s">
        <v>96</v>
      </c>
      <c r="H28" s="103" t="s">
        <v>88</v>
      </c>
      <c r="I28" s="232" t="s">
        <v>105</v>
      </c>
      <c r="J28" s="103" t="s">
        <v>95</v>
      </c>
      <c r="K28" s="104" t="s">
        <v>96</v>
      </c>
    </row>
    <row r="29" customHeight="1" spans="1:11">
      <c r="A29" s="191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8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9"/>
    </row>
    <row r="31" customHeight="1" spans="1:11">
      <c r="A31" s="236" t="s">
        <v>206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70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71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71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7.25" customHeight="1" spans="1:11">
      <c r="A43" s="234" t="s">
        <v>130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customHeight="1" spans="1:11">
      <c r="A44" s="236" t="s">
        <v>207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124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2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2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7"/>
    </row>
    <row r="48" ht="21" customHeight="1" spans="1:11">
      <c r="A48" s="243" t="s">
        <v>136</v>
      </c>
      <c r="B48" s="244" t="s">
        <v>137</v>
      </c>
      <c r="C48" s="244"/>
      <c r="D48" s="245" t="s">
        <v>138</v>
      </c>
      <c r="E48" s="246" t="s">
        <v>139</v>
      </c>
      <c r="F48" s="245" t="s">
        <v>140</v>
      </c>
      <c r="G48" s="247">
        <v>45122</v>
      </c>
      <c r="H48" s="248" t="s">
        <v>141</v>
      </c>
      <c r="I48" s="248"/>
      <c r="J48" s="244" t="s">
        <v>208</v>
      </c>
      <c r="K48" s="273"/>
    </row>
    <row r="49" customHeight="1" spans="1:11">
      <c r="A49" s="249" t="s">
        <v>143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4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5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6"/>
    </row>
    <row r="52" ht="21" customHeight="1" spans="1:11">
      <c r="A52" s="243" t="s">
        <v>136</v>
      </c>
      <c r="B52" s="244" t="s">
        <v>137</v>
      </c>
      <c r="C52" s="244"/>
      <c r="D52" s="245" t="s">
        <v>138</v>
      </c>
      <c r="E52" s="245"/>
      <c r="F52" s="245" t="s">
        <v>140</v>
      </c>
      <c r="G52" s="245"/>
      <c r="H52" s="248" t="s">
        <v>141</v>
      </c>
      <c r="I52" s="248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/>
  <cols>
    <col min="1" max="1" width="17.125" style="64" customWidth="1"/>
    <col min="2" max="11" width="10" style="64" customWidth="1"/>
    <col min="12" max="12" width="1.375" style="64" customWidth="1"/>
    <col min="13" max="20" width="10.125" style="64" customWidth="1"/>
    <col min="21" max="16384" width="9" style="64"/>
  </cols>
  <sheetData>
    <row r="1" ht="30" customHeight="1" spans="1:20">
      <c r="A1" s="65" t="s">
        <v>145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="63" customFormat="1" ht="24.95" customHeight="1" spans="1:20">
      <c r="A2" s="67" t="s">
        <v>62</v>
      </c>
      <c r="B2" s="68" t="s">
        <v>63</v>
      </c>
      <c r="C2" s="69"/>
      <c r="D2" s="69"/>
      <c r="E2" s="69"/>
      <c r="F2" s="69"/>
      <c r="G2" s="69"/>
      <c r="H2" s="70" t="s">
        <v>146</v>
      </c>
      <c r="I2" s="81" t="s">
        <v>69</v>
      </c>
      <c r="J2" s="81"/>
      <c r="K2" s="81"/>
      <c r="L2" s="82"/>
      <c r="M2" s="83" t="s">
        <v>57</v>
      </c>
      <c r="N2" s="84" t="s">
        <v>58</v>
      </c>
      <c r="O2" s="85"/>
      <c r="P2" s="85"/>
      <c r="Q2" s="85"/>
      <c r="R2" s="85"/>
      <c r="S2" s="85"/>
      <c r="T2" s="93"/>
    </row>
    <row r="3" s="63" customFormat="1" ht="23.1" customHeight="1" spans="1:20">
      <c r="A3" s="71" t="s">
        <v>148</v>
      </c>
      <c r="B3" s="72" t="s">
        <v>149</v>
      </c>
      <c r="C3" s="73"/>
      <c r="D3" s="73"/>
      <c r="E3" s="73"/>
      <c r="F3" s="73"/>
      <c r="G3" s="73"/>
      <c r="H3" s="73"/>
      <c r="I3" s="73"/>
      <c r="J3" s="73"/>
      <c r="K3" s="73"/>
      <c r="L3" s="67"/>
      <c r="M3" s="72" t="s">
        <v>150</v>
      </c>
      <c r="N3" s="73"/>
      <c r="O3" s="73"/>
      <c r="P3" s="73"/>
      <c r="Q3" s="73"/>
      <c r="R3" s="73"/>
      <c r="S3" s="73"/>
      <c r="T3" s="73"/>
    </row>
    <row r="4" s="63" customFormat="1" ht="23.1" customHeight="1" spans="1:20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151</v>
      </c>
      <c r="I4" s="86"/>
      <c r="J4" s="86"/>
      <c r="K4" s="86"/>
      <c r="L4" s="67"/>
      <c r="M4" s="170" t="s">
        <v>209</v>
      </c>
      <c r="N4" s="170"/>
      <c r="O4" s="170"/>
      <c r="P4" s="170"/>
      <c r="Q4" s="170"/>
      <c r="R4" s="170"/>
      <c r="S4" s="170"/>
      <c r="T4" s="174"/>
    </row>
    <row r="5" s="63" customFormat="1" ht="23.1" customHeight="1" spans="1:20">
      <c r="A5" s="71"/>
      <c r="B5" s="74" t="s">
        <v>152</v>
      </c>
      <c r="C5" s="74" t="s">
        <v>153</v>
      </c>
      <c r="D5" s="74" t="s">
        <v>154</v>
      </c>
      <c r="E5" s="74" t="s">
        <v>155</v>
      </c>
      <c r="F5" s="74" t="s">
        <v>156</v>
      </c>
      <c r="G5" s="74" t="s">
        <v>157</v>
      </c>
      <c r="H5" s="74" t="s">
        <v>158</v>
      </c>
      <c r="I5" s="67"/>
      <c r="J5" s="67"/>
      <c r="K5" s="67"/>
      <c r="L5" s="67"/>
      <c r="M5" s="171" t="s">
        <v>210</v>
      </c>
      <c r="N5" s="171" t="s">
        <v>211</v>
      </c>
      <c r="O5" s="171"/>
      <c r="P5" s="171"/>
      <c r="Q5" s="171" t="s">
        <v>212</v>
      </c>
      <c r="R5" s="171" t="s">
        <v>213</v>
      </c>
      <c r="S5" s="171"/>
      <c r="T5" s="175"/>
    </row>
    <row r="6" s="63" customFormat="1" ht="21" customHeight="1" spans="1:20">
      <c r="A6" s="75" t="s">
        <v>159</v>
      </c>
      <c r="B6" s="74">
        <f>C6-1</f>
        <v>70</v>
      </c>
      <c r="C6" s="74">
        <f>D6-2</f>
        <v>71</v>
      </c>
      <c r="D6" s="74">
        <v>73</v>
      </c>
      <c r="E6" s="74">
        <f>D6+2</f>
        <v>75</v>
      </c>
      <c r="F6" s="74">
        <f>E6+2</f>
        <v>77</v>
      </c>
      <c r="G6" s="74">
        <f>F6+1</f>
        <v>78</v>
      </c>
      <c r="H6" s="74">
        <f>G6+1</f>
        <v>79</v>
      </c>
      <c r="I6" s="67"/>
      <c r="J6" s="67"/>
      <c r="K6" s="67"/>
      <c r="L6" s="67"/>
      <c r="M6" s="172" t="s">
        <v>214</v>
      </c>
      <c r="N6" s="172" t="s">
        <v>215</v>
      </c>
      <c r="O6" s="173"/>
      <c r="P6" s="173"/>
      <c r="Q6" s="172" t="s">
        <v>216</v>
      </c>
      <c r="R6" s="172" t="s">
        <v>217</v>
      </c>
      <c r="S6" s="176"/>
      <c r="T6" s="177"/>
    </row>
    <row r="7" s="63" customFormat="1" ht="21" customHeight="1" spans="1:20">
      <c r="A7" s="75" t="s">
        <v>163</v>
      </c>
      <c r="B7" s="74">
        <f>C7-1</f>
        <v>67.5</v>
      </c>
      <c r="C7" s="74">
        <f>D7-2</f>
        <v>68.5</v>
      </c>
      <c r="D7" s="74">
        <v>70.5</v>
      </c>
      <c r="E7" s="74">
        <f>D7+2</f>
        <v>72.5</v>
      </c>
      <c r="F7" s="74">
        <f>E7+2</f>
        <v>74.5</v>
      </c>
      <c r="G7" s="74">
        <f>F7+1</f>
        <v>75.5</v>
      </c>
      <c r="H7" s="74">
        <f>G7+1</f>
        <v>76.5</v>
      </c>
      <c r="I7" s="67"/>
      <c r="J7" s="67"/>
      <c r="K7" s="67"/>
      <c r="L7" s="67"/>
      <c r="M7" s="172" t="s">
        <v>218</v>
      </c>
      <c r="N7" s="172" t="s">
        <v>219</v>
      </c>
      <c r="O7" s="173"/>
      <c r="P7" s="173"/>
      <c r="Q7" s="172" t="s">
        <v>216</v>
      </c>
      <c r="R7" s="172" t="s">
        <v>220</v>
      </c>
      <c r="S7" s="173"/>
      <c r="T7" s="173"/>
    </row>
    <row r="8" s="63" customFormat="1" ht="21" customHeight="1" spans="1:20">
      <c r="A8" s="75" t="s">
        <v>166</v>
      </c>
      <c r="B8" s="74">
        <f t="shared" ref="B8:B10" si="0">C8-4</f>
        <v>104</v>
      </c>
      <c r="C8" s="74">
        <f t="shared" ref="C8:C10" si="1">D8-4</f>
        <v>108</v>
      </c>
      <c r="D8" s="74">
        <v>112</v>
      </c>
      <c r="E8" s="74">
        <f t="shared" ref="E8:E10" si="2">D8+4</f>
        <v>116</v>
      </c>
      <c r="F8" s="74">
        <f>E8+4</f>
        <v>120</v>
      </c>
      <c r="G8" s="74">
        <f t="shared" ref="G8:G10" si="3">F8+6</f>
        <v>126</v>
      </c>
      <c r="H8" s="74">
        <f>G8+6</f>
        <v>132</v>
      </c>
      <c r="I8" s="67"/>
      <c r="J8" s="67"/>
      <c r="K8" s="67"/>
      <c r="L8" s="67"/>
      <c r="M8" s="172" t="s">
        <v>221</v>
      </c>
      <c r="N8" s="172" t="s">
        <v>222</v>
      </c>
      <c r="O8" s="172"/>
      <c r="P8" s="172"/>
      <c r="Q8" s="172" t="s">
        <v>222</v>
      </c>
      <c r="R8" s="172" t="s">
        <v>223</v>
      </c>
      <c r="S8" s="172"/>
      <c r="T8" s="172"/>
    </row>
    <row r="9" s="63" customFormat="1" ht="21" customHeight="1" spans="1:20">
      <c r="A9" s="75" t="s">
        <v>168</v>
      </c>
      <c r="B9" s="74">
        <f t="shared" si="0"/>
        <v>98</v>
      </c>
      <c r="C9" s="74">
        <f t="shared" si="1"/>
        <v>102</v>
      </c>
      <c r="D9" s="74">
        <v>106</v>
      </c>
      <c r="E9" s="74">
        <f t="shared" si="2"/>
        <v>110</v>
      </c>
      <c r="F9" s="74">
        <f>E9+5</f>
        <v>115</v>
      </c>
      <c r="G9" s="74">
        <f t="shared" si="3"/>
        <v>121</v>
      </c>
      <c r="H9" s="74">
        <f>G9+7</f>
        <v>128</v>
      </c>
      <c r="I9" s="67"/>
      <c r="J9" s="67"/>
      <c r="K9" s="67"/>
      <c r="L9" s="67"/>
      <c r="M9" s="172" t="s">
        <v>224</v>
      </c>
      <c r="N9" s="172" t="s">
        <v>225</v>
      </c>
      <c r="O9" s="172"/>
      <c r="P9" s="172"/>
      <c r="Q9" s="173" t="s">
        <v>226</v>
      </c>
      <c r="R9" s="173" t="s">
        <v>227</v>
      </c>
      <c r="S9" s="173"/>
      <c r="T9" s="173"/>
    </row>
    <row r="10" s="63" customFormat="1" ht="21" customHeight="1" spans="1:20">
      <c r="A10" s="75" t="s">
        <v>169</v>
      </c>
      <c r="B10" s="74">
        <f t="shared" si="0"/>
        <v>100</v>
      </c>
      <c r="C10" s="74">
        <f t="shared" si="1"/>
        <v>104</v>
      </c>
      <c r="D10" s="74">
        <v>108</v>
      </c>
      <c r="E10" s="74">
        <f t="shared" si="2"/>
        <v>112</v>
      </c>
      <c r="F10" s="74">
        <f>E10+5</f>
        <v>117</v>
      </c>
      <c r="G10" s="74">
        <f t="shared" si="3"/>
        <v>123</v>
      </c>
      <c r="H10" s="74">
        <f>G10+7</f>
        <v>130</v>
      </c>
      <c r="I10" s="67"/>
      <c r="J10" s="67"/>
      <c r="K10" s="67"/>
      <c r="L10" s="67"/>
      <c r="M10" s="172" t="s">
        <v>228</v>
      </c>
      <c r="N10" s="172" t="s">
        <v>228</v>
      </c>
      <c r="O10" s="172"/>
      <c r="P10" s="172"/>
      <c r="Q10" s="172" t="s">
        <v>229</v>
      </c>
      <c r="R10" s="172" t="s">
        <v>214</v>
      </c>
      <c r="S10" s="172"/>
      <c r="T10" s="172"/>
    </row>
    <row r="11" s="63" customFormat="1" ht="21" customHeight="1" spans="1:20">
      <c r="A11" s="75" t="s">
        <v>170</v>
      </c>
      <c r="B11" s="74">
        <f>C11-1.2</f>
        <v>45.6</v>
      </c>
      <c r="C11" s="74">
        <f>D11-1.2</f>
        <v>46.8</v>
      </c>
      <c r="D11" s="74">
        <v>48</v>
      </c>
      <c r="E11" s="74">
        <f>D11+1.2</f>
        <v>49.2</v>
      </c>
      <c r="F11" s="74">
        <f>E11+1.2</f>
        <v>50.4</v>
      </c>
      <c r="G11" s="74">
        <f>F11+1.4</f>
        <v>51.8</v>
      </c>
      <c r="H11" s="74">
        <f>G11+1.4</f>
        <v>53.2</v>
      </c>
      <c r="I11" s="67"/>
      <c r="J11" s="67"/>
      <c r="K11" s="67"/>
      <c r="L11" s="67"/>
      <c r="M11" s="172" t="s">
        <v>161</v>
      </c>
      <c r="N11" s="172" t="s">
        <v>161</v>
      </c>
      <c r="O11" s="172"/>
      <c r="P11" s="172"/>
      <c r="Q11" s="172" t="s">
        <v>161</v>
      </c>
      <c r="R11" s="172" t="s">
        <v>161</v>
      </c>
      <c r="S11" s="172"/>
      <c r="T11" s="172"/>
    </row>
    <row r="12" s="63" customFormat="1" ht="21" customHeight="1" spans="1:20">
      <c r="A12" s="75" t="s">
        <v>174</v>
      </c>
      <c r="B12" s="74">
        <f>C12-1</f>
        <v>51</v>
      </c>
      <c r="C12" s="74">
        <f>D12-1</f>
        <v>52</v>
      </c>
      <c r="D12" s="74">
        <v>53</v>
      </c>
      <c r="E12" s="74">
        <f>D12+1</f>
        <v>54</v>
      </c>
      <c r="F12" s="74">
        <f>E12+1</f>
        <v>55</v>
      </c>
      <c r="G12" s="74">
        <f>F12+1.5</f>
        <v>56.5</v>
      </c>
      <c r="H12" s="74">
        <f>G12+1.5</f>
        <v>58</v>
      </c>
      <c r="I12" s="67"/>
      <c r="J12" s="67"/>
      <c r="K12" s="67"/>
      <c r="L12" s="67"/>
      <c r="M12" s="172" t="s">
        <v>161</v>
      </c>
      <c r="N12" s="172" t="s">
        <v>228</v>
      </c>
      <c r="O12" s="172"/>
      <c r="P12" s="172"/>
      <c r="Q12" s="172" t="s">
        <v>161</v>
      </c>
      <c r="R12" s="172" t="s">
        <v>161</v>
      </c>
      <c r="S12" s="172"/>
      <c r="T12" s="172"/>
    </row>
    <row r="13" s="63" customFormat="1" ht="21" customHeight="1" spans="1:20">
      <c r="A13" s="75" t="s">
        <v>177</v>
      </c>
      <c r="B13" s="74">
        <f>C13-0.6</f>
        <v>60.2</v>
      </c>
      <c r="C13" s="74">
        <f>D13-1.2</f>
        <v>60.8</v>
      </c>
      <c r="D13" s="74">
        <v>62</v>
      </c>
      <c r="E13" s="74">
        <f>D13+1.2</f>
        <v>63.2</v>
      </c>
      <c r="F13" s="74">
        <f>E13+1.2</f>
        <v>64.4</v>
      </c>
      <c r="G13" s="74">
        <f>F13+0.6</f>
        <v>65</v>
      </c>
      <c r="H13" s="74">
        <f>G13+0.6</f>
        <v>65.6</v>
      </c>
      <c r="I13" s="87"/>
      <c r="J13" s="67"/>
      <c r="K13" s="67"/>
      <c r="L13" s="67"/>
      <c r="M13" s="172" t="s">
        <v>230</v>
      </c>
      <c r="N13" s="172" t="s">
        <v>230</v>
      </c>
      <c r="O13" s="172"/>
      <c r="P13" s="172"/>
      <c r="Q13" s="172" t="s">
        <v>231</v>
      </c>
      <c r="R13" s="172" t="s">
        <v>231</v>
      </c>
      <c r="S13" s="172"/>
      <c r="T13" s="172"/>
    </row>
    <row r="14" s="63" customFormat="1" ht="21" customHeight="1" spans="1:20">
      <c r="A14" s="75" t="s">
        <v>180</v>
      </c>
      <c r="B14" s="74">
        <f>C14-0.7</f>
        <v>20.6</v>
      </c>
      <c r="C14" s="74">
        <f>D14-0.7</f>
        <v>21.3</v>
      </c>
      <c r="D14" s="74">
        <v>22</v>
      </c>
      <c r="E14" s="74">
        <f>D14+0.7</f>
        <v>22.7</v>
      </c>
      <c r="F14" s="74">
        <f>E14+0.7</f>
        <v>23.4</v>
      </c>
      <c r="G14" s="74">
        <f>F14+0.95</f>
        <v>24.35</v>
      </c>
      <c r="H14" s="74">
        <f>G14+0.95</f>
        <v>25.3</v>
      </c>
      <c r="I14" s="87"/>
      <c r="J14" s="67"/>
      <c r="K14" s="67"/>
      <c r="L14" s="67"/>
      <c r="M14" s="172" t="s">
        <v>214</v>
      </c>
      <c r="N14" s="172" t="s">
        <v>214</v>
      </c>
      <c r="O14" s="172"/>
      <c r="P14" s="172"/>
      <c r="Q14" s="172" t="s">
        <v>161</v>
      </c>
      <c r="R14" s="172" t="s">
        <v>161</v>
      </c>
      <c r="S14" s="172"/>
      <c r="T14" s="172"/>
    </row>
    <row r="15" s="63" customFormat="1" ht="21" customHeight="1" spans="1:20">
      <c r="A15" s="75" t="s">
        <v>181</v>
      </c>
      <c r="B15" s="74">
        <f>C15-0.6</f>
        <v>16.8</v>
      </c>
      <c r="C15" s="74">
        <f>D15-0.6</f>
        <v>17.4</v>
      </c>
      <c r="D15" s="74">
        <v>18</v>
      </c>
      <c r="E15" s="74">
        <f>D15+0.6</f>
        <v>18.6</v>
      </c>
      <c r="F15" s="74">
        <f>E15+0.6</f>
        <v>19.2</v>
      </c>
      <c r="G15" s="74">
        <f>F15+0.95</f>
        <v>20.15</v>
      </c>
      <c r="H15" s="74">
        <f>G15+0.95</f>
        <v>21.1</v>
      </c>
      <c r="I15" s="87"/>
      <c r="J15" s="67"/>
      <c r="K15" s="67"/>
      <c r="L15" s="67"/>
      <c r="M15" s="172" t="s">
        <v>215</v>
      </c>
      <c r="N15" s="172" t="s">
        <v>215</v>
      </c>
      <c r="O15" s="172"/>
      <c r="P15" s="172"/>
      <c r="Q15" s="172" t="s">
        <v>216</v>
      </c>
      <c r="R15" s="172" t="s">
        <v>232</v>
      </c>
      <c r="S15" s="172"/>
      <c r="T15" s="172"/>
    </row>
    <row r="16" s="63" customFormat="1" ht="21" customHeight="1" spans="1:20">
      <c r="A16" s="75" t="s">
        <v>182</v>
      </c>
      <c r="B16" s="74">
        <f>C16-0.4</f>
        <v>12.2</v>
      </c>
      <c r="C16" s="74">
        <f>D16-0.4</f>
        <v>12.6</v>
      </c>
      <c r="D16" s="74">
        <v>13</v>
      </c>
      <c r="E16" s="74">
        <f>D16+0.4</f>
        <v>13.4</v>
      </c>
      <c r="F16" s="74">
        <f>E16+0.4</f>
        <v>13.8</v>
      </c>
      <c r="G16" s="74">
        <f>F16+0.6</f>
        <v>14.4</v>
      </c>
      <c r="H16" s="74">
        <f>G16+0.6</f>
        <v>15</v>
      </c>
      <c r="I16" s="87"/>
      <c r="J16" s="67"/>
      <c r="K16" s="67"/>
      <c r="L16" s="67"/>
      <c r="M16" s="172" t="s">
        <v>219</v>
      </c>
      <c r="N16" s="172" t="s">
        <v>214</v>
      </c>
      <c r="O16" s="172"/>
      <c r="P16" s="172"/>
      <c r="Q16" s="172" t="s">
        <v>233</v>
      </c>
      <c r="R16" s="172" t="s">
        <v>229</v>
      </c>
      <c r="S16" s="172"/>
      <c r="T16" s="172"/>
    </row>
    <row r="17" s="63" customFormat="1" ht="21" customHeight="1" spans="1:20">
      <c r="A17" s="75" t="s">
        <v>183</v>
      </c>
      <c r="B17" s="74">
        <f>C17</f>
        <v>11.5</v>
      </c>
      <c r="C17" s="74">
        <f>D17</f>
        <v>11.5</v>
      </c>
      <c r="D17" s="74">
        <v>11.5</v>
      </c>
      <c r="E17" s="74">
        <f t="shared" ref="E17:H17" si="4">D17</f>
        <v>11.5</v>
      </c>
      <c r="F17" s="74">
        <f t="shared" si="4"/>
        <v>11.5</v>
      </c>
      <c r="G17" s="74">
        <f t="shared" si="4"/>
        <v>11.5</v>
      </c>
      <c r="H17" s="74">
        <f t="shared" si="4"/>
        <v>11.5</v>
      </c>
      <c r="I17" s="87"/>
      <c r="J17" s="87"/>
      <c r="K17" s="67"/>
      <c r="L17" s="67"/>
      <c r="M17" s="172" t="s">
        <v>219</v>
      </c>
      <c r="N17" s="172" t="s">
        <v>214</v>
      </c>
      <c r="O17" s="172"/>
      <c r="P17" s="172"/>
      <c r="Q17" s="172" t="s">
        <v>216</v>
      </c>
      <c r="R17" s="172" t="s">
        <v>220</v>
      </c>
      <c r="S17" s="172"/>
      <c r="T17" s="172"/>
    </row>
    <row r="18" s="63" customFormat="1" ht="21" customHeight="1" spans="1:20">
      <c r="A18" s="75" t="s">
        <v>184</v>
      </c>
      <c r="B18" s="74">
        <f>D18-1</f>
        <v>18</v>
      </c>
      <c r="C18" s="74">
        <v>18</v>
      </c>
      <c r="D18" s="74" t="s">
        <v>185</v>
      </c>
      <c r="E18" s="74">
        <v>19</v>
      </c>
      <c r="F18" s="74">
        <v>20</v>
      </c>
      <c r="G18" s="74">
        <v>20</v>
      </c>
      <c r="H18" s="74">
        <v>20</v>
      </c>
      <c r="I18" s="67"/>
      <c r="J18" s="67"/>
      <c r="K18" s="67"/>
      <c r="L18" s="67"/>
      <c r="M18" s="172" t="s">
        <v>215</v>
      </c>
      <c r="N18" s="172" t="s">
        <v>218</v>
      </c>
      <c r="O18" s="172"/>
      <c r="P18" s="172"/>
      <c r="Q18" s="172" t="s">
        <v>230</v>
      </c>
      <c r="R18" s="172" t="s">
        <v>217</v>
      </c>
      <c r="S18" s="172"/>
      <c r="T18" s="172"/>
    </row>
    <row r="19" s="63" customFormat="1" ht="21" customHeight="1" spans="1:20">
      <c r="A19" s="75" t="s">
        <v>187</v>
      </c>
      <c r="B19" s="74">
        <v>13.5</v>
      </c>
      <c r="C19" s="74">
        <v>13.5</v>
      </c>
      <c r="D19" s="74">
        <v>14.5</v>
      </c>
      <c r="E19" s="74">
        <v>14.5</v>
      </c>
      <c r="F19" s="74">
        <v>15.5</v>
      </c>
      <c r="G19" s="74">
        <v>15.5</v>
      </c>
      <c r="H19" s="74">
        <v>15.5</v>
      </c>
      <c r="I19" s="87"/>
      <c r="J19" s="67"/>
      <c r="K19" s="67"/>
      <c r="L19" s="67"/>
      <c r="M19" s="172" t="s">
        <v>219</v>
      </c>
      <c r="N19" s="172" t="s">
        <v>234</v>
      </c>
      <c r="O19" s="172"/>
      <c r="P19" s="172"/>
      <c r="Q19" s="172" t="s">
        <v>214</v>
      </c>
      <c r="R19" s="172" t="s">
        <v>235</v>
      </c>
      <c r="S19" s="178"/>
      <c r="T19" s="178"/>
    </row>
    <row r="20" s="63" customFormat="1" ht="21" customHeight="1" spans="1:20">
      <c r="A20" s="75" t="s">
        <v>188</v>
      </c>
      <c r="B20" s="74">
        <f>C20-0.5</f>
        <v>35</v>
      </c>
      <c r="C20" s="74">
        <f>D20-0.5</f>
        <v>35.5</v>
      </c>
      <c r="D20" s="74">
        <v>36</v>
      </c>
      <c r="E20" s="74">
        <f t="shared" ref="E20:G20" si="5">D20+0.5</f>
        <v>36.5</v>
      </c>
      <c r="F20" s="74">
        <f t="shared" si="5"/>
        <v>37</v>
      </c>
      <c r="G20" s="74">
        <f t="shared" si="5"/>
        <v>37.5</v>
      </c>
      <c r="H20" s="74">
        <f>G20</f>
        <v>37.5</v>
      </c>
      <c r="I20" s="87"/>
      <c r="J20" s="67"/>
      <c r="K20" s="67"/>
      <c r="L20" s="67"/>
      <c r="M20" s="172" t="s">
        <v>214</v>
      </c>
      <c r="N20" s="172" t="s">
        <v>214</v>
      </c>
      <c r="O20" s="172"/>
      <c r="P20" s="172"/>
      <c r="Q20" s="172" t="s">
        <v>161</v>
      </c>
      <c r="R20" s="172" t="s">
        <v>161</v>
      </c>
      <c r="S20" s="178"/>
      <c r="T20" s="178"/>
    </row>
    <row r="21" s="63" customFormat="1" ht="21" customHeight="1" spans="1:20">
      <c r="A21" s="75" t="s">
        <v>189</v>
      </c>
      <c r="B21" s="74">
        <f>C21-0.5</f>
        <v>24.5</v>
      </c>
      <c r="C21" s="74">
        <f>D21-0.5</f>
        <v>25</v>
      </c>
      <c r="D21" s="74">
        <v>25.5</v>
      </c>
      <c r="E21" s="74">
        <f>D21+0.5</f>
        <v>26</v>
      </c>
      <c r="F21" s="74">
        <f>E21+0.5</f>
        <v>26.5</v>
      </c>
      <c r="G21" s="74">
        <f>F21+0.75</f>
        <v>27.25</v>
      </c>
      <c r="H21" s="74">
        <f>G21</f>
        <v>27.25</v>
      </c>
      <c r="I21" s="67"/>
      <c r="J21" s="67"/>
      <c r="K21" s="67"/>
      <c r="L21" s="67"/>
      <c r="M21" s="172" t="s">
        <v>215</v>
      </c>
      <c r="N21" s="172" t="s">
        <v>215</v>
      </c>
      <c r="O21" s="172"/>
      <c r="P21" s="172"/>
      <c r="Q21" s="172" t="s">
        <v>216</v>
      </c>
      <c r="R21" s="172" t="s">
        <v>232</v>
      </c>
      <c r="S21" s="67"/>
      <c r="T21" s="67"/>
    </row>
    <row r="22" ht="29.1" customHeight="1" spans="1:20">
      <c r="A22" s="76"/>
      <c r="B22" s="77"/>
      <c r="C22" s="78"/>
      <c r="D22" s="78"/>
      <c r="E22" s="78"/>
      <c r="F22" s="78"/>
      <c r="G22" s="78"/>
      <c r="H22" s="78"/>
      <c r="I22" s="88"/>
      <c r="J22" s="88"/>
      <c r="K22" s="89"/>
      <c r="L22" s="90"/>
      <c r="M22" s="77"/>
      <c r="N22" s="78"/>
      <c r="O22" s="78"/>
      <c r="P22" s="78"/>
      <c r="Q22" s="78"/>
      <c r="R22" s="88"/>
      <c r="S22" s="88"/>
      <c r="T22" s="89"/>
    </row>
    <row r="23" ht="15.75" spans="1:20">
      <c r="A23" s="79" t="s">
        <v>124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ht="15" spans="1:20">
      <c r="A24" s="64" t="s">
        <v>190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ht="15" spans="1:20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191</v>
      </c>
      <c r="N25" s="91">
        <v>45116</v>
      </c>
      <c r="O25" s="91"/>
      <c r="P25" s="92"/>
      <c r="Q25" s="79" t="s">
        <v>192</v>
      </c>
      <c r="R25" s="79"/>
      <c r="S25" s="79" t="s">
        <v>193</v>
      </c>
      <c r="T25" s="64" t="s">
        <v>236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tabSelected="1" zoomScale="110" zoomScaleNormal="110" workbookViewId="0">
      <selection activeCell="B6" sqref="B6:C6"/>
    </sheetView>
  </sheetViews>
  <sheetFormatPr defaultColWidth="10.125" defaultRowHeight="1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2.6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237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238</v>
      </c>
      <c r="F2" s="102" t="s">
        <v>239</v>
      </c>
      <c r="G2" s="103" t="s">
        <v>69</v>
      </c>
      <c r="H2" s="104"/>
      <c r="I2" s="132" t="s">
        <v>57</v>
      </c>
      <c r="J2" s="153" t="s">
        <v>58</v>
      </c>
      <c r="K2" s="154"/>
    </row>
    <row r="3" spans="1:11">
      <c r="A3" s="105" t="s">
        <v>75</v>
      </c>
      <c r="B3" s="106">
        <v>1218</v>
      </c>
      <c r="C3" s="106"/>
      <c r="D3" s="107" t="s">
        <v>240</v>
      </c>
      <c r="E3" s="108">
        <v>45132</v>
      </c>
      <c r="F3" s="108"/>
      <c r="G3" s="108"/>
      <c r="H3" s="109" t="s">
        <v>241</v>
      </c>
      <c r="I3" s="109"/>
      <c r="J3" s="109"/>
      <c r="K3" s="155"/>
    </row>
    <row r="4" spans="1:11">
      <c r="A4" s="110" t="s">
        <v>72</v>
      </c>
      <c r="B4" s="106">
        <v>1</v>
      </c>
      <c r="C4" s="106">
        <v>7</v>
      </c>
      <c r="D4" s="111" t="s">
        <v>242</v>
      </c>
      <c r="E4" s="112" t="s">
        <v>243</v>
      </c>
      <c r="F4" s="112"/>
      <c r="G4" s="112"/>
      <c r="H4" s="111" t="s">
        <v>244</v>
      </c>
      <c r="I4" s="111"/>
      <c r="J4" s="125" t="s">
        <v>66</v>
      </c>
      <c r="K4" s="156" t="s">
        <v>67</v>
      </c>
    </row>
    <row r="5" spans="1:11">
      <c r="A5" s="110" t="s">
        <v>245</v>
      </c>
      <c r="B5" s="106">
        <v>1</v>
      </c>
      <c r="C5" s="106"/>
      <c r="D5" s="107" t="s">
        <v>243</v>
      </c>
      <c r="E5" s="107"/>
      <c r="F5" s="107"/>
      <c r="G5" s="107" t="s">
        <v>246</v>
      </c>
      <c r="H5" s="111" t="s">
        <v>247</v>
      </c>
      <c r="I5" s="111"/>
      <c r="J5" s="125" t="s">
        <v>66</v>
      </c>
      <c r="K5" s="156" t="s">
        <v>67</v>
      </c>
    </row>
    <row r="6" spans="1:11">
      <c r="A6" s="113" t="s">
        <v>248</v>
      </c>
      <c r="B6" s="114" t="s">
        <v>249</v>
      </c>
      <c r="C6" s="114"/>
      <c r="D6" s="115" t="s">
        <v>250</v>
      </c>
      <c r="E6" s="116">
        <v>1218</v>
      </c>
      <c r="F6" s="117"/>
      <c r="G6" s="115"/>
      <c r="H6" s="118" t="s">
        <v>251</v>
      </c>
      <c r="I6" s="118"/>
      <c r="J6" s="117" t="s">
        <v>66</v>
      </c>
      <c r="K6" s="157" t="s">
        <v>67</v>
      </c>
    </row>
    <row r="7" ht="15.7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252</v>
      </c>
      <c r="B8" s="102" t="s">
        <v>249</v>
      </c>
      <c r="C8" s="102" t="s">
        <v>253</v>
      </c>
      <c r="D8" s="102" t="s">
        <v>254</v>
      </c>
      <c r="E8" s="102" t="s">
        <v>255</v>
      </c>
      <c r="F8" s="102" t="s">
        <v>256</v>
      </c>
      <c r="G8" s="123" t="s">
        <v>257</v>
      </c>
      <c r="H8" s="124"/>
      <c r="I8" s="124"/>
      <c r="J8" s="124"/>
      <c r="K8" s="158"/>
    </row>
    <row r="9" spans="1:11">
      <c r="A9" s="110" t="s">
        <v>258</v>
      </c>
      <c r="B9" s="111"/>
      <c r="C9" s="125" t="s">
        <v>66</v>
      </c>
      <c r="D9" s="125" t="s">
        <v>67</v>
      </c>
      <c r="E9" s="107" t="s">
        <v>259</v>
      </c>
      <c r="F9" s="126" t="s">
        <v>260</v>
      </c>
      <c r="G9" s="127"/>
      <c r="H9" s="128"/>
      <c r="I9" s="128"/>
      <c r="J9" s="128"/>
      <c r="K9" s="159"/>
    </row>
    <row r="10" spans="1:11">
      <c r="A10" s="110" t="s">
        <v>261</v>
      </c>
      <c r="B10" s="111"/>
      <c r="C10" s="125" t="s">
        <v>66</v>
      </c>
      <c r="D10" s="125" t="s">
        <v>67</v>
      </c>
      <c r="E10" s="107" t="s">
        <v>262</v>
      </c>
      <c r="F10" s="126" t="s">
        <v>263</v>
      </c>
      <c r="G10" s="127" t="s">
        <v>264</v>
      </c>
      <c r="H10" s="128"/>
      <c r="I10" s="128"/>
      <c r="J10" s="128"/>
      <c r="K10" s="159"/>
    </row>
    <row r="11" spans="1:11">
      <c r="A11" s="129" t="s">
        <v>202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5" t="s">
        <v>89</v>
      </c>
      <c r="B12" s="125" t="s">
        <v>85</v>
      </c>
      <c r="C12" s="125" t="s">
        <v>86</v>
      </c>
      <c r="D12" s="126"/>
      <c r="E12" s="107" t="s">
        <v>87</v>
      </c>
      <c r="F12" s="125" t="s">
        <v>85</v>
      </c>
      <c r="G12" s="125" t="s">
        <v>86</v>
      </c>
      <c r="H12" s="125"/>
      <c r="I12" s="107" t="s">
        <v>265</v>
      </c>
      <c r="J12" s="125" t="s">
        <v>85</v>
      </c>
      <c r="K12" s="156" t="s">
        <v>86</v>
      </c>
    </row>
    <row r="13" spans="1:11">
      <c r="A13" s="105" t="s">
        <v>92</v>
      </c>
      <c r="B13" s="125" t="s">
        <v>85</v>
      </c>
      <c r="C13" s="125" t="s">
        <v>86</v>
      </c>
      <c r="D13" s="126"/>
      <c r="E13" s="107" t="s">
        <v>97</v>
      </c>
      <c r="F13" s="125" t="s">
        <v>85</v>
      </c>
      <c r="G13" s="125" t="s">
        <v>86</v>
      </c>
      <c r="H13" s="125"/>
      <c r="I13" s="107" t="s">
        <v>266</v>
      </c>
      <c r="J13" s="125" t="s">
        <v>85</v>
      </c>
      <c r="K13" s="156" t="s">
        <v>86</v>
      </c>
    </row>
    <row r="14" ht="15.75" spans="1:11">
      <c r="A14" s="113" t="s">
        <v>267</v>
      </c>
      <c r="B14" s="117" t="s">
        <v>85</v>
      </c>
      <c r="C14" s="117" t="s">
        <v>86</v>
      </c>
      <c r="D14" s="116"/>
      <c r="E14" s="115" t="s">
        <v>268</v>
      </c>
      <c r="F14" s="117" t="s">
        <v>85</v>
      </c>
      <c r="G14" s="117" t="s">
        <v>86</v>
      </c>
      <c r="H14" s="117"/>
      <c r="I14" s="115" t="s">
        <v>269</v>
      </c>
      <c r="J14" s="117" t="s">
        <v>85</v>
      </c>
      <c r="K14" s="157" t="s">
        <v>86</v>
      </c>
    </row>
    <row r="15" ht="15.7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4" customFormat="1" spans="1:11">
      <c r="A16" s="98" t="s">
        <v>270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pans="1:11">
      <c r="A17" s="110" t="s">
        <v>271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10" t="s">
        <v>272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3" t="s">
        <v>273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pans="1:11">
      <c r="A24" s="110" t="s">
        <v>123</v>
      </c>
      <c r="B24" s="111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5"/>
    </row>
    <row r="25" ht="15.75" spans="1:11">
      <c r="A25" s="138" t="s">
        <v>274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ht="15.7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8"/>
    </row>
    <row r="28" ht="15.75" customHeight="1" spans="1:11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66"/>
    </row>
    <row r="29" ht="15.75" customHeight="1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6"/>
    </row>
    <row r="30" ht="15.75" customHeight="1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6"/>
    </row>
    <row r="31" ht="15.75" customHeight="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6"/>
    </row>
    <row r="32" ht="15.75" customHeight="1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6"/>
    </row>
    <row r="33" ht="15.75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6"/>
    </row>
    <row r="34" ht="15.75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66"/>
    </row>
    <row r="35" ht="15.75" customHeight="1" spans="1:1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66"/>
    </row>
    <row r="36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7"/>
    </row>
    <row r="37" ht="18.75" customHeight="1" spans="1:11">
      <c r="A37" s="146" t="s">
        <v>276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8"/>
    </row>
    <row r="38" s="95" customFormat="1" ht="18.75" customHeight="1" spans="1:11">
      <c r="A38" s="110" t="s">
        <v>277</v>
      </c>
      <c r="B38" s="111"/>
      <c r="C38" s="111"/>
      <c r="D38" s="109" t="s">
        <v>278</v>
      </c>
      <c r="E38" s="109"/>
      <c r="F38" s="148" t="s">
        <v>279</v>
      </c>
      <c r="G38" s="149"/>
      <c r="H38" s="111" t="s">
        <v>280</v>
      </c>
      <c r="I38" s="111"/>
      <c r="J38" s="111" t="s">
        <v>281</v>
      </c>
      <c r="K38" s="162"/>
    </row>
    <row r="39" ht="18.75" customHeight="1" spans="1:13">
      <c r="A39" s="110" t="s">
        <v>124</v>
      </c>
      <c r="B39" s="111" t="s">
        <v>282</v>
      </c>
      <c r="C39" s="111"/>
      <c r="D39" s="111"/>
      <c r="E39" s="111"/>
      <c r="F39" s="111"/>
      <c r="G39" s="111"/>
      <c r="H39" s="111"/>
      <c r="I39" s="111"/>
      <c r="J39" s="111"/>
      <c r="K39" s="162"/>
      <c r="M39" s="95"/>
    </row>
    <row r="40" ht="30.95" customHeight="1" spans="1:11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" customHeight="1" spans="1:11">
      <c r="A42" s="113" t="s">
        <v>136</v>
      </c>
      <c r="B42" s="150" t="s">
        <v>283</v>
      </c>
      <c r="C42" s="150"/>
      <c r="D42" s="115" t="s">
        <v>284</v>
      </c>
      <c r="E42" s="116" t="s">
        <v>139</v>
      </c>
      <c r="F42" s="115" t="s">
        <v>140</v>
      </c>
      <c r="G42" s="151">
        <v>45125</v>
      </c>
      <c r="H42" s="152" t="s">
        <v>141</v>
      </c>
      <c r="I42" s="152"/>
      <c r="J42" s="150" t="s">
        <v>208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V25"/>
  <sheetViews>
    <sheetView zoomScale="80" zoomScaleNormal="80" workbookViewId="0">
      <selection activeCell="N16" sqref="N16"/>
    </sheetView>
  </sheetViews>
  <sheetFormatPr defaultColWidth="9" defaultRowHeight="26.1" customHeight="1"/>
  <cols>
    <col min="1" max="1" width="17.125" style="64" customWidth="1"/>
    <col min="2" max="11" width="9" style="64" customWidth="1"/>
    <col min="12" max="12" width="1.375" style="64" customWidth="1"/>
    <col min="13" max="22" width="10.5" style="64" customWidth="1"/>
    <col min="23" max="16384" width="9" style="64"/>
  </cols>
  <sheetData>
    <row r="1" ht="30" customHeight="1" spans="1:22">
      <c r="A1" s="65" t="s">
        <v>145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="63" customFormat="1" ht="24.95" customHeight="1" spans="1:22">
      <c r="A2" s="67" t="s">
        <v>62</v>
      </c>
      <c r="B2" s="68" t="s">
        <v>63</v>
      </c>
      <c r="C2" s="69"/>
      <c r="D2" s="69"/>
      <c r="E2" s="69"/>
      <c r="F2" s="69"/>
      <c r="G2" s="69"/>
      <c r="H2" s="70" t="s">
        <v>146</v>
      </c>
      <c r="I2" s="81" t="s">
        <v>69</v>
      </c>
      <c r="J2" s="81"/>
      <c r="K2" s="81"/>
      <c r="L2" s="82"/>
      <c r="M2" s="83" t="s">
        <v>57</v>
      </c>
      <c r="N2" s="84" t="s">
        <v>58</v>
      </c>
      <c r="O2" s="85"/>
      <c r="P2" s="85"/>
      <c r="Q2" s="85"/>
      <c r="R2" s="85"/>
      <c r="S2" s="85"/>
      <c r="T2" s="85"/>
      <c r="U2" s="85"/>
      <c r="V2" s="93"/>
    </row>
    <row r="3" s="63" customFormat="1" ht="23.1" customHeight="1" spans="1:22">
      <c r="A3" s="71" t="s">
        <v>148</v>
      </c>
      <c r="B3" s="72" t="s">
        <v>149</v>
      </c>
      <c r="C3" s="73"/>
      <c r="D3" s="73"/>
      <c r="E3" s="73"/>
      <c r="F3" s="73"/>
      <c r="G3" s="73"/>
      <c r="H3" s="73"/>
      <c r="I3" s="73"/>
      <c r="J3" s="73"/>
      <c r="K3" s="73"/>
      <c r="L3" s="67"/>
      <c r="M3" s="72" t="s">
        <v>150</v>
      </c>
      <c r="N3" s="73"/>
      <c r="O3" s="73"/>
      <c r="P3" s="73"/>
      <c r="Q3" s="73"/>
      <c r="R3" s="73"/>
      <c r="S3" s="73"/>
      <c r="T3" s="73"/>
      <c r="U3" s="73"/>
      <c r="V3" s="73"/>
    </row>
    <row r="4" s="63" customFormat="1" ht="23.1" customHeight="1" spans="1:22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151</v>
      </c>
      <c r="I4" s="86"/>
      <c r="J4" s="86"/>
      <c r="K4" s="86"/>
      <c r="L4" s="67"/>
      <c r="M4" s="74" t="s">
        <v>110</v>
      </c>
      <c r="N4" s="74" t="s">
        <v>111</v>
      </c>
      <c r="O4" s="74" t="s">
        <v>112</v>
      </c>
      <c r="P4" s="74" t="s">
        <v>113</v>
      </c>
      <c r="Q4" s="74" t="s">
        <v>114</v>
      </c>
      <c r="R4" s="74" t="s">
        <v>115</v>
      </c>
      <c r="S4" s="74" t="s">
        <v>151</v>
      </c>
      <c r="T4" s="86"/>
      <c r="U4" s="86"/>
      <c r="V4" s="86"/>
    </row>
    <row r="5" s="63" customFormat="1" ht="23.1" customHeight="1" spans="1:22">
      <c r="A5" s="71"/>
      <c r="B5" s="74" t="s">
        <v>152</v>
      </c>
      <c r="C5" s="74" t="s">
        <v>153</v>
      </c>
      <c r="D5" s="74" t="s">
        <v>154</v>
      </c>
      <c r="E5" s="74" t="s">
        <v>155</v>
      </c>
      <c r="F5" s="74" t="s">
        <v>156</v>
      </c>
      <c r="G5" s="74" t="s">
        <v>157</v>
      </c>
      <c r="H5" s="74" t="s">
        <v>158</v>
      </c>
      <c r="I5" s="67"/>
      <c r="J5" s="67"/>
      <c r="K5" s="67"/>
      <c r="L5" s="67"/>
      <c r="M5" s="74" t="s">
        <v>152</v>
      </c>
      <c r="N5" s="74" t="s">
        <v>153</v>
      </c>
      <c r="O5" s="74" t="s">
        <v>154</v>
      </c>
      <c r="P5" s="74" t="s">
        <v>155</v>
      </c>
      <c r="Q5" s="74" t="s">
        <v>156</v>
      </c>
      <c r="R5" s="74" t="s">
        <v>157</v>
      </c>
      <c r="S5" s="74" t="s">
        <v>158</v>
      </c>
      <c r="T5" s="67"/>
      <c r="U5" s="67"/>
      <c r="V5" s="67"/>
    </row>
    <row r="6" s="63" customFormat="1" ht="21" customHeight="1" spans="1:22">
      <c r="A6" s="75" t="s">
        <v>159</v>
      </c>
      <c r="B6" s="74">
        <f>C6-1</f>
        <v>70</v>
      </c>
      <c r="C6" s="74">
        <f>D6-2</f>
        <v>71</v>
      </c>
      <c r="D6" s="74">
        <v>73</v>
      </c>
      <c r="E6" s="74">
        <f>D6+2</f>
        <v>75</v>
      </c>
      <c r="F6" s="74">
        <f>E6+2</f>
        <v>77</v>
      </c>
      <c r="G6" s="74">
        <f>F6+1</f>
        <v>78</v>
      </c>
      <c r="H6" s="74">
        <f>G6+1</f>
        <v>79</v>
      </c>
      <c r="I6" s="67"/>
      <c r="J6" s="67"/>
      <c r="K6" s="67"/>
      <c r="L6" s="67"/>
      <c r="M6" s="67" t="s">
        <v>167</v>
      </c>
      <c r="N6" s="67" t="s">
        <v>161</v>
      </c>
      <c r="O6" s="67" t="s">
        <v>160</v>
      </c>
      <c r="P6" s="67" t="s">
        <v>167</v>
      </c>
      <c r="Q6" s="67" t="s">
        <v>160</v>
      </c>
      <c r="R6" s="67" t="s">
        <v>160</v>
      </c>
      <c r="S6" s="67" t="s">
        <v>167</v>
      </c>
      <c r="T6" s="67"/>
      <c r="U6" s="67"/>
      <c r="V6" s="67"/>
    </row>
    <row r="7" s="63" customFormat="1" ht="21" customHeight="1" spans="1:22">
      <c r="A7" s="75" t="s">
        <v>163</v>
      </c>
      <c r="B7" s="74">
        <f>C7-1</f>
        <v>67.5</v>
      </c>
      <c r="C7" s="74">
        <f>D7-2</f>
        <v>68.5</v>
      </c>
      <c r="D7" s="74">
        <v>70.5</v>
      </c>
      <c r="E7" s="74">
        <f>D7+2</f>
        <v>72.5</v>
      </c>
      <c r="F7" s="74">
        <f>E7+2</f>
        <v>74.5</v>
      </c>
      <c r="G7" s="74">
        <f>F7+1</f>
        <v>75.5</v>
      </c>
      <c r="H7" s="74">
        <f>G7+1</f>
        <v>76.5</v>
      </c>
      <c r="I7" s="67"/>
      <c r="J7" s="67"/>
      <c r="K7" s="67"/>
      <c r="L7" s="67"/>
      <c r="M7" s="67" t="s">
        <v>164</v>
      </c>
      <c r="N7" s="67" t="s">
        <v>161</v>
      </c>
      <c r="O7" s="67" t="s">
        <v>165</v>
      </c>
      <c r="P7" s="67" t="s">
        <v>164</v>
      </c>
      <c r="Q7" s="67" t="s">
        <v>165</v>
      </c>
      <c r="R7" s="67" t="s">
        <v>164</v>
      </c>
      <c r="S7" s="67" t="s">
        <v>164</v>
      </c>
      <c r="T7" s="67"/>
      <c r="U7" s="67"/>
      <c r="V7" s="67"/>
    </row>
    <row r="8" s="63" customFormat="1" ht="21" customHeight="1" spans="1:22">
      <c r="A8" s="75" t="s">
        <v>166</v>
      </c>
      <c r="B8" s="74">
        <f t="shared" ref="B8:B10" si="0">C8-4</f>
        <v>104</v>
      </c>
      <c r="C8" s="74">
        <f t="shared" ref="C8:C10" si="1">D8-4</f>
        <v>108</v>
      </c>
      <c r="D8" s="74">
        <v>112</v>
      </c>
      <c r="E8" s="74">
        <f t="shared" ref="E8:E10" si="2">D8+4</f>
        <v>116</v>
      </c>
      <c r="F8" s="74">
        <f>E8+4</f>
        <v>120</v>
      </c>
      <c r="G8" s="74">
        <f t="shared" ref="G8:G10" si="3">F8+6</f>
        <v>126</v>
      </c>
      <c r="H8" s="74">
        <f>G8+6</f>
        <v>132</v>
      </c>
      <c r="I8" s="67"/>
      <c r="J8" s="67"/>
      <c r="K8" s="67"/>
      <c r="L8" s="67"/>
      <c r="M8" s="67" t="s">
        <v>167</v>
      </c>
      <c r="N8" s="67" t="s">
        <v>161</v>
      </c>
      <c r="O8" s="67" t="s">
        <v>161</v>
      </c>
      <c r="P8" s="67" t="s">
        <v>167</v>
      </c>
      <c r="Q8" s="67" t="s">
        <v>161</v>
      </c>
      <c r="R8" s="67" t="s">
        <v>167</v>
      </c>
      <c r="S8" s="67" t="s">
        <v>161</v>
      </c>
      <c r="T8" s="67"/>
      <c r="U8" s="67"/>
      <c r="V8" s="67"/>
    </row>
    <row r="9" s="63" customFormat="1" ht="21" customHeight="1" spans="1:22">
      <c r="A9" s="75" t="s">
        <v>168</v>
      </c>
      <c r="B9" s="74">
        <f t="shared" si="0"/>
        <v>98</v>
      </c>
      <c r="C9" s="74">
        <f t="shared" si="1"/>
        <v>102</v>
      </c>
      <c r="D9" s="74">
        <v>106</v>
      </c>
      <c r="E9" s="74">
        <f t="shared" si="2"/>
        <v>110</v>
      </c>
      <c r="F9" s="74">
        <f>E9+5</f>
        <v>115</v>
      </c>
      <c r="G9" s="74">
        <f t="shared" si="3"/>
        <v>121</v>
      </c>
      <c r="H9" s="74">
        <f>G9+7</f>
        <v>128</v>
      </c>
      <c r="I9" s="67"/>
      <c r="J9" s="67"/>
      <c r="K9" s="67"/>
      <c r="L9" s="67"/>
      <c r="M9" s="67" t="s">
        <v>161</v>
      </c>
      <c r="N9" s="67" t="s">
        <v>161</v>
      </c>
      <c r="O9" s="67" t="s">
        <v>161</v>
      </c>
      <c r="P9" s="67" t="s">
        <v>161</v>
      </c>
      <c r="Q9" s="67" t="s">
        <v>161</v>
      </c>
      <c r="R9" s="67" t="s">
        <v>161</v>
      </c>
      <c r="S9" s="67" t="s">
        <v>161</v>
      </c>
      <c r="T9" s="67"/>
      <c r="U9" s="67"/>
      <c r="V9" s="67"/>
    </row>
    <row r="10" s="63" customFormat="1" ht="21" customHeight="1" spans="1:22">
      <c r="A10" s="75" t="s">
        <v>169</v>
      </c>
      <c r="B10" s="74">
        <f t="shared" si="0"/>
        <v>100</v>
      </c>
      <c r="C10" s="74">
        <f t="shared" si="1"/>
        <v>104</v>
      </c>
      <c r="D10" s="74">
        <v>108</v>
      </c>
      <c r="E10" s="74">
        <f t="shared" si="2"/>
        <v>112</v>
      </c>
      <c r="F10" s="74">
        <f>E10+5</f>
        <v>117</v>
      </c>
      <c r="G10" s="74">
        <f t="shared" si="3"/>
        <v>123</v>
      </c>
      <c r="H10" s="74">
        <f>G10+7</f>
        <v>130</v>
      </c>
      <c r="I10" s="67"/>
      <c r="J10" s="67"/>
      <c r="K10" s="67"/>
      <c r="L10" s="67"/>
      <c r="M10" s="67" t="s">
        <v>161</v>
      </c>
      <c r="N10" s="67" t="s">
        <v>161</v>
      </c>
      <c r="O10" s="67" t="s">
        <v>161</v>
      </c>
      <c r="P10" s="67" t="s">
        <v>161</v>
      </c>
      <c r="Q10" s="67" t="s">
        <v>161</v>
      </c>
      <c r="R10" s="67" t="s">
        <v>161</v>
      </c>
      <c r="S10" s="67" t="s">
        <v>161</v>
      </c>
      <c r="T10" s="67"/>
      <c r="U10" s="67"/>
      <c r="V10" s="67"/>
    </row>
    <row r="11" s="63" customFormat="1" ht="21" customHeight="1" spans="1:22">
      <c r="A11" s="75" t="s">
        <v>170</v>
      </c>
      <c r="B11" s="74">
        <f>C11-1.2</f>
        <v>45.6</v>
      </c>
      <c r="C11" s="74">
        <f>D11-1.2</f>
        <v>46.8</v>
      </c>
      <c r="D11" s="74">
        <v>48</v>
      </c>
      <c r="E11" s="74">
        <f>D11+1.2</f>
        <v>49.2</v>
      </c>
      <c r="F11" s="74">
        <f>E11+1.2</f>
        <v>50.4</v>
      </c>
      <c r="G11" s="74">
        <f>F11+1.4</f>
        <v>51.8</v>
      </c>
      <c r="H11" s="74">
        <f>G11+1.4</f>
        <v>53.2</v>
      </c>
      <c r="I11" s="67"/>
      <c r="J11" s="67"/>
      <c r="K11" s="67"/>
      <c r="L11" s="67"/>
      <c r="M11" s="67" t="s">
        <v>172</v>
      </c>
      <c r="N11" s="67" t="s">
        <v>172</v>
      </c>
      <c r="O11" s="67" t="s">
        <v>172</v>
      </c>
      <c r="P11" s="67" t="s">
        <v>161</v>
      </c>
      <c r="Q11" s="67" t="s">
        <v>172</v>
      </c>
      <c r="R11" s="67" t="s">
        <v>171</v>
      </c>
      <c r="S11" s="67" t="s">
        <v>171</v>
      </c>
      <c r="T11" s="67"/>
      <c r="U11" s="67"/>
      <c r="V11" s="67"/>
    </row>
    <row r="12" s="63" customFormat="1" ht="21" customHeight="1" spans="1:22">
      <c r="A12" s="75" t="s">
        <v>174</v>
      </c>
      <c r="B12" s="74">
        <f>C12-1</f>
        <v>51</v>
      </c>
      <c r="C12" s="74">
        <f>D12-1</f>
        <v>52</v>
      </c>
      <c r="D12" s="74">
        <v>53</v>
      </c>
      <c r="E12" s="74">
        <f>D12+1</f>
        <v>54</v>
      </c>
      <c r="F12" s="74">
        <f>E12+1</f>
        <v>55</v>
      </c>
      <c r="G12" s="74">
        <f>F12+1.5</f>
        <v>56.5</v>
      </c>
      <c r="H12" s="74">
        <f>G12+1.5</f>
        <v>58</v>
      </c>
      <c r="I12" s="67"/>
      <c r="J12" s="67"/>
      <c r="K12" s="67"/>
      <c r="L12" s="67"/>
      <c r="M12" s="67" t="s">
        <v>175</v>
      </c>
      <c r="N12" s="67" t="s">
        <v>176</v>
      </c>
      <c r="O12" s="67" t="s">
        <v>161</v>
      </c>
      <c r="P12" s="67" t="s">
        <v>175</v>
      </c>
      <c r="Q12" s="67" t="s">
        <v>161</v>
      </c>
      <c r="R12" s="67" t="s">
        <v>175</v>
      </c>
      <c r="S12" s="67" t="s">
        <v>161</v>
      </c>
      <c r="T12" s="67"/>
      <c r="U12" s="67"/>
      <c r="V12" s="67"/>
    </row>
    <row r="13" s="63" customFormat="1" ht="21" customHeight="1" spans="1:22">
      <c r="A13" s="75" t="s">
        <v>177</v>
      </c>
      <c r="B13" s="74">
        <f>C13-0.6</f>
        <v>60.2</v>
      </c>
      <c r="C13" s="74">
        <f>D13-1.2</f>
        <v>60.8</v>
      </c>
      <c r="D13" s="74">
        <v>62</v>
      </c>
      <c r="E13" s="74">
        <f>D13+1.2</f>
        <v>63.2</v>
      </c>
      <c r="F13" s="74">
        <f>E13+1.2</f>
        <v>64.4</v>
      </c>
      <c r="G13" s="74">
        <f>F13+0.6</f>
        <v>65</v>
      </c>
      <c r="H13" s="74">
        <f>G13+0.6</f>
        <v>65.6</v>
      </c>
      <c r="I13" s="87"/>
      <c r="J13" s="67"/>
      <c r="K13" s="67"/>
      <c r="L13" s="67"/>
      <c r="M13" s="67" t="s">
        <v>161</v>
      </c>
      <c r="N13" s="67" t="s">
        <v>179</v>
      </c>
      <c r="O13" s="67" t="s">
        <v>179</v>
      </c>
      <c r="P13" s="67" t="s">
        <v>178</v>
      </c>
      <c r="Q13" s="67" t="s">
        <v>179</v>
      </c>
      <c r="R13" s="67" t="s">
        <v>178</v>
      </c>
      <c r="S13" s="67" t="s">
        <v>161</v>
      </c>
      <c r="T13" s="67"/>
      <c r="U13" s="67"/>
      <c r="V13" s="67"/>
    </row>
    <row r="14" s="63" customFormat="1" ht="21" customHeight="1" spans="1:22">
      <c r="A14" s="75" t="s">
        <v>180</v>
      </c>
      <c r="B14" s="74">
        <f>C14-0.7</f>
        <v>20.6</v>
      </c>
      <c r="C14" s="74">
        <f>D14-0.7</f>
        <v>21.3</v>
      </c>
      <c r="D14" s="74">
        <v>22</v>
      </c>
      <c r="E14" s="74">
        <f>D14+0.7</f>
        <v>22.7</v>
      </c>
      <c r="F14" s="74">
        <f>E14+0.7</f>
        <v>23.4</v>
      </c>
      <c r="G14" s="74">
        <f>F14+0.95</f>
        <v>24.35</v>
      </c>
      <c r="H14" s="74">
        <f>G14+0.95</f>
        <v>25.3</v>
      </c>
      <c r="I14" s="87"/>
      <c r="J14" s="67"/>
      <c r="K14" s="67"/>
      <c r="L14" s="67"/>
      <c r="M14" s="67" t="s">
        <v>162</v>
      </c>
      <c r="N14" s="67" t="s">
        <v>161</v>
      </c>
      <c r="O14" s="67" t="s">
        <v>179</v>
      </c>
      <c r="P14" s="67" t="s">
        <v>162</v>
      </c>
      <c r="Q14" s="67" t="s">
        <v>161</v>
      </c>
      <c r="R14" s="67" t="s">
        <v>162</v>
      </c>
      <c r="S14" s="67" t="s">
        <v>178</v>
      </c>
      <c r="T14" s="67"/>
      <c r="U14" s="67"/>
      <c r="V14" s="67"/>
    </row>
    <row r="15" s="63" customFormat="1" ht="21" customHeight="1" spans="1:22">
      <c r="A15" s="75" t="s">
        <v>181</v>
      </c>
      <c r="B15" s="74">
        <f>C15-0.6</f>
        <v>16.8</v>
      </c>
      <c r="C15" s="74">
        <f>D15-0.6</f>
        <v>17.4</v>
      </c>
      <c r="D15" s="74">
        <v>18</v>
      </c>
      <c r="E15" s="74">
        <f>D15+0.6</f>
        <v>18.6</v>
      </c>
      <c r="F15" s="74">
        <f>E15+0.6</f>
        <v>19.2</v>
      </c>
      <c r="G15" s="74">
        <f>F15+0.95</f>
        <v>20.15</v>
      </c>
      <c r="H15" s="74">
        <f>G15+0.95</f>
        <v>21.1</v>
      </c>
      <c r="I15" s="87"/>
      <c r="J15" s="67"/>
      <c r="K15" s="67"/>
      <c r="L15" s="67"/>
      <c r="M15" s="67" t="s">
        <v>161</v>
      </c>
      <c r="N15" s="67" t="s">
        <v>161</v>
      </c>
      <c r="O15" s="67" t="s">
        <v>161</v>
      </c>
      <c r="P15" s="67" t="s">
        <v>161</v>
      </c>
      <c r="Q15" s="67" t="s">
        <v>161</v>
      </c>
      <c r="R15" s="67" t="s">
        <v>161</v>
      </c>
      <c r="S15" s="67" t="s">
        <v>161</v>
      </c>
      <c r="T15" s="67"/>
      <c r="U15" s="67"/>
      <c r="V15" s="67"/>
    </row>
    <row r="16" s="63" customFormat="1" ht="21" customHeight="1" spans="1:22">
      <c r="A16" s="75" t="s">
        <v>182</v>
      </c>
      <c r="B16" s="74">
        <f>C16-0.4</f>
        <v>12.2</v>
      </c>
      <c r="C16" s="74">
        <f>D16-0.4</f>
        <v>12.6</v>
      </c>
      <c r="D16" s="74">
        <v>13</v>
      </c>
      <c r="E16" s="74">
        <f>D16+0.4</f>
        <v>13.4</v>
      </c>
      <c r="F16" s="74">
        <f>E16+0.4</f>
        <v>13.8</v>
      </c>
      <c r="G16" s="74">
        <f>F16+0.6</f>
        <v>14.4</v>
      </c>
      <c r="H16" s="74">
        <f>G16+0.6</f>
        <v>15</v>
      </c>
      <c r="I16" s="87"/>
      <c r="J16" s="67"/>
      <c r="K16" s="67"/>
      <c r="L16" s="67"/>
      <c r="M16" s="67" t="s">
        <v>161</v>
      </c>
      <c r="N16" s="67" t="s">
        <v>161</v>
      </c>
      <c r="O16" s="67" t="s">
        <v>161</v>
      </c>
      <c r="P16" s="67" t="s">
        <v>161</v>
      </c>
      <c r="Q16" s="67" t="s">
        <v>161</v>
      </c>
      <c r="R16" s="67" t="s">
        <v>161</v>
      </c>
      <c r="S16" s="67" t="s">
        <v>161</v>
      </c>
      <c r="T16" s="67"/>
      <c r="U16" s="67"/>
      <c r="V16" s="67"/>
    </row>
    <row r="17" s="63" customFormat="1" ht="21" customHeight="1" spans="1:22">
      <c r="A17" s="75" t="s">
        <v>183</v>
      </c>
      <c r="B17" s="74">
        <f>C17</f>
        <v>11.5</v>
      </c>
      <c r="C17" s="74">
        <f>D17</f>
        <v>11.5</v>
      </c>
      <c r="D17" s="74">
        <v>11.5</v>
      </c>
      <c r="E17" s="74">
        <f t="shared" ref="E17:H17" si="4">D17</f>
        <v>11.5</v>
      </c>
      <c r="F17" s="74">
        <f t="shared" si="4"/>
        <v>11.5</v>
      </c>
      <c r="G17" s="74">
        <f t="shared" si="4"/>
        <v>11.5</v>
      </c>
      <c r="H17" s="74">
        <f t="shared" si="4"/>
        <v>11.5</v>
      </c>
      <c r="I17" s="87"/>
      <c r="J17" s="87"/>
      <c r="K17" s="67"/>
      <c r="L17" s="67"/>
      <c r="M17" s="67" t="s">
        <v>161</v>
      </c>
      <c r="N17" s="67" t="s">
        <v>161</v>
      </c>
      <c r="O17" s="67" t="s">
        <v>161</v>
      </c>
      <c r="P17" s="67" t="s">
        <v>161</v>
      </c>
      <c r="Q17" s="67" t="s">
        <v>161</v>
      </c>
      <c r="R17" s="67" t="s">
        <v>161</v>
      </c>
      <c r="S17" s="67" t="s">
        <v>161</v>
      </c>
      <c r="T17" s="67"/>
      <c r="U17" s="67"/>
      <c r="V17" s="67"/>
    </row>
    <row r="18" s="63" customFormat="1" ht="21" customHeight="1" spans="1:22">
      <c r="A18" s="75" t="s">
        <v>184</v>
      </c>
      <c r="B18" s="74">
        <f>D18-1</f>
        <v>18</v>
      </c>
      <c r="C18" s="74">
        <v>18</v>
      </c>
      <c r="D18" s="74" t="s">
        <v>185</v>
      </c>
      <c r="E18" s="74">
        <v>19</v>
      </c>
      <c r="F18" s="74">
        <v>20</v>
      </c>
      <c r="G18" s="74">
        <v>20</v>
      </c>
      <c r="H18" s="74">
        <v>20</v>
      </c>
      <c r="I18" s="67"/>
      <c r="J18" s="67"/>
      <c r="K18" s="67"/>
      <c r="L18" s="67"/>
      <c r="M18" s="67" t="s">
        <v>161</v>
      </c>
      <c r="N18" s="67" t="s">
        <v>179</v>
      </c>
      <c r="O18" s="67" t="s">
        <v>161</v>
      </c>
      <c r="P18" s="67" t="s">
        <v>186</v>
      </c>
      <c r="Q18" s="67" t="s">
        <v>161</v>
      </c>
      <c r="R18" s="67" t="s">
        <v>186</v>
      </c>
      <c r="S18" s="67" t="s">
        <v>179</v>
      </c>
      <c r="T18" s="67"/>
      <c r="U18" s="67"/>
      <c r="V18" s="67"/>
    </row>
    <row r="19" s="63" customFormat="1" ht="21" customHeight="1" spans="1:22">
      <c r="A19" s="75" t="s">
        <v>187</v>
      </c>
      <c r="B19" s="74">
        <v>13.5</v>
      </c>
      <c r="C19" s="74">
        <v>13.5</v>
      </c>
      <c r="D19" s="74">
        <v>14.5</v>
      </c>
      <c r="E19" s="74">
        <v>14.5</v>
      </c>
      <c r="F19" s="74">
        <v>15.5</v>
      </c>
      <c r="G19" s="74">
        <v>15.5</v>
      </c>
      <c r="H19" s="74">
        <v>15.5</v>
      </c>
      <c r="I19" s="87"/>
      <c r="J19" s="67"/>
      <c r="K19" s="67"/>
      <c r="L19" s="67"/>
      <c r="M19" s="67" t="s">
        <v>162</v>
      </c>
      <c r="N19" s="67" t="s">
        <v>161</v>
      </c>
      <c r="O19" s="67" t="s">
        <v>179</v>
      </c>
      <c r="P19" s="67" t="s">
        <v>161</v>
      </c>
      <c r="Q19" s="67" t="s">
        <v>179</v>
      </c>
      <c r="R19" s="67" t="s">
        <v>162</v>
      </c>
      <c r="S19" s="67" t="s">
        <v>178</v>
      </c>
      <c r="T19" s="67"/>
      <c r="U19" s="67"/>
      <c r="V19" s="67"/>
    </row>
    <row r="20" s="63" customFormat="1" ht="21" customHeight="1" spans="1:22">
      <c r="A20" s="75" t="s">
        <v>188</v>
      </c>
      <c r="B20" s="74">
        <f>C20-0.5</f>
        <v>35</v>
      </c>
      <c r="C20" s="74">
        <f>D20-0.5</f>
        <v>35.5</v>
      </c>
      <c r="D20" s="74">
        <v>36</v>
      </c>
      <c r="E20" s="74">
        <f t="shared" ref="E20:G20" si="5">D20+0.5</f>
        <v>36.5</v>
      </c>
      <c r="F20" s="74">
        <f t="shared" si="5"/>
        <v>37</v>
      </c>
      <c r="G20" s="74">
        <f t="shared" si="5"/>
        <v>37.5</v>
      </c>
      <c r="H20" s="74">
        <f>G20</f>
        <v>37.5</v>
      </c>
      <c r="I20" s="87"/>
      <c r="J20" s="67"/>
      <c r="K20" s="67"/>
      <c r="L20" s="67"/>
      <c r="M20" s="67" t="s">
        <v>172</v>
      </c>
      <c r="N20" s="67" t="s">
        <v>172</v>
      </c>
      <c r="O20" s="67" t="s">
        <v>172</v>
      </c>
      <c r="P20" s="67" t="s">
        <v>161</v>
      </c>
      <c r="Q20" s="67" t="s">
        <v>172</v>
      </c>
      <c r="R20" s="67" t="s">
        <v>171</v>
      </c>
      <c r="S20" s="67" t="s">
        <v>171</v>
      </c>
      <c r="T20" s="67"/>
      <c r="U20" s="67"/>
      <c r="V20" s="67"/>
    </row>
    <row r="21" s="63" customFormat="1" ht="21" customHeight="1" spans="1:22">
      <c r="A21" s="75" t="s">
        <v>189</v>
      </c>
      <c r="B21" s="74">
        <f>C21-0.5</f>
        <v>24.5</v>
      </c>
      <c r="C21" s="74">
        <f>D21-0.5</f>
        <v>25</v>
      </c>
      <c r="D21" s="74">
        <v>25.5</v>
      </c>
      <c r="E21" s="74">
        <f>D21+0.5</f>
        <v>26</v>
      </c>
      <c r="F21" s="74">
        <f>E21+0.5</f>
        <v>26.5</v>
      </c>
      <c r="G21" s="74">
        <f>F21+0.75</f>
        <v>27.25</v>
      </c>
      <c r="H21" s="74">
        <f>G21</f>
        <v>27.25</v>
      </c>
      <c r="I21" s="67"/>
      <c r="J21" s="67"/>
      <c r="K21" s="67"/>
      <c r="L21" s="67"/>
      <c r="M21" s="67" t="s">
        <v>175</v>
      </c>
      <c r="N21" s="67" t="s">
        <v>176</v>
      </c>
      <c r="O21" s="67" t="s">
        <v>161</v>
      </c>
      <c r="P21" s="67" t="s">
        <v>175</v>
      </c>
      <c r="Q21" s="67" t="s">
        <v>161</v>
      </c>
      <c r="R21" s="67" t="s">
        <v>175</v>
      </c>
      <c r="S21" s="67" t="s">
        <v>161</v>
      </c>
      <c r="T21" s="67"/>
      <c r="U21" s="67"/>
      <c r="V21" s="67"/>
    </row>
    <row r="22" ht="29.1" customHeight="1" spans="1:22">
      <c r="A22" s="76"/>
      <c r="B22" s="77"/>
      <c r="C22" s="78"/>
      <c r="D22" s="78"/>
      <c r="E22" s="78"/>
      <c r="F22" s="78"/>
      <c r="G22" s="78"/>
      <c r="H22" s="78"/>
      <c r="I22" s="88"/>
      <c r="J22" s="88"/>
      <c r="K22" s="89"/>
      <c r="L22" s="90"/>
      <c r="M22" s="77"/>
      <c r="N22" s="78"/>
      <c r="O22" s="78"/>
      <c r="P22" s="78"/>
      <c r="Q22" s="78"/>
      <c r="R22" s="78"/>
      <c r="S22" s="78"/>
      <c r="T22" s="88"/>
      <c r="U22" s="88"/>
      <c r="V22" s="89"/>
    </row>
    <row r="23" ht="15.75" spans="1:22">
      <c r="A23" s="79" t="s">
        <v>124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15" spans="1:22">
      <c r="A24" s="64" t="s">
        <v>190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15" spans="1:2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191</v>
      </c>
      <c r="N25" s="91">
        <v>45116</v>
      </c>
      <c r="O25" s="91"/>
      <c r="P25" s="92"/>
      <c r="Q25" s="92"/>
      <c r="R25" s="92"/>
      <c r="S25" s="79" t="s">
        <v>285</v>
      </c>
      <c r="T25" s="79"/>
      <c r="U25" s="79" t="s">
        <v>193</v>
      </c>
      <c r="V25" s="64" t="s">
        <v>236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22"/>
  <sheetViews>
    <sheetView workbookViewId="0">
      <selection activeCell="B4" sqref="B4:C6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ht="18" customHeight="1" spans="1:15">
      <c r="A4" s="9">
        <v>1</v>
      </c>
      <c r="B4" s="11" t="s">
        <v>303</v>
      </c>
      <c r="C4" s="13" t="s">
        <v>304</v>
      </c>
      <c r="D4" s="11" t="s">
        <v>305</v>
      </c>
      <c r="E4" s="13" t="s">
        <v>306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307</v>
      </c>
    </row>
    <row r="5" spans="1:15">
      <c r="A5" s="9">
        <v>2</v>
      </c>
      <c r="B5" s="26" t="s">
        <v>308</v>
      </c>
      <c r="C5" s="13" t="s">
        <v>304</v>
      </c>
      <c r="D5" s="11" t="s">
        <v>305</v>
      </c>
      <c r="E5" s="13" t="s">
        <v>306</v>
      </c>
      <c r="F5" s="12"/>
      <c r="G5" s="12" t="s">
        <v>66</v>
      </c>
      <c r="H5" s="12" t="s">
        <v>66</v>
      </c>
      <c r="I5" s="12">
        <v>4</v>
      </c>
      <c r="J5" s="12"/>
      <c r="K5" s="12"/>
      <c r="L5" s="12">
        <v>2</v>
      </c>
      <c r="M5" s="12">
        <v>3</v>
      </c>
      <c r="N5" s="12">
        <f t="shared" ref="N5:N6" si="0">SUM(I5:M5)</f>
        <v>9</v>
      </c>
      <c r="O5" s="12" t="s">
        <v>307</v>
      </c>
    </row>
    <row r="6" spans="1:15">
      <c r="A6" s="9">
        <v>3</v>
      </c>
      <c r="B6" s="11" t="s">
        <v>309</v>
      </c>
      <c r="C6" s="13" t="s">
        <v>304</v>
      </c>
      <c r="D6" s="11" t="s">
        <v>305</v>
      </c>
      <c r="E6" s="13" t="s">
        <v>306</v>
      </c>
      <c r="F6" s="12"/>
      <c r="G6" s="12" t="s">
        <v>66</v>
      </c>
      <c r="H6" s="12" t="s">
        <v>66</v>
      </c>
      <c r="I6" s="12">
        <v>3</v>
      </c>
      <c r="J6" s="12"/>
      <c r="K6" s="12"/>
      <c r="L6" s="12"/>
      <c r="M6" s="12">
        <v>1</v>
      </c>
      <c r="N6" s="12">
        <f t="shared" si="0"/>
        <v>4</v>
      </c>
      <c r="O6" s="12" t="s">
        <v>307</v>
      </c>
    </row>
    <row r="7" spans="1:15">
      <c r="A7" s="62"/>
      <c r="B7" s="11"/>
      <c r="C7" s="13"/>
      <c r="D7" s="11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62"/>
      <c r="B8" s="11"/>
      <c r="C8" s="13"/>
      <c r="D8" s="11"/>
      <c r="E8" s="13"/>
      <c r="F8" s="12"/>
      <c r="G8" s="48"/>
      <c r="H8" s="12"/>
      <c r="I8" s="12"/>
      <c r="J8" s="12"/>
      <c r="K8" s="12"/>
      <c r="L8" s="12"/>
      <c r="M8" s="9"/>
      <c r="N8" s="12"/>
      <c r="O8" s="12"/>
    </row>
    <row r="9" spans="1:15">
      <c r="A9" s="62"/>
      <c r="B9" s="11"/>
      <c r="C9" s="13"/>
      <c r="D9" s="12"/>
      <c r="E9" s="16"/>
      <c r="F9" s="12"/>
      <c r="G9" s="48"/>
      <c r="H9" s="12"/>
      <c r="I9" s="12"/>
      <c r="J9" s="12"/>
      <c r="K9" s="12"/>
      <c r="L9" s="12"/>
      <c r="M9" s="9"/>
      <c r="N9" s="12"/>
      <c r="O9" s="12"/>
    </row>
    <row r="10" spans="1:15">
      <c r="A10" s="62"/>
      <c r="B10" s="11"/>
      <c r="C10" s="13"/>
      <c r="D10" s="13"/>
      <c r="E10" s="16"/>
      <c r="F10" s="12"/>
      <c r="G10" s="48"/>
      <c r="H10" s="12"/>
      <c r="I10" s="12"/>
      <c r="J10" s="12"/>
      <c r="K10" s="12"/>
      <c r="L10" s="12"/>
      <c r="M10" s="12"/>
      <c r="N10" s="12"/>
      <c r="O10" s="12"/>
    </row>
    <row r="11" spans="1:15">
      <c r="A11" s="62"/>
      <c r="B11" s="11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2"/>
      <c r="B12" s="11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2"/>
      <c r="B13" s="11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2"/>
      <c r="B14" s="11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2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2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2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2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2"/>
      <c r="B19" s="12"/>
      <c r="C19" s="55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2"/>
      <c r="B20" s="12"/>
      <c r="C20" s="55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310</v>
      </c>
      <c r="B21" s="18"/>
      <c r="C21" s="18"/>
      <c r="D21" s="19"/>
      <c r="E21" s="20"/>
      <c r="F21" s="34"/>
      <c r="G21" s="34"/>
      <c r="H21" s="34"/>
      <c r="I21" s="27"/>
      <c r="J21" s="17" t="s">
        <v>311</v>
      </c>
      <c r="K21" s="18"/>
      <c r="L21" s="18"/>
      <c r="M21" s="19"/>
      <c r="N21" s="18"/>
      <c r="O21" s="25"/>
    </row>
    <row r="22" spans="1:15">
      <c r="A22" s="21" t="s">
        <v>312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2023-07-18T09:04:32Z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