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<sst xmlns="http://schemas.openxmlformats.org/spreadsheetml/2006/main" count="979" uniqueCount="343">
  <si>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</si>
  <si>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</si>
  <si>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</si>
  <si>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</si>
  <si>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</si>
  <si>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</si>
  <si>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</si>
  <si>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</si>
  <si>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</si>
  <si>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</si>
  <si>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</si>
  <si>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</si>
  <si>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</si>
  <si>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</si>
  <si>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</si>
  <si>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</si>
  <si>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</si>
  <si>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</si>
  <si>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</si>
  <si>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</si>
  <si>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</si>
  <si>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</si>
  <si>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</si>
  <si>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</si>
  <si>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</si>
  <si>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</si>
  <si>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</si>
  <si>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</si>
  <si>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</si>
  <si>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</si>
  <si>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</si>
  <si>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</si>
  <si>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</si>
  <si>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</si>
  <si>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</si>
  <si>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</si>
  <si>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</si>
  <si>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</si>
  <si>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</si>
  <si>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</si>
  <si>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</si>
  <si>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</si>
  <si>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</si>
  <si>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</si>
  <si>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</si>
  <si>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</si>
  <si>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</si>
  <si>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</si>
  <si>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</si>
  <si>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</si>
  <si>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</si>
  <si>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</si>
  <si>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</si>
  <si>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</si>
  <si>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美妙</t>
  </si>
  <si>
    <t>合同签订方</t>
  </si>
  <si>
    <t>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</si>
  <si>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</si>
  <si>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</si>
  <si>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</si>
  <si>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</si>
  <si>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</si>
  <si>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</si>
  <si>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TAEECL92922</t>
  </si>
  <si>
    <t>合同交期</t>
  </si>
  <si>
    <t>6-21.7-22.8-10</t>
  </si>
  <si>
    <t>产前确认样</t>
  </si>
  <si>
    <t>有</t>
  </si>
  <si>
    <t>无</t>
  </si>
  <si>
    <t>品名</t>
  </si>
  <si>
    <t>女式越野软壳外套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</si>
  <si>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</si>
  <si>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</si>
  <si>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</si>
  <si>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</si>
  <si>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</si>
  <si>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</si>
  <si>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</si>
  <si>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</si>
  <si>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</si>
  <si>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</si>
  <si>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</si>
  <si>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</si>
  <si>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</si>
  <si>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</si>
  <si>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</si>
  <si>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</si>
  <si>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</si>
  <si>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</si>
  <si>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</si>
  <si>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</si>
  <si>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</si>
  <si>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</si>
  <si>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</si>
  <si>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</si>
  <si>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</si>
  <si>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</si>
  <si>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</si>
  <si>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</si>
  <si>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</si>
  <si>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</si>
  <si>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</si>
  <si>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</si>
  <si>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</si>
  <si>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</si>
  <si>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</si>
  <si>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</si>
  <si>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</si>
  <si>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</si>
  <si>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</si>
  <si>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</si>
  <si>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</si>
  <si>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</si>
  <si>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</si>
  <si>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</si>
  <si>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</si>
  <si>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</si>
  <si>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</si>
  <si>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</si>
  <si>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</si>
  <si>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熏衣紫</t>
  </si>
  <si>
    <t>冷灰紫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</si>
  <si>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</si>
  <si>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</si>
  <si>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</si>
  <si>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</si>
  <si>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</si>
  <si>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</si>
  <si>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</si>
  <si>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</si>
  <si>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1.下摆扭，</t>
  </si>
  <si>
    <t>2.包缝线有跳线现象。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</si>
  <si>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</si>
  <si>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</si>
  <si>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</si>
  <si>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</si>
  <si>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</si>
  <si>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</si>
  <si>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</si>
  <si>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</si>
  <si>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</si>
  <si>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</si>
  <si>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</si>
  <si>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</si>
  <si>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魏永军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</si>
  <si>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</si>
  <si>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</si>
  <si>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</si>
  <si>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</si>
  <si>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</si>
  <si>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</si>
  <si>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黑色XL洗前</t>
  </si>
  <si>
    <t>黑色XL洗后</t>
  </si>
  <si>
    <t>号型</t>
  </si>
  <si>
    <t>155/84B</t>
  </si>
  <si>
    <t>160/88B</t>
  </si>
  <si>
    <t>165/92B</t>
  </si>
  <si>
    <t>170/96B</t>
  </si>
  <si>
    <t>175/100B</t>
  </si>
  <si>
    <t>后中长</t>
  </si>
  <si>
    <t>+1.3</t>
  </si>
  <si>
    <t>+1</t>
  </si>
  <si>
    <t>前中长</t>
  </si>
  <si>
    <t>√</t>
  </si>
  <si>
    <t>前中拉链长</t>
  </si>
  <si>
    <t>+0.5</t>
  </si>
  <si>
    <t>胸围</t>
  </si>
  <si>
    <t>腰围</t>
  </si>
  <si>
    <t>-1</t>
  </si>
  <si>
    <t>摆围</t>
  </si>
  <si>
    <t>肩宽</t>
  </si>
  <si>
    <t>下领围</t>
  </si>
  <si>
    <t>-0.5</t>
  </si>
  <si>
    <t>肩点袖长</t>
  </si>
  <si>
    <t>袖肥/2（参考值）</t>
  </si>
  <si>
    <t>袖肘围/2</t>
  </si>
  <si>
    <t>袖口围/2</t>
  </si>
  <si>
    <t>帽高</t>
  </si>
  <si>
    <t xml:space="preserve">     初期请洗测2-3件，有问题的另加测量数量。</t>
  </si>
  <si>
    <t>验货时间：2023-5-11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</si>
  <si>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</si>
  <si>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</si>
  <si>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</si>
  <si>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</si>
  <si>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</si>
  <si>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</si>
  <si>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</si>
  <si>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</si>
  <si>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</si>
  <si>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</si>
  <si>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</si>
  <si>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</si>
  <si>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</si>
  <si>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</si>
  <si>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【整改结果】</t>
  </si>
  <si>
    <t>+1.1</t>
  </si>
  <si>
    <t>+0.3</t>
  </si>
  <si>
    <t>+0.6</t>
  </si>
  <si>
    <t>QC出货报告书</t>
  </si>
  <si>
    <t>定制款</t>
  </si>
  <si>
    <t>TAEECK92922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</si>
  <si>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</si>
  <si>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</si>
  <si>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</si>
  <si>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</si>
  <si>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</si>
  <si>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</si>
  <si>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</si>
  <si>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</si>
  <si>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</si>
  <si>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</si>
  <si>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</si>
  <si>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</si>
  <si>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</si>
  <si>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</si>
  <si>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</si>
  <si>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</si>
  <si>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</si>
  <si>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</si>
  <si>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</si>
  <si>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</si>
  <si>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</si>
  <si>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</si>
  <si>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</si>
  <si>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</si>
  <si>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</si>
  <si>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</si>
  <si>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</si>
  <si>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</si>
  <si>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</si>
  <si>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</si>
  <si>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</si>
  <si>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</si>
  <si>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</si>
  <si>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</si>
  <si>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</si>
  <si>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</si>
  <si>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</si>
  <si>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</si>
  <si>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1.线头。</t>
  </si>
  <si>
    <t>2.熨烫极光。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</si>
  <si>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</si>
  <si>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</si>
  <si>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</si>
  <si>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</si>
  <si>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</si>
  <si>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</si>
  <si>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</si>
  <si>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</si>
  <si>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</si>
  <si>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</si>
  <si>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</si>
  <si>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</si>
  <si>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</si>
  <si>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</si>
  <si>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</si>
  <si>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</si>
  <si>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</si>
  <si>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</si>
  <si>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</si>
  <si>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</si>
  <si>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</si>
  <si>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</si>
  <si>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</si>
  <si>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</si>
  <si>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</si>
  <si>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</si>
  <si>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G17FW0650</t>
  </si>
  <si>
    <t>G17FW0650-775D/19SS黑色17SS深灰</t>
  </si>
  <si>
    <t>上海汇良</t>
  </si>
  <si>
    <t>YES</t>
  </si>
  <si>
    <t>G17FW0650-138D/15FW胭脂红17SS深灰</t>
  </si>
  <si>
    <t>22FW冷灰紫/19SS高级灰</t>
  </si>
  <si>
    <t>制表时间：2023-5-3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</si>
  <si>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</si>
  <si>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</si>
  <si>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</si>
  <si>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</si>
  <si>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</si>
  <si>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</si>
  <si>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</si>
  <si>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</si>
  <si>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</si>
  <si>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</si>
  <si>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</si>
  <si>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</si>
  <si>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</si>
  <si>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</si>
  <si>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</si>
  <si>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</si>
  <si>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</si>
  <si>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</si>
  <si>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</si>
  <si>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</si>
  <si>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</si>
  <si>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</si>
  <si>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</si>
  <si>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</si>
  <si>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</si>
  <si>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</si>
  <si>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</si>
  <si>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</si>
  <si>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</si>
  <si>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</si>
  <si>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</si>
  <si>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</si>
  <si>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</si>
  <si>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</si>
  <si>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</si>
  <si>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</si>
  <si>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</si>
  <si>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</si>
  <si>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</si>
  <si>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</si>
  <si>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</si>
  <si>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</si>
  <si>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</si>
  <si>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</si>
  <si>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</si>
  <si>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</si>
  <si>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</si>
  <si>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</si>
  <si>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</si>
  <si>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</si>
  <si>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</si>
  <si>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</si>
  <si>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</si>
  <si>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 xml:space="preserve">袖袢、帽檐 </t>
  </si>
  <si>
    <t>双面胶</t>
  </si>
  <si>
    <t>绣花</t>
  </si>
  <si>
    <t>洗测2次</t>
  </si>
  <si>
    <t>测试人签名：魏永军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</si>
  <si>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</si>
  <si>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</si>
  <si>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</si>
  <si>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</si>
  <si>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</si>
  <si>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弹力包边带</t>
  </si>
  <si>
    <t>22FW冷灰紫</t>
  </si>
  <si>
    <t>G14FWKK006-775/17SS黑色</t>
  </si>
  <si>
    <t xml:space="preserve">G14FWKK006-138/15FW胭脂红 </t>
  </si>
  <si>
    <t>超细橡筋绳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</si>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</sst>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宋体"/>
      <charset val="134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color indexed="10"/>
      <name val="仿宋_GB2312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8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sz val="12"/>
      <name val="新細明體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3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37" fillId="0" borderId="0" applyFon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71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14" borderId="72" applyNumberFormat="0" applyFon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73" applyNumberFormat="0" applyFill="0" applyAlignment="0" applyProtection="0">
      <alignment vertical="center"/>
    </xf>
    <xf numFmtId="0" fontId="49" fillId="0" borderId="73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4" fillId="0" borderId="74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0" fillId="18" borderId="75" applyNumberFormat="0" applyAlignment="0" applyProtection="0">
      <alignment vertical="center"/>
    </xf>
    <xf numFmtId="0" fontId="51" fillId="18" borderId="71" applyNumberFormat="0" applyAlignment="0" applyProtection="0">
      <alignment vertical="center"/>
    </xf>
    <xf numFmtId="0" fontId="52" fillId="19" borderId="76" applyNumberFormat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3" fillId="0" borderId="77" applyNumberFormat="0" applyFill="0" applyAlignment="0" applyProtection="0">
      <alignment vertical="center"/>
    </xf>
    <xf numFmtId="0" fontId="54" fillId="0" borderId="78" applyNumberFormat="0" applyFill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37" fillId="0" borderId="0">
      <alignment vertical="center"/>
    </xf>
    <xf numFmtId="0" fontId="57" fillId="0" borderId="0">
      <alignment vertical="center"/>
    </xf>
    <xf numFmtId="0" fontId="58" fillId="0" borderId="0">
      <alignment horizontal="center" vertical="center"/>
    </xf>
    <xf numFmtId="0" fontId="59" fillId="0" borderId="0">
      <alignment horizontal="center" vertical="center"/>
    </xf>
    <xf numFmtId="0" fontId="60" fillId="0" borderId="0" applyProtection="0">
      <alignment vertical="center"/>
    </xf>
  </cellStyleXfs>
  <cellXfs count="36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56" applyNumberFormat="1" applyFont="1" applyFill="1" applyBorder="1" applyAlignment="1">
      <alignment horizontal="center" vertical="center"/>
    </xf>
    <xf numFmtId="0" fontId="5" fillId="0" borderId="2" xfId="56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5" fillId="3" borderId="2" xfId="56" applyNumberFormat="1" applyFont="1" applyFill="1" applyBorder="1" applyAlignment="1">
      <alignment horizontal="center" vertical="center" wrapText="1"/>
    </xf>
    <xf numFmtId="14" fontId="5" fillId="0" borderId="2" xfId="56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0" fillId="0" borderId="0" xfId="54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1" fillId="0" borderId="0" xfId="55" applyFont="1" applyBorder="1" applyAlignment="1">
      <alignment horizontal="center" vertical="center" wrapText="1"/>
    </xf>
    <xf numFmtId="0" fontId="11" fillId="0" borderId="9" xfId="55" applyFont="1" applyBorder="1" applyAlignment="1">
      <alignment horizontal="center" vertical="center" wrapText="1"/>
    </xf>
    <xf numFmtId="0" fontId="10" fillId="0" borderId="9" xfId="54" applyFont="1" applyBorder="1" applyAlignment="1">
      <alignment horizontal="center" vertical="center" wrapText="1"/>
    </xf>
    <xf numFmtId="0" fontId="10" fillId="0" borderId="10" xfId="54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 vertical="top"/>
    </xf>
    <xf numFmtId="0" fontId="12" fillId="4" borderId="0" xfId="51" applyFont="1" applyFill="1"/>
    <xf numFmtId="0" fontId="13" fillId="4" borderId="0" xfId="51" applyFont="1" applyFill="1" applyBorder="1" applyAlignment="1">
      <alignment horizontal="center"/>
    </xf>
    <xf numFmtId="0" fontId="12" fillId="4" borderId="0" xfId="51" applyFont="1" applyFill="1" applyBorder="1" applyAlignment="1">
      <alignment horizontal="center"/>
    </xf>
    <xf numFmtId="0" fontId="13" fillId="4" borderId="11" xfId="50" applyFont="1" applyFill="1" applyBorder="1" applyAlignment="1">
      <alignment horizontal="left" vertical="center"/>
    </xf>
    <xf numFmtId="0" fontId="12" fillId="4" borderId="12" xfId="50" applyFont="1" applyFill="1" applyBorder="1" applyAlignment="1">
      <alignment horizontal="center" vertical="center"/>
    </xf>
    <xf numFmtId="0" fontId="13" fillId="4" borderId="12" xfId="50" applyFont="1" applyFill="1" applyBorder="1" applyAlignment="1">
      <alignment vertical="center"/>
    </xf>
    <xf numFmtId="0" fontId="12" fillId="4" borderId="12" xfId="51" applyFont="1" applyFill="1" applyBorder="1" applyAlignment="1">
      <alignment horizontal="center"/>
    </xf>
    <xf numFmtId="0" fontId="13" fillId="4" borderId="13" xfId="51" applyFont="1" applyFill="1" applyBorder="1" applyAlignment="1" applyProtection="1">
      <alignment horizontal="center" vertical="center"/>
    </xf>
    <xf numFmtId="0" fontId="13" fillId="4" borderId="2" xfId="51" applyFont="1" applyFill="1" applyBorder="1" applyAlignment="1">
      <alignment horizontal="center" vertical="center"/>
    </xf>
    <xf numFmtId="0" fontId="12" fillId="4" borderId="2" xfId="51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5" fillId="0" borderId="2" xfId="0" applyFont="1" applyFill="1" applyBorder="1" applyAlignment="1"/>
    <xf numFmtId="0" fontId="16" fillId="4" borderId="2" xfId="0" applyFont="1" applyFill="1" applyBorder="1" applyAlignment="1">
      <alignment horizontal="center"/>
    </xf>
    <xf numFmtId="176" fontId="17" fillId="4" borderId="2" xfId="0" applyNumberFormat="1" applyFont="1" applyFill="1" applyBorder="1" applyAlignment="1">
      <alignment horizontal="center"/>
    </xf>
    <xf numFmtId="0" fontId="18" fillId="0" borderId="2" xfId="0" applyFont="1" applyFill="1" applyBorder="1" applyAlignment="1"/>
    <xf numFmtId="176" fontId="15" fillId="4" borderId="2" xfId="0" applyNumberFormat="1" applyFont="1" applyFill="1" applyBorder="1" applyAlignment="1">
      <alignment horizontal="center"/>
    </xf>
    <xf numFmtId="177" fontId="17" fillId="4" borderId="2" xfId="0" applyNumberFormat="1" applyFont="1" applyFill="1" applyBorder="1" applyAlignment="1">
      <alignment horizontal="center"/>
    </xf>
    <xf numFmtId="0" fontId="0" fillId="4" borderId="0" xfId="52" applyFont="1" applyFill="1">
      <alignment vertical="center"/>
    </xf>
    <xf numFmtId="0" fontId="13" fillId="4" borderId="12" xfId="50" applyFont="1" applyFill="1" applyBorder="1" applyAlignment="1">
      <alignment horizontal="left" vertical="center"/>
    </xf>
    <xf numFmtId="0" fontId="13" fillId="4" borderId="2" xfId="51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>
      <alignment horizontal="center"/>
    </xf>
    <xf numFmtId="49" fontId="13" fillId="4" borderId="2" xfId="52" applyNumberFormat="1" applyFont="1" applyFill="1" applyBorder="1" applyAlignment="1">
      <alignment horizontal="center" vertical="center"/>
    </xf>
    <xf numFmtId="49" fontId="19" fillId="0" borderId="2" xfId="53" applyNumberFormat="1" applyFont="1" applyFill="1" applyBorder="1" applyAlignment="1">
      <alignment horizontal="center"/>
    </xf>
    <xf numFmtId="0" fontId="13" fillId="4" borderId="0" xfId="51" applyFont="1" applyFill="1"/>
    <xf numFmtId="14" fontId="13" fillId="4" borderId="0" xfId="51" applyNumberFormat="1" applyFont="1" applyFill="1"/>
    <xf numFmtId="0" fontId="20" fillId="0" borderId="0" xfId="50" applyFill="1" applyBorder="1" applyAlignment="1">
      <alignment horizontal="left" vertical="center"/>
    </xf>
    <xf numFmtId="0" fontId="20" fillId="0" borderId="0" xfId="50" applyFont="1" applyFill="1" applyAlignment="1">
      <alignment horizontal="left" vertical="center"/>
    </xf>
    <xf numFmtId="0" fontId="20" fillId="0" borderId="0" xfId="50" applyFill="1" applyAlignment="1">
      <alignment horizontal="left" vertical="center"/>
    </xf>
    <xf numFmtId="0" fontId="21" fillId="0" borderId="14" xfId="50" applyFont="1" applyFill="1" applyBorder="1" applyAlignment="1">
      <alignment horizontal="center" vertical="top"/>
    </xf>
    <xf numFmtId="0" fontId="22" fillId="0" borderId="15" xfId="50" applyFont="1" applyFill="1" applyBorder="1" applyAlignment="1">
      <alignment horizontal="left" vertical="center"/>
    </xf>
    <xf numFmtId="0" fontId="17" fillId="0" borderId="16" xfId="50" applyFont="1" applyFill="1" applyBorder="1" applyAlignment="1">
      <alignment horizontal="center" vertical="center"/>
    </xf>
    <xf numFmtId="0" fontId="22" fillId="0" borderId="16" xfId="50" applyFont="1" applyFill="1" applyBorder="1" applyAlignment="1">
      <alignment horizontal="center" vertical="center"/>
    </xf>
    <xf numFmtId="0" fontId="23" fillId="0" borderId="16" xfId="50" applyFont="1" applyFill="1" applyBorder="1" applyAlignment="1">
      <alignment vertical="center"/>
    </xf>
    <xf numFmtId="0" fontId="22" fillId="0" borderId="16" xfId="50" applyFont="1" applyFill="1" applyBorder="1" applyAlignment="1">
      <alignment vertical="center"/>
    </xf>
    <xf numFmtId="0" fontId="23" fillId="0" borderId="16" xfId="50" applyFont="1" applyFill="1" applyBorder="1" applyAlignment="1">
      <alignment horizontal="center" vertical="center"/>
    </xf>
    <xf numFmtId="0" fontId="22" fillId="0" borderId="17" xfId="50" applyFont="1" applyFill="1" applyBorder="1" applyAlignment="1">
      <alignment vertical="center"/>
    </xf>
    <xf numFmtId="0" fontId="17" fillId="0" borderId="18" xfId="50" applyFont="1" applyFill="1" applyBorder="1" applyAlignment="1">
      <alignment horizontal="center" vertical="center"/>
    </xf>
    <xf numFmtId="0" fontId="22" fillId="0" borderId="18" xfId="50" applyFont="1" applyFill="1" applyBorder="1" applyAlignment="1">
      <alignment vertical="center"/>
    </xf>
    <xf numFmtId="58" fontId="23" fillId="0" borderId="18" xfId="50" applyNumberFormat="1" applyFont="1" applyFill="1" applyBorder="1" applyAlignment="1">
      <alignment horizontal="center" vertical="center"/>
    </xf>
    <xf numFmtId="0" fontId="23" fillId="0" borderId="18" xfId="50" applyFont="1" applyFill="1" applyBorder="1" applyAlignment="1">
      <alignment horizontal="center" vertical="center"/>
    </xf>
    <xf numFmtId="0" fontId="22" fillId="0" borderId="18" xfId="50" applyFont="1" applyFill="1" applyBorder="1" applyAlignment="1">
      <alignment horizontal="center" vertical="center"/>
    </xf>
    <xf numFmtId="0" fontId="22" fillId="0" borderId="17" xfId="50" applyFont="1" applyFill="1" applyBorder="1" applyAlignment="1">
      <alignment horizontal="left" vertical="center"/>
    </xf>
    <xf numFmtId="0" fontId="17" fillId="0" borderId="18" xfId="50" applyFont="1" applyBorder="1" applyAlignment="1">
      <alignment vertical="center"/>
    </xf>
    <xf numFmtId="0" fontId="17" fillId="0" borderId="19" xfId="50" applyFont="1" applyBorder="1" applyAlignment="1">
      <alignment vertical="center"/>
    </xf>
    <xf numFmtId="0" fontId="22" fillId="0" borderId="18" xfId="50" applyFont="1" applyFill="1" applyBorder="1" applyAlignment="1">
      <alignment horizontal="left" vertical="center"/>
    </xf>
    <xf numFmtId="0" fontId="22" fillId="0" borderId="20" xfId="50" applyFont="1" applyFill="1" applyBorder="1" applyAlignment="1">
      <alignment vertical="center"/>
    </xf>
    <xf numFmtId="0" fontId="17" fillId="0" borderId="21" xfId="50" applyFont="1" applyFill="1" applyBorder="1" applyAlignment="1">
      <alignment horizontal="right" vertical="center"/>
    </xf>
    <xf numFmtId="0" fontId="22" fillId="0" borderId="21" xfId="50" applyFont="1" applyFill="1" applyBorder="1" applyAlignment="1">
      <alignment vertical="center"/>
    </xf>
    <xf numFmtId="0" fontId="23" fillId="0" borderId="21" xfId="50" applyFont="1" applyFill="1" applyBorder="1" applyAlignment="1">
      <alignment vertical="center"/>
    </xf>
    <xf numFmtId="0" fontId="23" fillId="0" borderId="21" xfId="50" applyFont="1" applyFill="1" applyBorder="1" applyAlignment="1">
      <alignment horizontal="left" vertical="center"/>
    </xf>
    <xf numFmtId="0" fontId="22" fillId="0" borderId="21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vertical="center"/>
    </xf>
    <xf numFmtId="0" fontId="23" fillId="0" borderId="0" xfId="50" applyFont="1" applyFill="1" applyBorder="1" applyAlignment="1">
      <alignment vertical="center"/>
    </xf>
    <xf numFmtId="0" fontId="23" fillId="0" borderId="0" xfId="50" applyFont="1" applyFill="1" applyAlignment="1">
      <alignment horizontal="left" vertical="center"/>
    </xf>
    <xf numFmtId="0" fontId="22" fillId="0" borderId="15" xfId="50" applyFont="1" applyFill="1" applyBorder="1" applyAlignment="1">
      <alignment vertical="center"/>
    </xf>
    <xf numFmtId="0" fontId="22" fillId="0" borderId="22" xfId="50" applyFont="1" applyFill="1" applyBorder="1" applyAlignment="1">
      <alignment horizontal="left" vertical="center"/>
    </xf>
    <xf numFmtId="0" fontId="22" fillId="0" borderId="23" xfId="50" applyFont="1" applyFill="1" applyBorder="1" applyAlignment="1">
      <alignment horizontal="left" vertical="center"/>
    </xf>
    <xf numFmtId="0" fontId="23" fillId="0" borderId="18" xfId="50" applyFont="1" applyFill="1" applyBorder="1" applyAlignment="1">
      <alignment horizontal="left" vertical="center"/>
    </xf>
    <xf numFmtId="0" fontId="23" fillId="0" borderId="18" xfId="50" applyFont="1" applyFill="1" applyBorder="1" applyAlignment="1">
      <alignment vertical="center"/>
    </xf>
    <xf numFmtId="0" fontId="23" fillId="0" borderId="24" xfId="50" applyFont="1" applyFill="1" applyBorder="1" applyAlignment="1">
      <alignment horizontal="center" vertical="center"/>
    </xf>
    <xf numFmtId="0" fontId="23" fillId="0" borderId="25" xfId="50" applyFont="1" applyFill="1" applyBorder="1" applyAlignment="1">
      <alignment horizontal="center" vertical="center"/>
    </xf>
    <xf numFmtId="0" fontId="16" fillId="0" borderId="26" xfId="50" applyFont="1" applyFill="1" applyBorder="1" applyAlignment="1">
      <alignment horizontal="left" vertical="center"/>
    </xf>
    <xf numFmtId="0" fontId="16" fillId="0" borderId="25" xfId="50" applyFont="1" applyFill="1" applyBorder="1" applyAlignment="1">
      <alignment horizontal="left" vertical="center"/>
    </xf>
    <xf numFmtId="0" fontId="23" fillId="0" borderId="0" xfId="50" applyFont="1" applyFill="1" applyBorder="1" applyAlignment="1">
      <alignment horizontal="left" vertical="center"/>
    </xf>
    <xf numFmtId="0" fontId="22" fillId="0" borderId="16" xfId="50" applyFont="1" applyFill="1" applyBorder="1" applyAlignment="1">
      <alignment horizontal="left" vertical="center"/>
    </xf>
    <xf numFmtId="0" fontId="23" fillId="0" borderId="17" xfId="50" applyFont="1" applyFill="1" applyBorder="1" applyAlignment="1">
      <alignment horizontal="left" vertical="center"/>
    </xf>
    <xf numFmtId="0" fontId="23" fillId="0" borderId="26" xfId="50" applyFont="1" applyFill="1" applyBorder="1" applyAlignment="1">
      <alignment horizontal="left" vertical="center"/>
    </xf>
    <xf numFmtId="0" fontId="23" fillId="0" borderId="25" xfId="50" applyFont="1" applyFill="1" applyBorder="1" applyAlignment="1">
      <alignment horizontal="left" vertical="center"/>
    </xf>
    <xf numFmtId="0" fontId="23" fillId="0" borderId="17" xfId="50" applyFont="1" applyFill="1" applyBorder="1" applyAlignment="1">
      <alignment horizontal="left" vertical="center" wrapText="1"/>
    </xf>
    <xf numFmtId="0" fontId="23" fillId="0" borderId="18" xfId="50" applyFont="1" applyFill="1" applyBorder="1" applyAlignment="1">
      <alignment horizontal="left" vertical="center" wrapText="1"/>
    </xf>
    <xf numFmtId="0" fontId="22" fillId="0" borderId="20" xfId="50" applyFont="1" applyFill="1" applyBorder="1" applyAlignment="1">
      <alignment horizontal="left" vertical="center"/>
    </xf>
    <xf numFmtId="0" fontId="20" fillId="0" borderId="21" xfId="50" applyFill="1" applyBorder="1" applyAlignment="1">
      <alignment horizontal="center" vertical="center"/>
    </xf>
    <xf numFmtId="0" fontId="22" fillId="0" borderId="27" xfId="50" applyFont="1" applyFill="1" applyBorder="1" applyAlignment="1">
      <alignment horizontal="center" vertical="center"/>
    </xf>
    <xf numFmtId="0" fontId="22" fillId="0" borderId="28" xfId="50" applyFont="1" applyFill="1" applyBorder="1" applyAlignment="1">
      <alignment horizontal="left" vertical="center"/>
    </xf>
    <xf numFmtId="0" fontId="20" fillId="0" borderId="26" xfId="50" applyFont="1" applyFill="1" applyBorder="1" applyAlignment="1">
      <alignment horizontal="left" vertical="center"/>
    </xf>
    <xf numFmtId="0" fontId="20" fillId="0" borderId="25" xfId="50" applyFont="1" applyFill="1" applyBorder="1" applyAlignment="1">
      <alignment horizontal="left" vertical="center"/>
    </xf>
    <xf numFmtId="0" fontId="14" fillId="0" borderId="26" xfId="50" applyFont="1" applyFill="1" applyBorder="1" applyAlignment="1">
      <alignment horizontal="left" vertical="center"/>
    </xf>
    <xf numFmtId="0" fontId="23" fillId="0" borderId="29" xfId="50" applyFont="1" applyFill="1" applyBorder="1" applyAlignment="1">
      <alignment horizontal="left" vertical="center"/>
    </xf>
    <xf numFmtId="0" fontId="23" fillId="0" borderId="30" xfId="50" applyFont="1" applyFill="1" applyBorder="1" applyAlignment="1">
      <alignment horizontal="left" vertical="center"/>
    </xf>
    <xf numFmtId="0" fontId="16" fillId="0" borderId="15" xfId="50" applyFont="1" applyFill="1" applyBorder="1" applyAlignment="1">
      <alignment horizontal="left" vertical="center"/>
    </xf>
    <xf numFmtId="0" fontId="16" fillId="0" borderId="16" xfId="50" applyFont="1" applyFill="1" applyBorder="1" applyAlignment="1">
      <alignment horizontal="left" vertical="center"/>
    </xf>
    <xf numFmtId="0" fontId="22" fillId="0" borderId="24" xfId="50" applyFont="1" applyFill="1" applyBorder="1" applyAlignment="1">
      <alignment horizontal="left" vertical="center"/>
    </xf>
    <xf numFmtId="0" fontId="22" fillId="0" borderId="31" xfId="50" applyFont="1" applyFill="1" applyBorder="1" applyAlignment="1">
      <alignment horizontal="left" vertical="center"/>
    </xf>
    <xf numFmtId="0" fontId="23" fillId="0" borderId="21" xfId="50" applyFont="1" applyFill="1" applyBorder="1" applyAlignment="1">
      <alignment horizontal="center" vertical="center"/>
    </xf>
    <xf numFmtId="58" fontId="23" fillId="0" borderId="21" xfId="50" applyNumberFormat="1" applyFont="1" applyFill="1" applyBorder="1" applyAlignment="1">
      <alignment vertical="center"/>
    </xf>
    <xf numFmtId="0" fontId="22" fillId="0" borderId="21" xfId="50" applyFont="1" applyFill="1" applyBorder="1" applyAlignment="1">
      <alignment horizontal="center" vertical="center"/>
    </xf>
    <xf numFmtId="0" fontId="23" fillId="0" borderId="32" xfId="50" applyFont="1" applyFill="1" applyBorder="1" applyAlignment="1">
      <alignment horizontal="center" vertical="center"/>
    </xf>
    <xf numFmtId="0" fontId="22" fillId="0" borderId="19" xfId="50" applyFont="1" applyFill="1" applyBorder="1" applyAlignment="1">
      <alignment horizontal="center" vertical="center"/>
    </xf>
    <xf numFmtId="0" fontId="23" fillId="0" borderId="19" xfId="50" applyFont="1" applyFill="1" applyBorder="1" applyAlignment="1">
      <alignment horizontal="left" vertical="center"/>
    </xf>
    <xf numFmtId="0" fontId="23" fillId="0" borderId="33" xfId="50" applyFont="1" applyFill="1" applyBorder="1" applyAlignment="1">
      <alignment horizontal="left" vertical="center"/>
    </xf>
    <xf numFmtId="0" fontId="22" fillId="0" borderId="34" xfId="50" applyFont="1" applyFill="1" applyBorder="1" applyAlignment="1">
      <alignment horizontal="left" vertical="center"/>
    </xf>
    <xf numFmtId="0" fontId="23" fillId="0" borderId="35" xfId="50" applyFont="1" applyFill="1" applyBorder="1" applyAlignment="1">
      <alignment horizontal="center" vertical="center"/>
    </xf>
    <xf numFmtId="0" fontId="16" fillId="0" borderId="35" xfId="50" applyFont="1" applyFill="1" applyBorder="1" applyAlignment="1">
      <alignment horizontal="left" vertical="center"/>
    </xf>
    <xf numFmtId="0" fontId="22" fillId="0" borderId="32" xfId="50" applyFont="1" applyFill="1" applyBorder="1" applyAlignment="1">
      <alignment horizontal="left" vertical="center"/>
    </xf>
    <xf numFmtId="0" fontId="22" fillId="0" borderId="19" xfId="50" applyFont="1" applyFill="1" applyBorder="1" applyAlignment="1">
      <alignment horizontal="left" vertical="center"/>
    </xf>
    <xf numFmtId="0" fontId="23" fillId="0" borderId="35" xfId="50" applyFont="1" applyFill="1" applyBorder="1" applyAlignment="1">
      <alignment horizontal="left" vertical="center"/>
    </xf>
    <xf numFmtId="0" fontId="23" fillId="0" borderId="19" xfId="50" applyFont="1" applyFill="1" applyBorder="1" applyAlignment="1">
      <alignment horizontal="left" vertical="center" wrapText="1"/>
    </xf>
    <xf numFmtId="0" fontId="20" fillId="0" borderId="33" xfId="50" applyFill="1" applyBorder="1" applyAlignment="1">
      <alignment horizontal="center" vertical="center"/>
    </xf>
    <xf numFmtId="0" fontId="20" fillId="0" borderId="35" xfId="50" applyFont="1" applyFill="1" applyBorder="1" applyAlignment="1">
      <alignment horizontal="left" vertical="center"/>
    </xf>
    <xf numFmtId="0" fontId="23" fillId="0" borderId="36" xfId="50" applyFont="1" applyFill="1" applyBorder="1" applyAlignment="1">
      <alignment horizontal="left" vertical="center"/>
    </xf>
    <xf numFmtId="0" fontId="16" fillId="0" borderId="32" xfId="50" applyFont="1" applyFill="1" applyBorder="1" applyAlignment="1">
      <alignment horizontal="left" vertical="center"/>
    </xf>
    <xf numFmtId="0" fontId="23" fillId="0" borderId="33" xfId="50" applyFont="1" applyFill="1" applyBorder="1" applyAlignment="1">
      <alignment horizontal="center" vertical="center"/>
    </xf>
    <xf numFmtId="0" fontId="20" fillId="0" borderId="0" xfId="50" applyFont="1" applyAlignment="1">
      <alignment horizontal="left" vertical="center"/>
    </xf>
    <xf numFmtId="0" fontId="24" fillId="0" borderId="14" xfId="50" applyFont="1" applyBorder="1" applyAlignment="1">
      <alignment horizontal="center" vertical="top"/>
    </xf>
    <xf numFmtId="0" fontId="14" fillId="0" borderId="37" xfId="50" applyFont="1" applyBorder="1" applyAlignment="1">
      <alignment horizontal="left" vertical="center"/>
    </xf>
    <xf numFmtId="0" fontId="17" fillId="0" borderId="38" xfId="50" applyFont="1" applyBorder="1" applyAlignment="1">
      <alignment horizontal="center" vertical="center"/>
    </xf>
    <xf numFmtId="0" fontId="14" fillId="0" borderId="38" xfId="50" applyFont="1" applyBorder="1" applyAlignment="1">
      <alignment horizontal="center" vertical="center"/>
    </xf>
    <xf numFmtId="0" fontId="16" fillId="0" borderId="38" xfId="50" applyFont="1" applyBorder="1" applyAlignment="1">
      <alignment horizontal="left" vertical="center"/>
    </xf>
    <xf numFmtId="0" fontId="16" fillId="0" borderId="15" xfId="50" applyFont="1" applyBorder="1" applyAlignment="1">
      <alignment horizontal="center" vertical="center"/>
    </xf>
    <xf numFmtId="0" fontId="16" fillId="0" borderId="16" xfId="50" applyFont="1" applyBorder="1" applyAlignment="1">
      <alignment horizontal="center" vertical="center"/>
    </xf>
    <xf numFmtId="0" fontId="16" fillId="0" borderId="32" xfId="50" applyFont="1" applyBorder="1" applyAlignment="1">
      <alignment horizontal="center" vertical="center"/>
    </xf>
    <xf numFmtId="0" fontId="14" fillId="0" borderId="15" xfId="50" applyFont="1" applyBorder="1" applyAlignment="1">
      <alignment horizontal="center" vertical="center"/>
    </xf>
    <xf numFmtId="0" fontId="14" fillId="0" borderId="16" xfId="50" applyFont="1" applyBorder="1" applyAlignment="1">
      <alignment horizontal="center" vertical="center"/>
    </xf>
    <xf numFmtId="0" fontId="14" fillId="0" borderId="32" xfId="50" applyFont="1" applyBorder="1" applyAlignment="1">
      <alignment horizontal="center" vertical="center"/>
    </xf>
    <xf numFmtId="0" fontId="16" fillId="0" borderId="17" xfId="50" applyFont="1" applyBorder="1" applyAlignment="1">
      <alignment horizontal="left" vertical="center"/>
    </xf>
    <xf numFmtId="0" fontId="17" fillId="0" borderId="18" xfId="50" applyFont="1" applyBorder="1" applyAlignment="1">
      <alignment horizontal="left" vertical="center"/>
    </xf>
    <xf numFmtId="0" fontId="17" fillId="0" borderId="19" xfId="50" applyFont="1" applyBorder="1" applyAlignment="1">
      <alignment horizontal="left" vertical="center"/>
    </xf>
    <xf numFmtId="0" fontId="16" fillId="0" borderId="18" xfId="50" applyFont="1" applyBorder="1" applyAlignment="1">
      <alignment horizontal="left" vertical="center"/>
    </xf>
    <xf numFmtId="14" fontId="17" fillId="0" borderId="18" xfId="50" applyNumberFormat="1" applyFont="1" applyBorder="1" applyAlignment="1">
      <alignment horizontal="center" vertical="center"/>
    </xf>
    <xf numFmtId="14" fontId="17" fillId="0" borderId="19" xfId="50" applyNumberFormat="1" applyFont="1" applyBorder="1" applyAlignment="1">
      <alignment horizontal="center" vertical="center"/>
    </xf>
    <xf numFmtId="0" fontId="16" fillId="0" borderId="17" xfId="50" applyFont="1" applyBorder="1" applyAlignment="1">
      <alignment vertical="center"/>
    </xf>
    <xf numFmtId="0" fontId="16" fillId="0" borderId="18" xfId="50" applyFont="1" applyBorder="1" applyAlignment="1">
      <alignment vertical="center"/>
    </xf>
    <xf numFmtId="0" fontId="16" fillId="0" borderId="17" xfId="50" applyFont="1" applyBorder="1" applyAlignment="1">
      <alignment horizontal="center" vertical="center"/>
    </xf>
    <xf numFmtId="0" fontId="17" fillId="0" borderId="24" xfId="50" applyFont="1" applyBorder="1" applyAlignment="1">
      <alignment horizontal="left" vertical="center"/>
    </xf>
    <xf numFmtId="0" fontId="17" fillId="0" borderId="35" xfId="50" applyFont="1" applyBorder="1" applyAlignment="1">
      <alignment horizontal="left" vertical="center"/>
    </xf>
    <xf numFmtId="0" fontId="20" fillId="0" borderId="18" xfId="50" applyFont="1" applyBorder="1" applyAlignment="1">
      <alignment vertical="center"/>
    </xf>
    <xf numFmtId="0" fontId="17" fillId="0" borderId="17" xfId="50" applyFont="1" applyBorder="1" applyAlignment="1">
      <alignment horizontal="left" vertical="center"/>
    </xf>
    <xf numFmtId="0" fontId="25" fillId="0" borderId="20" xfId="50" applyFont="1" applyBorder="1" applyAlignment="1">
      <alignment vertical="center"/>
    </xf>
    <xf numFmtId="0" fontId="17" fillId="0" borderId="21" xfId="50" applyFont="1" applyBorder="1" applyAlignment="1">
      <alignment horizontal="center" vertical="center"/>
    </xf>
    <xf numFmtId="0" fontId="17" fillId="0" borderId="33" xfId="50" applyFont="1" applyBorder="1" applyAlignment="1">
      <alignment horizontal="center" vertical="center"/>
    </xf>
    <xf numFmtId="0" fontId="16" fillId="0" borderId="20" xfId="50" applyFont="1" applyBorder="1" applyAlignment="1">
      <alignment horizontal="left" vertical="center"/>
    </xf>
    <xf numFmtId="0" fontId="16" fillId="0" borderId="21" xfId="50" applyFont="1" applyBorder="1" applyAlignment="1">
      <alignment horizontal="left" vertical="center"/>
    </xf>
    <xf numFmtId="14" fontId="17" fillId="0" borderId="21" xfId="50" applyNumberFormat="1" applyFont="1" applyBorder="1" applyAlignment="1">
      <alignment horizontal="center" vertical="center"/>
    </xf>
    <xf numFmtId="14" fontId="17" fillId="0" borderId="33" xfId="50" applyNumberFormat="1" applyFont="1" applyBorder="1" applyAlignment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16" fillId="0" borderId="15" xfId="50" applyFont="1" applyBorder="1" applyAlignment="1">
      <alignment vertical="center"/>
    </xf>
    <xf numFmtId="0" fontId="20" fillId="0" borderId="16" xfId="50" applyFont="1" applyBorder="1" applyAlignment="1">
      <alignment horizontal="left" vertical="center"/>
    </xf>
    <xf numFmtId="0" fontId="17" fillId="0" borderId="16" xfId="50" applyFont="1" applyBorder="1" applyAlignment="1">
      <alignment horizontal="left" vertical="center"/>
    </xf>
    <xf numFmtId="0" fontId="20" fillId="0" borderId="16" xfId="50" applyFont="1" applyBorder="1" applyAlignment="1">
      <alignment vertical="center"/>
    </xf>
    <xf numFmtId="0" fontId="16" fillId="0" borderId="16" xfId="50" applyFont="1" applyBorder="1" applyAlignment="1">
      <alignment vertical="center"/>
    </xf>
    <xf numFmtId="0" fontId="20" fillId="0" borderId="18" xfId="50" applyFont="1" applyBorder="1" applyAlignment="1">
      <alignment horizontal="left" vertical="center"/>
    </xf>
    <xf numFmtId="0" fontId="16" fillId="0" borderId="0" xfId="50" applyFont="1" applyBorder="1" applyAlignment="1">
      <alignment horizontal="left" vertical="center"/>
    </xf>
    <xf numFmtId="0" fontId="23" fillId="0" borderId="15" xfId="50" applyFont="1" applyBorder="1" applyAlignment="1">
      <alignment horizontal="left" vertical="center"/>
    </xf>
    <xf numFmtId="0" fontId="23" fillId="0" borderId="16" xfId="50" applyFont="1" applyBorder="1" applyAlignment="1">
      <alignment horizontal="left" vertical="center"/>
    </xf>
    <xf numFmtId="0" fontId="23" fillId="0" borderId="26" xfId="50" applyFont="1" applyBorder="1" applyAlignment="1">
      <alignment horizontal="left" vertical="center"/>
    </xf>
    <xf numFmtId="0" fontId="23" fillId="0" borderId="25" xfId="50" applyFont="1" applyBorder="1" applyAlignment="1">
      <alignment horizontal="left" vertical="center"/>
    </xf>
    <xf numFmtId="0" fontId="23" fillId="0" borderId="31" xfId="50" applyFont="1" applyBorder="1" applyAlignment="1">
      <alignment horizontal="left" vertical="center"/>
    </xf>
    <xf numFmtId="0" fontId="23" fillId="0" borderId="24" xfId="50" applyFont="1" applyBorder="1" applyAlignment="1">
      <alignment horizontal="left" vertical="center"/>
    </xf>
    <xf numFmtId="0" fontId="17" fillId="0" borderId="20" xfId="50" applyFont="1" applyBorder="1" applyAlignment="1">
      <alignment horizontal="left" vertical="center"/>
    </xf>
    <xf numFmtId="0" fontId="17" fillId="0" borderId="21" xfId="5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6" fillId="0" borderId="17" xfId="50" applyFont="1" applyFill="1" applyBorder="1" applyAlignment="1">
      <alignment horizontal="left" vertical="center"/>
    </xf>
    <xf numFmtId="0" fontId="17" fillId="0" borderId="18" xfId="50" applyFont="1" applyFill="1" applyBorder="1" applyAlignment="1">
      <alignment horizontal="left" vertical="center"/>
    </xf>
    <xf numFmtId="0" fontId="16" fillId="0" borderId="20" xfId="50" applyFont="1" applyBorder="1" applyAlignment="1">
      <alignment horizontal="center" vertical="center"/>
    </xf>
    <xf numFmtId="0" fontId="16" fillId="0" borderId="21" xfId="50" applyFont="1" applyBorder="1" applyAlignment="1">
      <alignment horizontal="center" vertical="center"/>
    </xf>
    <xf numFmtId="0" fontId="16" fillId="0" borderId="18" xfId="50" applyFont="1" applyBorder="1" applyAlignment="1">
      <alignment horizontal="center" vertical="center"/>
    </xf>
    <xf numFmtId="0" fontId="22" fillId="0" borderId="18" xfId="50" applyFont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14" fillId="0" borderId="0" xfId="50" applyFont="1" applyFill="1" applyBorder="1" applyAlignment="1">
      <alignment horizontal="left" vertical="center"/>
    </xf>
    <xf numFmtId="0" fontId="17" fillId="0" borderId="28" xfId="50" applyFont="1" applyFill="1" applyBorder="1" applyAlignment="1">
      <alignment horizontal="left" vertical="center"/>
    </xf>
    <xf numFmtId="0" fontId="17" fillId="0" borderId="23" xfId="50" applyFont="1" applyFill="1" applyBorder="1" applyAlignment="1">
      <alignment horizontal="left" vertical="center"/>
    </xf>
    <xf numFmtId="0" fontId="17" fillId="0" borderId="26" xfId="50" applyFont="1" applyFill="1" applyBorder="1" applyAlignment="1">
      <alignment horizontal="left" vertical="center"/>
    </xf>
    <xf numFmtId="0" fontId="17" fillId="0" borderId="25" xfId="50" applyFont="1" applyFill="1" applyBorder="1" applyAlignment="1">
      <alignment horizontal="left" vertical="center"/>
    </xf>
    <xf numFmtId="0" fontId="16" fillId="0" borderId="26" xfId="50" applyFont="1" applyBorder="1" applyAlignment="1">
      <alignment horizontal="left" vertical="center"/>
    </xf>
    <xf numFmtId="0" fontId="16" fillId="0" borderId="25" xfId="50" applyFont="1" applyBorder="1" applyAlignment="1">
      <alignment horizontal="left" vertical="center"/>
    </xf>
    <xf numFmtId="0" fontId="14" fillId="0" borderId="39" xfId="50" applyFont="1" applyBorder="1" applyAlignment="1">
      <alignment vertical="center"/>
    </xf>
    <xf numFmtId="0" fontId="17" fillId="0" borderId="40" xfId="50" applyFont="1" applyBorder="1" applyAlignment="1">
      <alignment horizontal="center" vertical="center"/>
    </xf>
    <xf numFmtId="0" fontId="14" fillId="0" borderId="40" xfId="50" applyFont="1" applyBorder="1" applyAlignment="1">
      <alignment vertical="center"/>
    </xf>
    <xf numFmtId="0" fontId="17" fillId="0" borderId="40" xfId="50" applyFont="1" applyBorder="1" applyAlignment="1">
      <alignment vertical="center"/>
    </xf>
    <xf numFmtId="58" fontId="20" fillId="0" borderId="40" xfId="50" applyNumberFormat="1" applyFont="1" applyBorder="1" applyAlignment="1">
      <alignment vertical="center"/>
    </xf>
    <xf numFmtId="0" fontId="14" fillId="0" borderId="40" xfId="50" applyFont="1" applyBorder="1" applyAlignment="1">
      <alignment horizontal="center" vertical="center"/>
    </xf>
    <xf numFmtId="0" fontId="14" fillId="0" borderId="41" xfId="50" applyFont="1" applyFill="1" applyBorder="1" applyAlignment="1">
      <alignment horizontal="left" vertical="center"/>
    </xf>
    <xf numFmtId="0" fontId="14" fillId="0" borderId="40" xfId="50" applyFont="1" applyFill="1" applyBorder="1" applyAlignment="1">
      <alignment horizontal="left" vertical="center"/>
    </xf>
    <xf numFmtId="0" fontId="14" fillId="0" borderId="42" xfId="50" applyFont="1" applyFill="1" applyBorder="1" applyAlignment="1">
      <alignment horizontal="center" vertical="center"/>
    </xf>
    <xf numFmtId="0" fontId="14" fillId="0" borderId="43" xfId="50" applyFont="1" applyFill="1" applyBorder="1" applyAlignment="1">
      <alignment horizontal="center" vertical="center"/>
    </xf>
    <xf numFmtId="0" fontId="14" fillId="0" borderId="20" xfId="50" applyFont="1" applyFill="1" applyBorder="1" applyAlignment="1">
      <alignment horizontal="center" vertical="center"/>
    </xf>
    <xf numFmtId="0" fontId="14" fillId="0" borderId="21" xfId="50" applyFont="1" applyFill="1" applyBorder="1" applyAlignment="1">
      <alignment horizontal="center" vertical="center"/>
    </xf>
    <xf numFmtId="58" fontId="14" fillId="0" borderId="40" xfId="50" applyNumberFormat="1" applyFont="1" applyBorder="1" applyAlignment="1">
      <alignment vertical="center"/>
    </xf>
    <xf numFmtId="0" fontId="20" fillId="0" borderId="38" xfId="50" applyFont="1" applyBorder="1" applyAlignment="1">
      <alignment horizontal="center" vertical="center"/>
    </xf>
    <xf numFmtId="0" fontId="20" fillId="0" borderId="44" xfId="50" applyFont="1" applyBorder="1" applyAlignment="1">
      <alignment horizontal="center" vertical="center"/>
    </xf>
    <xf numFmtId="0" fontId="16" fillId="0" borderId="19" xfId="50" applyFont="1" applyBorder="1" applyAlignment="1">
      <alignment horizontal="center" vertical="center"/>
    </xf>
    <xf numFmtId="0" fontId="16" fillId="0" borderId="33" xfId="50" applyFont="1" applyBorder="1" applyAlignment="1">
      <alignment horizontal="left" vertical="center"/>
    </xf>
    <xf numFmtId="0" fontId="17" fillId="0" borderId="32" xfId="50" applyFont="1" applyBorder="1" applyAlignment="1">
      <alignment horizontal="left" vertical="center"/>
    </xf>
    <xf numFmtId="0" fontId="22" fillId="0" borderId="16" xfId="50" applyFont="1" applyBorder="1" applyAlignment="1">
      <alignment horizontal="left" vertical="center"/>
    </xf>
    <xf numFmtId="0" fontId="22" fillId="0" borderId="32" xfId="50" applyFont="1" applyBorder="1" applyAlignment="1">
      <alignment horizontal="left" vertical="center"/>
    </xf>
    <xf numFmtId="0" fontId="22" fillId="0" borderId="24" xfId="50" applyFont="1" applyBorder="1" applyAlignment="1">
      <alignment horizontal="left" vertical="center"/>
    </xf>
    <xf numFmtId="0" fontId="22" fillId="0" borderId="25" xfId="50" applyFont="1" applyBorder="1" applyAlignment="1">
      <alignment horizontal="left" vertical="center"/>
    </xf>
    <xf numFmtId="0" fontId="22" fillId="0" borderId="35" xfId="50" applyFont="1" applyBorder="1" applyAlignment="1">
      <alignment horizontal="left" vertical="center"/>
    </xf>
    <xf numFmtId="0" fontId="17" fillId="0" borderId="33" xfId="50" applyFont="1" applyBorder="1" applyAlignment="1">
      <alignment horizontal="left" vertical="center"/>
    </xf>
    <xf numFmtId="0" fontId="17" fillId="0" borderId="19" xfId="50" applyFont="1" applyFill="1" applyBorder="1" applyAlignment="1">
      <alignment horizontal="left" vertical="center"/>
    </xf>
    <xf numFmtId="0" fontId="16" fillId="0" borderId="33" xfId="50" applyFont="1" applyBorder="1" applyAlignment="1">
      <alignment horizontal="center" vertical="center"/>
    </xf>
    <xf numFmtId="0" fontId="22" fillId="0" borderId="19" xfId="50" applyFont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6" fillId="0" borderId="35" xfId="50" applyFont="1" applyBorder="1" applyAlignment="1">
      <alignment horizontal="left" vertical="center"/>
    </xf>
    <xf numFmtId="0" fontId="17" fillId="0" borderId="45" xfId="50" applyFont="1" applyBorder="1" applyAlignment="1">
      <alignment horizontal="center" vertical="center"/>
    </xf>
    <xf numFmtId="0" fontId="14" fillId="0" borderId="46" xfId="50" applyFont="1" applyFill="1" applyBorder="1" applyAlignment="1">
      <alignment horizontal="left" vertical="center"/>
    </xf>
    <xf numFmtId="0" fontId="14" fillId="0" borderId="47" xfId="50" applyFont="1" applyFill="1" applyBorder="1" applyAlignment="1">
      <alignment horizontal="center" vertical="center"/>
    </xf>
    <xf numFmtId="0" fontId="14" fillId="0" borderId="33" xfId="50" applyFont="1" applyFill="1" applyBorder="1" applyAlignment="1">
      <alignment horizontal="center" vertical="center"/>
    </xf>
    <xf numFmtId="0" fontId="20" fillId="0" borderId="40" xfId="50" applyFont="1" applyBorder="1" applyAlignment="1">
      <alignment horizontal="center" vertical="center"/>
    </xf>
    <xf numFmtId="0" fontId="20" fillId="0" borderId="45" xfId="50" applyFont="1" applyBorder="1" applyAlignment="1">
      <alignment horizontal="center" vertical="center"/>
    </xf>
    <xf numFmtId="0" fontId="12" fillId="4" borderId="2" xfId="51" applyFont="1" applyFill="1" applyBorder="1" applyAlignment="1" applyProtection="1">
      <alignment horizontal="center" vertical="center"/>
    </xf>
    <xf numFmtId="0" fontId="12" fillId="4" borderId="48" xfId="50" applyFont="1" applyFill="1" applyBorder="1" applyAlignment="1">
      <alignment horizontal="center" vertical="center"/>
    </xf>
    <xf numFmtId="0" fontId="13" fillId="4" borderId="49" xfId="51" applyFont="1" applyFill="1" applyBorder="1" applyAlignment="1" applyProtection="1">
      <alignment horizontal="center" vertical="center"/>
    </xf>
    <xf numFmtId="0" fontId="12" fillId="4" borderId="7" xfId="51" applyFont="1" applyFill="1" applyBorder="1" applyAlignment="1" applyProtection="1">
      <alignment horizontal="center" vertical="center"/>
    </xf>
    <xf numFmtId="49" fontId="13" fillId="4" borderId="50" xfId="52" applyNumberFormat="1" applyFont="1" applyFill="1" applyBorder="1" applyAlignment="1">
      <alignment horizontal="center" vertical="center"/>
    </xf>
    <xf numFmtId="49" fontId="12" fillId="4" borderId="2" xfId="52" applyNumberFormat="1" applyFont="1" applyFill="1" applyBorder="1" applyAlignment="1">
      <alignment horizontal="center" vertical="center"/>
    </xf>
    <xf numFmtId="49" fontId="12" fillId="4" borderId="51" xfId="52" applyNumberFormat="1" applyFont="1" applyFill="1" applyBorder="1" applyAlignment="1">
      <alignment horizontal="center" vertical="center"/>
    </xf>
    <xf numFmtId="49" fontId="12" fillId="4" borderId="52" xfId="52" applyNumberFormat="1" applyFont="1" applyFill="1" applyBorder="1" applyAlignment="1">
      <alignment horizontal="center" vertical="center"/>
    </xf>
    <xf numFmtId="49" fontId="13" fillId="4" borderId="52" xfId="52" applyNumberFormat="1" applyFont="1" applyFill="1" applyBorder="1" applyAlignment="1">
      <alignment horizontal="center" vertical="center"/>
    </xf>
    <xf numFmtId="0" fontId="20" fillId="0" borderId="0" xfId="50" applyFont="1" applyBorder="1" applyAlignment="1">
      <alignment horizontal="left" vertical="center"/>
    </xf>
    <xf numFmtId="0" fontId="26" fillId="0" borderId="14" xfId="50" applyFont="1" applyBorder="1" applyAlignment="1">
      <alignment horizontal="center" vertical="top"/>
    </xf>
    <xf numFmtId="0" fontId="16" fillId="0" borderId="53" xfId="50" applyFont="1" applyBorder="1" applyAlignment="1">
      <alignment horizontal="left" vertical="center"/>
    </xf>
    <xf numFmtId="0" fontId="16" fillId="0" borderId="27" xfId="50" applyFont="1" applyBorder="1" applyAlignment="1">
      <alignment horizontal="left" vertical="center"/>
    </xf>
    <xf numFmtId="0" fontId="14" fillId="0" borderId="41" xfId="50" applyFont="1" applyBorder="1" applyAlignment="1">
      <alignment horizontal="left" vertical="center"/>
    </xf>
    <xf numFmtId="0" fontId="14" fillId="0" borderId="40" xfId="50" applyFont="1" applyBorder="1" applyAlignment="1">
      <alignment horizontal="left" vertical="center"/>
    </xf>
    <xf numFmtId="0" fontId="16" fillId="0" borderId="42" xfId="50" applyFont="1" applyBorder="1" applyAlignment="1">
      <alignment vertical="center"/>
    </xf>
    <xf numFmtId="0" fontId="20" fillId="0" borderId="43" xfId="50" applyFont="1" applyBorder="1" applyAlignment="1">
      <alignment horizontal="left" vertical="center"/>
    </xf>
    <xf numFmtId="0" fontId="17" fillId="0" borderId="43" xfId="50" applyFont="1" applyBorder="1" applyAlignment="1">
      <alignment horizontal="left" vertical="center"/>
    </xf>
    <xf numFmtId="0" fontId="20" fillId="0" borderId="43" xfId="50" applyFont="1" applyBorder="1" applyAlignment="1">
      <alignment vertical="center"/>
    </xf>
    <xf numFmtId="0" fontId="16" fillId="0" borderId="43" xfId="50" applyFont="1" applyBorder="1" applyAlignment="1">
      <alignment vertical="center"/>
    </xf>
    <xf numFmtId="0" fontId="16" fillId="0" borderId="42" xfId="50" applyFont="1" applyBorder="1" applyAlignment="1">
      <alignment horizontal="center" vertical="center"/>
    </xf>
    <xf numFmtId="0" fontId="17" fillId="0" borderId="43" xfId="50" applyFont="1" applyBorder="1" applyAlignment="1">
      <alignment horizontal="center" vertical="center"/>
    </xf>
    <xf numFmtId="0" fontId="16" fillId="0" borderId="43" xfId="50" applyFont="1" applyBorder="1" applyAlignment="1">
      <alignment horizontal="center" vertical="center"/>
    </xf>
    <xf numFmtId="0" fontId="20" fillId="0" borderId="43" xfId="50" applyFont="1" applyBorder="1" applyAlignment="1">
      <alignment horizontal="center" vertical="center"/>
    </xf>
    <xf numFmtId="0" fontId="17" fillId="0" borderId="18" xfId="50" applyFont="1" applyBorder="1" applyAlignment="1">
      <alignment horizontal="center" vertical="center"/>
    </xf>
    <xf numFmtId="0" fontId="20" fillId="0" borderId="18" xfId="50" applyFont="1" applyBorder="1" applyAlignment="1">
      <alignment horizontal="center" vertical="center"/>
    </xf>
    <xf numFmtId="0" fontId="16" fillId="0" borderId="29" xfId="50" applyFont="1" applyBorder="1" applyAlignment="1">
      <alignment horizontal="left" vertical="center" wrapText="1"/>
    </xf>
    <xf numFmtId="0" fontId="16" fillId="0" borderId="30" xfId="50" applyFont="1" applyBorder="1" applyAlignment="1">
      <alignment horizontal="left" vertical="center" wrapText="1"/>
    </xf>
    <xf numFmtId="0" fontId="16" fillId="0" borderId="42" xfId="50" applyFont="1" applyBorder="1" applyAlignment="1">
      <alignment horizontal="left" vertical="center"/>
    </xf>
    <xf numFmtId="0" fontId="16" fillId="0" borderId="43" xfId="50" applyFont="1" applyBorder="1" applyAlignment="1">
      <alignment horizontal="left" vertical="center"/>
    </xf>
    <xf numFmtId="0" fontId="27" fillId="0" borderId="54" xfId="50" applyFont="1" applyBorder="1" applyAlignment="1">
      <alignment horizontal="left" vertical="center" wrapText="1"/>
    </xf>
    <xf numFmtId="0" fontId="28" fillId="0" borderId="2" xfId="51" applyFont="1" applyFill="1" applyBorder="1" applyAlignment="1">
      <alignment horizontal="center"/>
    </xf>
    <xf numFmtId="9" fontId="17" fillId="0" borderId="18" xfId="50" applyNumberFormat="1" applyFont="1" applyBorder="1" applyAlignment="1">
      <alignment horizontal="center" vertical="center"/>
    </xf>
    <xf numFmtId="9" fontId="29" fillId="0" borderId="2" xfId="0" applyNumberFormat="1" applyFont="1" applyFill="1" applyBorder="1" applyAlignment="1">
      <alignment horizontal="center" vertical="center"/>
    </xf>
    <xf numFmtId="0" fontId="17" fillId="0" borderId="17" xfId="50" applyFont="1" applyBorder="1" applyAlignment="1">
      <alignment horizontal="center" vertical="center"/>
    </xf>
    <xf numFmtId="0" fontId="14" fillId="0" borderId="41" xfId="0" applyFont="1" applyBorder="1" applyAlignment="1">
      <alignment horizontal="left" vertical="center"/>
    </xf>
    <xf numFmtId="0" fontId="14" fillId="0" borderId="40" xfId="0" applyFont="1" applyBorder="1" applyAlignment="1">
      <alignment horizontal="left" vertical="center"/>
    </xf>
    <xf numFmtId="9" fontId="17" fillId="0" borderId="28" xfId="50" applyNumberFormat="1" applyFont="1" applyBorder="1" applyAlignment="1">
      <alignment horizontal="left" vertical="center"/>
    </xf>
    <xf numFmtId="9" fontId="17" fillId="0" borderId="23" xfId="50" applyNumberFormat="1" applyFont="1" applyBorder="1" applyAlignment="1">
      <alignment horizontal="left" vertical="center"/>
    </xf>
    <xf numFmtId="9" fontId="17" fillId="0" borderId="29" xfId="50" applyNumberFormat="1" applyFont="1" applyBorder="1" applyAlignment="1">
      <alignment horizontal="left" vertical="center"/>
    </xf>
    <xf numFmtId="9" fontId="17" fillId="0" borderId="30" xfId="50" applyNumberFormat="1" applyFont="1" applyBorder="1" applyAlignment="1">
      <alignment horizontal="left" vertical="center"/>
    </xf>
    <xf numFmtId="0" fontId="22" fillId="0" borderId="42" xfId="50" applyFont="1" applyFill="1" applyBorder="1" applyAlignment="1">
      <alignment horizontal="left" vertical="center"/>
    </xf>
    <xf numFmtId="0" fontId="22" fillId="0" borderId="43" xfId="50" applyFont="1" applyFill="1" applyBorder="1" applyAlignment="1">
      <alignment horizontal="left" vertical="center"/>
    </xf>
    <xf numFmtId="0" fontId="22" fillId="0" borderId="55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14" fillId="0" borderId="27" xfId="50" applyFont="1" applyFill="1" applyBorder="1" applyAlignment="1">
      <alignment horizontal="left" vertical="center"/>
    </xf>
    <xf numFmtId="0" fontId="17" fillId="0" borderId="56" xfId="50" applyFont="1" applyFill="1" applyBorder="1" applyAlignment="1">
      <alignment horizontal="left" vertical="center"/>
    </xf>
    <xf numFmtId="0" fontId="17" fillId="0" borderId="57" xfId="50" applyFont="1" applyFill="1" applyBorder="1" applyAlignment="1">
      <alignment horizontal="left" vertical="center"/>
    </xf>
    <xf numFmtId="0" fontId="14" fillId="0" borderId="37" xfId="50" applyFont="1" applyBorder="1" applyAlignment="1">
      <alignment vertical="center"/>
    </xf>
    <xf numFmtId="0" fontId="30" fillId="0" borderId="40" xfId="50" applyFont="1" applyBorder="1" applyAlignment="1">
      <alignment horizontal="center" vertical="center"/>
    </xf>
    <xf numFmtId="0" fontId="14" fillId="0" borderId="38" xfId="50" applyFont="1" applyBorder="1" applyAlignment="1">
      <alignment vertical="center"/>
    </xf>
    <xf numFmtId="0" fontId="17" fillId="0" borderId="58" xfId="50" applyFont="1" applyBorder="1" applyAlignment="1">
      <alignment vertical="center"/>
    </xf>
    <xf numFmtId="0" fontId="14" fillId="0" borderId="58" xfId="50" applyFont="1" applyBorder="1" applyAlignment="1">
      <alignment vertical="center"/>
    </xf>
    <xf numFmtId="58" fontId="20" fillId="0" borderId="38" xfId="50" applyNumberFormat="1" applyFont="1" applyBorder="1" applyAlignment="1">
      <alignment vertical="center"/>
    </xf>
    <xf numFmtId="0" fontId="14" fillId="0" borderId="27" xfId="50" applyFont="1" applyBorder="1" applyAlignment="1">
      <alignment horizontal="center" vertical="center"/>
    </xf>
    <xf numFmtId="0" fontId="17" fillId="0" borderId="53" xfId="50" applyFont="1" applyFill="1" applyBorder="1" applyAlignment="1">
      <alignment horizontal="left" vertical="center"/>
    </xf>
    <xf numFmtId="0" fontId="17" fillId="0" borderId="27" xfId="50" applyFont="1" applyFill="1" applyBorder="1" applyAlignment="1">
      <alignment horizontal="left" vertical="center"/>
    </xf>
    <xf numFmtId="0" fontId="20" fillId="0" borderId="58" xfId="50" applyFont="1" applyBorder="1" applyAlignment="1">
      <alignment vertical="center"/>
    </xf>
    <xf numFmtId="0" fontId="16" fillId="0" borderId="59" xfId="50" applyFont="1" applyBorder="1" applyAlignment="1">
      <alignment horizontal="left" vertical="center"/>
    </xf>
    <xf numFmtId="0" fontId="14" fillId="0" borderId="46" xfId="50" applyFont="1" applyBorder="1" applyAlignment="1">
      <alignment horizontal="left" vertical="center"/>
    </xf>
    <xf numFmtId="0" fontId="17" fillId="0" borderId="47" xfId="50" applyFont="1" applyBorder="1" applyAlignment="1">
      <alignment horizontal="left" vertical="center"/>
    </xf>
    <xf numFmtId="0" fontId="16" fillId="0" borderId="0" xfId="50" applyFont="1" applyBorder="1" applyAlignment="1">
      <alignment vertical="center"/>
    </xf>
    <xf numFmtId="0" fontId="16" fillId="0" borderId="36" xfId="50" applyFont="1" applyBorder="1" applyAlignment="1">
      <alignment horizontal="left" vertical="center" wrapText="1"/>
    </xf>
    <xf numFmtId="0" fontId="16" fillId="0" borderId="47" xfId="50" applyFont="1" applyBorder="1" applyAlignment="1">
      <alignment horizontal="left" vertical="center"/>
    </xf>
    <xf numFmtId="0" fontId="31" fillId="0" borderId="19" xfId="50" applyFont="1" applyBorder="1" applyAlignment="1">
      <alignment horizontal="left" vertical="center" wrapText="1"/>
    </xf>
    <xf numFmtId="0" fontId="31" fillId="0" borderId="19" xfId="50" applyFont="1" applyBorder="1" applyAlignment="1">
      <alignment horizontal="left" vertical="center"/>
    </xf>
    <xf numFmtId="0" fontId="23" fillId="0" borderId="19" xfId="5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9" fontId="17" fillId="0" borderId="34" xfId="50" applyNumberFormat="1" applyFont="1" applyBorder="1" applyAlignment="1">
      <alignment horizontal="left" vertical="center"/>
    </xf>
    <xf numFmtId="9" fontId="17" fillId="0" borderId="36" xfId="50" applyNumberFormat="1" applyFont="1" applyBorder="1" applyAlignment="1">
      <alignment horizontal="left" vertical="center"/>
    </xf>
    <xf numFmtId="0" fontId="22" fillId="0" borderId="47" xfId="50" applyFont="1" applyFill="1" applyBorder="1" applyAlignment="1">
      <alignment horizontal="left" vertical="center"/>
    </xf>
    <xf numFmtId="0" fontId="22" fillId="0" borderId="36" xfId="50" applyFont="1" applyFill="1" applyBorder="1" applyAlignment="1">
      <alignment horizontal="left" vertical="center"/>
    </xf>
    <xf numFmtId="0" fontId="17" fillId="0" borderId="60" xfId="50" applyFont="1" applyFill="1" applyBorder="1" applyAlignment="1">
      <alignment horizontal="left" vertical="center"/>
    </xf>
    <xf numFmtId="0" fontId="14" fillId="0" borderId="61" xfId="50" applyFont="1" applyBorder="1" applyAlignment="1">
      <alignment horizontal="center" vertical="center"/>
    </xf>
    <xf numFmtId="0" fontId="17" fillId="0" borderId="58" xfId="50" applyFont="1" applyBorder="1" applyAlignment="1">
      <alignment horizontal="center" vertical="center"/>
    </xf>
    <xf numFmtId="0" fontId="17" fillId="0" borderId="59" xfId="50" applyFont="1" applyBorder="1" applyAlignment="1">
      <alignment horizontal="center" vertical="center"/>
    </xf>
    <xf numFmtId="0" fontId="17" fillId="0" borderId="59" xfId="50" applyFont="1" applyFill="1" applyBorder="1" applyAlignment="1">
      <alignment horizontal="left" vertical="center"/>
    </xf>
    <xf numFmtId="0" fontId="32" fillId="0" borderId="62" xfId="0" applyFont="1" applyBorder="1" applyAlignment="1">
      <alignment horizontal="center" vertical="center" wrapText="1"/>
    </xf>
    <xf numFmtId="0" fontId="32" fillId="0" borderId="63" xfId="0" applyFont="1" applyBorder="1" applyAlignment="1">
      <alignment horizontal="center" vertical="center" wrapText="1"/>
    </xf>
    <xf numFmtId="0" fontId="33" fillId="0" borderId="64" xfId="0" applyFont="1" applyBorder="1"/>
    <xf numFmtId="0" fontId="33" fillId="0" borderId="2" xfId="0" applyFont="1" applyBorder="1"/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5" borderId="5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33" fillId="5" borderId="2" xfId="0" applyFont="1" applyFill="1" applyBorder="1"/>
    <xf numFmtId="0" fontId="0" fillId="0" borderId="64" xfId="0" applyBorder="1"/>
    <xf numFmtId="0" fontId="0" fillId="5" borderId="2" xfId="0" applyFill="1" applyBorder="1"/>
    <xf numFmtId="0" fontId="0" fillId="0" borderId="65" xfId="0" applyBorder="1"/>
    <xf numFmtId="0" fontId="0" fillId="0" borderId="66" xfId="0" applyBorder="1"/>
    <xf numFmtId="0" fontId="0" fillId="5" borderId="66" xfId="0" applyFill="1" applyBorder="1"/>
    <xf numFmtId="0" fontId="0" fillId="6" borderId="0" xfId="0" applyFill="1"/>
    <xf numFmtId="0" fontId="32" fillId="0" borderId="67" xfId="0" applyFont="1" applyBorder="1" applyAlignment="1">
      <alignment horizontal="center" vertical="center" wrapText="1"/>
    </xf>
    <xf numFmtId="0" fontId="33" fillId="0" borderId="68" xfId="0" applyFont="1" applyBorder="1" applyAlignment="1">
      <alignment horizontal="center" vertical="center"/>
    </xf>
    <xf numFmtId="0" fontId="33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4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3" fillId="7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8" borderId="2" xfId="0" applyFont="1" applyFill="1" applyBorder="1" applyAlignment="1">
      <alignment vertical="top" wrapText="1"/>
    </xf>
    <xf numFmtId="0" fontId="0" fillId="8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  <xf numFmtId="0" fontId="11" fillId="0" borderId="0" xfId="55" applyFont="1" applyBorder="1" applyAlignment="1" quotePrefix="1">
      <alignment horizontal="center" vertical="center" wrapText="1"/>
    </xf>
    <xf numFmtId="0" fontId="11" fillId="0" borderId="9" xfId="55" applyFont="1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0" fillId="0" borderId="2" xfId="0" applyBorder="1" applyAlignment="1" quotePrefix="1">
      <alignment horizontal="center"/>
    </xf>
    <xf numFmtId="0" fontId="0" fillId="0" borderId="2" xfId="0" applyBorder="1" quotePrefix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10 10" xfId="53"/>
    <cellStyle name="S13" xfId="54"/>
    <cellStyle name="S10" xfId="55"/>
    <cellStyle name="常规_10AW核价-润懋(35款已核，单耗未减)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73025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88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146050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149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174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88900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117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63500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642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63500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63500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63500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63500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642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002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002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7895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7350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7895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3065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9635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2750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6620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20050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501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94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74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94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71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71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71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8</xdr:col>
      <xdr:colOff>546100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8</xdr:col>
      <xdr:colOff>546100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8</xdr:col>
      <xdr:colOff>546100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546100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546100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546100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8</xdr:col>
      <xdr:colOff>546100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8</xdr:col>
      <xdr:colOff>546100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546100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546100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14</xdr:row>
      <xdr:rowOff>0</xdr:rowOff>
    </xdr:from>
    <xdr:to>
      <xdr:col>7</xdr:col>
      <xdr:colOff>777875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790700" y="462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8</xdr:row>
      <xdr:rowOff>0</xdr:rowOff>
    </xdr:from>
    <xdr:to>
      <xdr:col>7</xdr:col>
      <xdr:colOff>777875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7399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8</xdr:row>
      <xdr:rowOff>0</xdr:rowOff>
    </xdr:from>
    <xdr:to>
      <xdr:col>7</xdr:col>
      <xdr:colOff>777875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6637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9</xdr:row>
      <xdr:rowOff>0</xdr:rowOff>
    </xdr:from>
    <xdr:to>
      <xdr:col>7</xdr:col>
      <xdr:colOff>777875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79070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14</xdr:row>
      <xdr:rowOff>0</xdr:rowOff>
    </xdr:from>
    <xdr:to>
      <xdr:col>7</xdr:col>
      <xdr:colOff>777875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790700" y="462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546100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546100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546100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546100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546100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526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74295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11605"/>
              <a:ext cx="411480" cy="272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41045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14600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52650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035175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216150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5146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422525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022475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216150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5146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359025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69975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0972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224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0340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28750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28750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4287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275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1526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3336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69975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12035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46550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05050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14600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49475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317750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57785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390650"/>
              <a:ext cx="408940" cy="2768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79070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8</xdr:col>
      <xdr:colOff>527050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3652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8</xdr:col>
      <xdr:colOff>527050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31445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8</xdr:col>
      <xdr:colOff>527050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23825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527050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3652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527050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652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0</xdr:row>
      <xdr:rowOff>0</xdr:rowOff>
    </xdr:from>
    <xdr:to>
      <xdr:col>7</xdr:col>
      <xdr:colOff>568325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6540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0</xdr:row>
      <xdr:rowOff>0</xdr:rowOff>
    </xdr:from>
    <xdr:to>
      <xdr:col>7</xdr:col>
      <xdr:colOff>568325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60325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0</xdr:row>
      <xdr:rowOff>0</xdr:rowOff>
    </xdr:from>
    <xdr:to>
      <xdr:col>7</xdr:col>
      <xdr:colOff>568325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52705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0</xdr:row>
      <xdr:rowOff>0</xdr:rowOff>
    </xdr:from>
    <xdr:to>
      <xdr:col>7</xdr:col>
      <xdr:colOff>568325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6540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0</xdr:row>
      <xdr:rowOff>0</xdr:rowOff>
    </xdr:from>
    <xdr:to>
      <xdr:col>7</xdr:col>
      <xdr:colOff>568325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6540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527050</xdr:colOff>
      <xdr:row>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3652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8</xdr:col>
      <xdr:colOff>527050</xdr:colOff>
      <xdr:row>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31445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8</xdr:col>
      <xdr:colOff>527050</xdr:colOff>
      <xdr:row>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23825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527050</xdr:colOff>
      <xdr:row>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3652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527050</xdr:colOff>
      <xdr:row>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3652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0</xdr:row>
      <xdr:rowOff>0</xdr:rowOff>
    </xdr:from>
    <xdr:to>
      <xdr:col>9</xdr:col>
      <xdr:colOff>485775</xdr:colOff>
      <xdr:row>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0764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0</xdr:row>
      <xdr:rowOff>0</xdr:rowOff>
    </xdr:from>
    <xdr:to>
      <xdr:col>9</xdr:col>
      <xdr:colOff>485775</xdr:colOff>
      <xdr:row>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02565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0</xdr:row>
      <xdr:rowOff>0</xdr:rowOff>
    </xdr:from>
    <xdr:to>
      <xdr:col>9</xdr:col>
      <xdr:colOff>485775</xdr:colOff>
      <xdr:row>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4945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0</xdr:row>
      <xdr:rowOff>0</xdr:rowOff>
    </xdr:from>
    <xdr:to>
      <xdr:col>9</xdr:col>
      <xdr:colOff>485775</xdr:colOff>
      <xdr:row>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0764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0</xdr:row>
      <xdr:rowOff>0</xdr:rowOff>
    </xdr:from>
    <xdr:to>
      <xdr:col>9</xdr:col>
      <xdr:colOff>485775</xdr:colOff>
      <xdr:row>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0764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0</xdr:row>
      <xdr:rowOff>0</xdr:rowOff>
    </xdr:from>
    <xdr:to>
      <xdr:col>9</xdr:col>
      <xdr:colOff>485775</xdr:colOff>
      <xdr:row>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0764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0</xdr:row>
      <xdr:rowOff>0</xdr:rowOff>
    </xdr:from>
    <xdr:to>
      <xdr:col>9</xdr:col>
      <xdr:colOff>485775</xdr:colOff>
      <xdr:row>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02565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0</xdr:row>
      <xdr:rowOff>0</xdr:rowOff>
    </xdr:from>
    <xdr:to>
      <xdr:col>9</xdr:col>
      <xdr:colOff>485775</xdr:colOff>
      <xdr:row>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94945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0</xdr:row>
      <xdr:rowOff>0</xdr:rowOff>
    </xdr:from>
    <xdr:to>
      <xdr:col>9</xdr:col>
      <xdr:colOff>485775</xdr:colOff>
      <xdr:row>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0764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0</xdr:row>
      <xdr:rowOff>0</xdr:rowOff>
    </xdr:from>
    <xdr:to>
      <xdr:col>9</xdr:col>
      <xdr:colOff>485775</xdr:colOff>
      <xdr:row>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0764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527050</xdr:colOff>
      <xdr:row>14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365250" y="462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527050</xdr:colOff>
      <xdr:row>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31445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527050</xdr:colOff>
      <xdr:row>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23825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527050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36525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527050</xdr:colOff>
      <xdr:row>14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365250" y="462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9</xdr:col>
      <xdr:colOff>485775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07645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485775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02565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485775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94945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485775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07645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9</xdr:col>
      <xdr:colOff>485775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07645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6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333333333333" style="353" customWidth="1"/>
    <col min="3" max="3" width="10.1666666666667" customWidth="1"/>
  </cols>
  <sheetData>
    <row r="1" ht="21" customHeight="1" spans="1:2">
      <c r="A1" s="354"/>
      <c r="B1" s="355" t="s">
        <v>0</v>
      </c>
    </row>
    <row r="2" spans="1:2">
      <c r="A2" s="9">
        <v>1</v>
      </c>
      <c r="B2" s="356" t="s">
        <v>1</v>
      </c>
    </row>
    <row r="3" spans="1:2">
      <c r="A3" s="9">
        <v>2</v>
      </c>
      <c r="B3" s="356" t="s">
        <v>2</v>
      </c>
    </row>
    <row r="4" spans="1:2">
      <c r="A4" s="9">
        <v>3</v>
      </c>
      <c r="B4" s="356" t="s">
        <v>3</v>
      </c>
    </row>
    <row r="5" spans="1:2">
      <c r="A5" s="9">
        <v>4</v>
      </c>
      <c r="B5" s="356" t="s">
        <v>4</v>
      </c>
    </row>
    <row r="6" spans="1:2">
      <c r="A6" s="9">
        <v>5</v>
      </c>
      <c r="B6" s="356" t="s">
        <v>5</v>
      </c>
    </row>
    <row r="7" spans="1:2">
      <c r="A7" s="9">
        <v>6</v>
      </c>
      <c r="B7" s="356" t="s">
        <v>6</v>
      </c>
    </row>
    <row r="8" s="352" customFormat="1" ht="15" customHeight="1" spans="1:2">
      <c r="A8" s="357">
        <v>7</v>
      </c>
      <c r="B8" s="358" t="s">
        <v>7</v>
      </c>
    </row>
    <row r="9" ht="19" customHeight="1" spans="1:2">
      <c r="A9" s="354"/>
      <c r="B9" s="359" t="s">
        <v>8</v>
      </c>
    </row>
    <row r="10" ht="16" customHeight="1" spans="1:2">
      <c r="A10" s="9">
        <v>1</v>
      </c>
      <c r="B10" s="360" t="s">
        <v>9</v>
      </c>
    </row>
    <row r="11" spans="1:2">
      <c r="A11" s="9">
        <v>2</v>
      </c>
      <c r="B11" s="356" t="s">
        <v>10</v>
      </c>
    </row>
    <row r="12" spans="1:2">
      <c r="A12" s="9">
        <v>3</v>
      </c>
      <c r="B12" s="361" t="s">
        <v>11</v>
      </c>
    </row>
    <row r="13" spans="1:2">
      <c r="A13" s="9">
        <v>4</v>
      </c>
      <c r="B13" s="362" t="s">
        <v>12</v>
      </c>
    </row>
    <row r="14" spans="1:2">
      <c r="A14" s="9">
        <v>5</v>
      </c>
      <c r="B14" s="362" t="s">
        <v>13</v>
      </c>
    </row>
    <row r="15" spans="1:2">
      <c r="A15" s="9">
        <v>6</v>
      </c>
      <c r="B15" s="362" t="s">
        <v>14</v>
      </c>
    </row>
    <row r="16" spans="1:2">
      <c r="A16" s="9">
        <v>7</v>
      </c>
      <c r="B16" s="362" t="s">
        <v>15</v>
      </c>
    </row>
    <row r="17" spans="1:2">
      <c r="A17" s="9">
        <v>8</v>
      </c>
      <c r="B17" s="362" t="s">
        <v>16</v>
      </c>
    </row>
    <row r="18" spans="1:2">
      <c r="A18" s="9">
        <v>9</v>
      </c>
      <c r="B18" s="356" t="s">
        <v>17</v>
      </c>
    </row>
    <row r="19" spans="1:2">
      <c r="A19" s="9"/>
      <c r="B19" s="356"/>
    </row>
    <row r="20" ht="20.25" spans="1:2">
      <c r="A20" s="354"/>
      <c r="B20" s="355" t="s">
        <v>18</v>
      </c>
    </row>
    <row r="21" spans="1:2">
      <c r="A21" s="9">
        <v>1</v>
      </c>
      <c r="B21" s="363" t="s">
        <v>19</v>
      </c>
    </row>
    <row r="22" spans="1:2">
      <c r="A22" s="9">
        <v>2</v>
      </c>
      <c r="B22" s="356" t="s">
        <v>20</v>
      </c>
    </row>
    <row r="23" spans="1:2">
      <c r="A23" s="9">
        <v>3</v>
      </c>
      <c r="B23" s="356" t="s">
        <v>21</v>
      </c>
    </row>
    <row r="24" spans="1:2">
      <c r="A24" s="9">
        <v>4</v>
      </c>
      <c r="B24" s="356" t="s">
        <v>22</v>
      </c>
    </row>
    <row r="25" spans="1:2">
      <c r="A25" s="9">
        <v>5</v>
      </c>
      <c r="B25" s="362" t="s">
        <v>23</v>
      </c>
    </row>
    <row r="26" spans="1:2">
      <c r="A26" s="9">
        <v>6</v>
      </c>
      <c r="B26" s="362" t="s">
        <v>24</v>
      </c>
    </row>
    <row r="27" customFormat="1" spans="1:2">
      <c r="A27" s="9">
        <v>7</v>
      </c>
      <c r="B27" s="356" t="s">
        <v>25</v>
      </c>
    </row>
    <row r="28" spans="1:2">
      <c r="A28" s="9"/>
      <c r="B28" s="356"/>
    </row>
    <row r="29" ht="20.25" spans="1:2">
      <c r="A29" s="354"/>
      <c r="B29" s="355" t="s">
        <v>26</v>
      </c>
    </row>
    <row r="30" spans="1:2">
      <c r="A30" s="9">
        <v>1</v>
      </c>
      <c r="B30" s="363" t="s">
        <v>27</v>
      </c>
    </row>
    <row r="31" spans="1:2">
      <c r="A31" s="9">
        <v>2</v>
      </c>
      <c r="B31" s="356" t="s">
        <v>28</v>
      </c>
    </row>
    <row r="32" spans="1:2">
      <c r="A32" s="9">
        <v>3</v>
      </c>
      <c r="B32" s="356" t="s">
        <v>29</v>
      </c>
    </row>
    <row r="33" ht="28.5" spans="1:2">
      <c r="A33" s="9">
        <v>4</v>
      </c>
      <c r="B33" s="356" t="s">
        <v>30</v>
      </c>
    </row>
    <row r="34" spans="1:2">
      <c r="A34" s="9">
        <v>5</v>
      </c>
      <c r="B34" s="356" t="s">
        <v>31</v>
      </c>
    </row>
    <row r="35" spans="1:2">
      <c r="A35" s="9">
        <v>6</v>
      </c>
      <c r="B35" s="356" t="s">
        <v>32</v>
      </c>
    </row>
    <row r="36" customFormat="1" spans="1:2">
      <c r="A36" s="9">
        <v>7</v>
      </c>
      <c r="B36" s="356" t="s">
        <v>33</v>
      </c>
    </row>
    <row r="37" spans="1:2">
      <c r="A37" s="9"/>
      <c r="B37" s="356"/>
    </row>
    <row r="39" spans="1:2">
      <c r="A39" s="364" t="s">
        <v>34</v>
      </c>
      <c r="B39" s="36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A12" sqref="$A12:$XFD12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251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4" t="s">
        <v>277</v>
      </c>
      <c r="H2" s="4"/>
      <c r="I2" s="4" t="s">
        <v>278</v>
      </c>
      <c r="J2" s="4"/>
      <c r="K2" s="6" t="s">
        <v>279</v>
      </c>
      <c r="L2" s="48" t="s">
        <v>280</v>
      </c>
      <c r="M2" s="19" t="s">
        <v>281</v>
      </c>
    </row>
    <row r="3" s="1" customFormat="1" ht="16.5" spans="1:13">
      <c r="A3" s="4"/>
      <c r="B3" s="7"/>
      <c r="C3" s="7"/>
      <c r="D3" s="7"/>
      <c r="E3" s="7"/>
      <c r="F3" s="7"/>
      <c r="G3" s="4" t="s">
        <v>282</v>
      </c>
      <c r="H3" s="4" t="s">
        <v>283</v>
      </c>
      <c r="I3" s="4" t="s">
        <v>282</v>
      </c>
      <c r="J3" s="4" t="s">
        <v>283</v>
      </c>
      <c r="K3" s="8"/>
      <c r="L3" s="49"/>
      <c r="M3" s="20"/>
    </row>
    <row r="4" ht="40.5" spans="1:13">
      <c r="A4" s="9">
        <v>1</v>
      </c>
      <c r="B4" s="366" t="s">
        <v>269</v>
      </c>
      <c r="C4" s="10">
        <v>6277</v>
      </c>
      <c r="D4" s="10" t="s">
        <v>267</v>
      </c>
      <c r="E4" s="22" t="s">
        <v>268</v>
      </c>
      <c r="F4" s="10" t="s">
        <v>63</v>
      </c>
      <c r="G4" s="10">
        <v>0.2</v>
      </c>
      <c r="H4" s="10">
        <v>0.2</v>
      </c>
      <c r="I4" s="10">
        <v>0.3</v>
      </c>
      <c r="J4" s="10">
        <v>0.5</v>
      </c>
      <c r="K4" s="10">
        <f t="shared" ref="K4:K9" si="0">SUM(G4:J4)</f>
        <v>1.2</v>
      </c>
      <c r="L4" s="10" t="s">
        <v>284</v>
      </c>
      <c r="M4" s="10" t="s">
        <v>270</v>
      </c>
    </row>
    <row r="5" ht="40.5" spans="1:13">
      <c r="A5" s="9">
        <v>2</v>
      </c>
      <c r="B5" s="366" t="s">
        <v>269</v>
      </c>
      <c r="C5" s="10">
        <v>3447</v>
      </c>
      <c r="D5" s="10" t="s">
        <v>267</v>
      </c>
      <c r="E5" s="12" t="s">
        <v>271</v>
      </c>
      <c r="F5" s="10" t="s">
        <v>63</v>
      </c>
      <c r="G5" s="10">
        <v>0.3</v>
      </c>
      <c r="H5" s="10">
        <v>0.2</v>
      </c>
      <c r="I5" s="10">
        <v>0.5</v>
      </c>
      <c r="J5" s="10">
        <v>0.5</v>
      </c>
      <c r="K5" s="10">
        <f t="shared" si="0"/>
        <v>1.5</v>
      </c>
      <c r="L5" s="10" t="s">
        <v>284</v>
      </c>
      <c r="M5" s="10" t="s">
        <v>270</v>
      </c>
    </row>
    <row r="6" ht="27" spans="1:13">
      <c r="A6" s="9">
        <v>3</v>
      </c>
      <c r="B6" s="366" t="s">
        <v>269</v>
      </c>
      <c r="C6" s="10">
        <v>6270</v>
      </c>
      <c r="D6" s="10" t="s">
        <v>267</v>
      </c>
      <c r="E6" s="23" t="s">
        <v>272</v>
      </c>
      <c r="F6" s="10" t="s">
        <v>63</v>
      </c>
      <c r="G6" s="10">
        <v>0.2</v>
      </c>
      <c r="H6" s="10">
        <v>0.2</v>
      </c>
      <c r="I6" s="10">
        <v>0.2</v>
      </c>
      <c r="J6" s="10">
        <v>0.5</v>
      </c>
      <c r="K6" s="10">
        <f t="shared" si="0"/>
        <v>1.1</v>
      </c>
      <c r="L6" s="10" t="s">
        <v>284</v>
      </c>
      <c r="M6" s="10" t="s">
        <v>270</v>
      </c>
    </row>
    <row r="7" spans="1:13">
      <c r="A7" s="9"/>
      <c r="B7" s="44"/>
      <c r="C7" s="10"/>
      <c r="D7" s="10"/>
      <c r="E7" s="40"/>
      <c r="F7" s="10"/>
      <c r="G7" s="10"/>
      <c r="H7" s="10"/>
      <c r="I7" s="10"/>
      <c r="J7" s="10"/>
      <c r="K7" s="10"/>
      <c r="L7" s="10"/>
      <c r="M7" s="10"/>
    </row>
    <row r="8" spans="1:13">
      <c r="A8" s="9"/>
      <c r="B8" s="43"/>
      <c r="C8" s="10"/>
      <c r="D8" s="10"/>
      <c r="E8" s="45"/>
      <c r="F8" s="10"/>
      <c r="G8" s="10"/>
      <c r="H8" s="10"/>
      <c r="I8" s="10"/>
      <c r="J8" s="10"/>
      <c r="K8" s="9"/>
      <c r="L8" s="10"/>
      <c r="M8" s="9"/>
    </row>
    <row r="9" spans="1:13">
      <c r="A9" s="9"/>
      <c r="B9" s="44"/>
      <c r="C9" s="10"/>
      <c r="D9" s="10"/>
      <c r="E9" s="46"/>
      <c r="F9" s="10"/>
      <c r="G9" s="10"/>
      <c r="H9" s="10"/>
      <c r="I9" s="10"/>
      <c r="J9" s="10"/>
      <c r="K9" s="9"/>
      <c r="L9" s="10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5">
      <c r="A12" s="13" t="s">
        <v>273</v>
      </c>
      <c r="B12" s="24"/>
      <c r="C12" s="24"/>
      <c r="D12" s="15"/>
      <c r="E12" s="16"/>
      <c r="F12" s="25"/>
      <c r="G12" s="25"/>
      <c r="H12" s="25"/>
      <c r="I12" s="26"/>
      <c r="J12" s="13" t="s">
        <v>274</v>
      </c>
      <c r="K12" s="14"/>
      <c r="L12" s="14"/>
      <c r="M12" s="15"/>
      <c r="N12" s="14"/>
      <c r="O12" s="21"/>
    </row>
    <row r="13" ht="16.5" spans="1:13">
      <c r="A13" s="47" t="s">
        <v>285</v>
      </c>
      <c r="B13" s="4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</sheetData>
  <mergeCells count="16">
    <mergeCell ref="A1:M1"/>
    <mergeCell ref="G2:H2"/>
    <mergeCell ref="I2:J2"/>
    <mergeCell ref="A12:D12"/>
    <mergeCell ref="E12:I12"/>
    <mergeCell ref="J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O12 M1:M11 M13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zoomScale="125" zoomScaleNormal="125" workbookViewId="0">
      <selection activeCell="J15" sqref="J15:M15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287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31" t="s">
        <v>288</v>
      </c>
      <c r="H2" s="32"/>
      <c r="I2" s="41"/>
      <c r="J2" s="31" t="s">
        <v>289</v>
      </c>
      <c r="K2" s="32"/>
      <c r="L2" s="41"/>
      <c r="M2" s="31" t="s">
        <v>290</v>
      </c>
      <c r="N2" s="32"/>
      <c r="O2" s="41"/>
      <c r="P2" s="31" t="s">
        <v>291</v>
      </c>
      <c r="Q2" s="32"/>
      <c r="R2" s="41"/>
      <c r="S2" s="32" t="s">
        <v>292</v>
      </c>
      <c r="T2" s="32"/>
      <c r="U2" s="41"/>
      <c r="V2" s="28" t="s">
        <v>293</v>
      </c>
      <c r="W2" s="28" t="s">
        <v>265</v>
      </c>
    </row>
    <row r="3" s="1" customFormat="1" ht="16.5" spans="1:23">
      <c r="A3" s="7"/>
      <c r="B3" s="33"/>
      <c r="C3" s="33"/>
      <c r="D3" s="33"/>
      <c r="E3" s="33"/>
      <c r="F3" s="33"/>
      <c r="G3" s="4" t="s">
        <v>294</v>
      </c>
      <c r="H3" s="4" t="s">
        <v>69</v>
      </c>
      <c r="I3" s="4" t="s">
        <v>256</v>
      </c>
      <c r="J3" s="4" t="s">
        <v>294</v>
      </c>
      <c r="K3" s="4" t="s">
        <v>69</v>
      </c>
      <c r="L3" s="4" t="s">
        <v>256</v>
      </c>
      <c r="M3" s="4" t="s">
        <v>294</v>
      </c>
      <c r="N3" s="4" t="s">
        <v>69</v>
      </c>
      <c r="O3" s="4" t="s">
        <v>256</v>
      </c>
      <c r="P3" s="4" t="s">
        <v>294</v>
      </c>
      <c r="Q3" s="4" t="s">
        <v>69</v>
      </c>
      <c r="R3" s="4" t="s">
        <v>256</v>
      </c>
      <c r="S3" s="4" t="s">
        <v>294</v>
      </c>
      <c r="T3" s="4" t="s">
        <v>69</v>
      </c>
      <c r="U3" s="4" t="s">
        <v>256</v>
      </c>
      <c r="V3" s="42"/>
      <c r="W3" s="42"/>
    </row>
    <row r="4" ht="40.5" spans="1:23">
      <c r="A4" s="34" t="s">
        <v>295</v>
      </c>
      <c r="B4" s="368" t="s">
        <v>269</v>
      </c>
      <c r="C4" s="10">
        <v>6277</v>
      </c>
      <c r="D4" s="10" t="s">
        <v>267</v>
      </c>
      <c r="E4" s="22" t="s">
        <v>268</v>
      </c>
      <c r="F4" s="35" t="s">
        <v>63</v>
      </c>
      <c r="G4" s="369" t="s">
        <v>296</v>
      </c>
      <c r="H4" s="369" t="s">
        <v>297</v>
      </c>
      <c r="I4" s="369" t="s">
        <v>298</v>
      </c>
      <c r="J4" s="369" t="s">
        <v>299</v>
      </c>
      <c r="K4" s="10" t="s">
        <v>300</v>
      </c>
      <c r="L4" s="369" t="s">
        <v>301</v>
      </c>
      <c r="M4" s="369" t="s">
        <v>302</v>
      </c>
      <c r="N4" s="369" t="s">
        <v>303</v>
      </c>
      <c r="O4" s="369" t="s">
        <v>304</v>
      </c>
      <c r="P4" s="10"/>
      <c r="Q4" s="10"/>
      <c r="R4" s="10"/>
      <c r="S4" s="10"/>
      <c r="T4" s="10"/>
      <c r="U4" s="10"/>
      <c r="V4" s="10"/>
      <c r="W4" s="10"/>
    </row>
    <row r="5" ht="40.5" spans="1:23">
      <c r="A5" s="36"/>
      <c r="B5" s="37"/>
      <c r="C5" s="10">
        <v>3447</v>
      </c>
      <c r="D5" s="10" t="s">
        <v>267</v>
      </c>
      <c r="E5" s="12" t="s">
        <v>271</v>
      </c>
      <c r="F5" s="37"/>
      <c r="G5" s="31" t="s">
        <v>305</v>
      </c>
      <c r="H5" s="32"/>
      <c r="I5" s="41"/>
      <c r="J5" s="31" t="s">
        <v>306</v>
      </c>
      <c r="K5" s="32"/>
      <c r="L5" s="41"/>
      <c r="M5" s="31" t="s">
        <v>307</v>
      </c>
      <c r="N5" s="32"/>
      <c r="O5" s="41"/>
      <c r="P5" s="31" t="s">
        <v>308</v>
      </c>
      <c r="Q5" s="32"/>
      <c r="R5" s="41"/>
      <c r="S5" s="32" t="s">
        <v>309</v>
      </c>
      <c r="T5" s="32"/>
      <c r="U5" s="41"/>
      <c r="V5" s="10"/>
      <c r="W5" s="10"/>
    </row>
    <row r="6" ht="27" spans="1:23">
      <c r="A6" s="36"/>
      <c r="B6" s="37"/>
      <c r="C6" s="10">
        <v>6270</v>
      </c>
      <c r="D6" s="10" t="s">
        <v>267</v>
      </c>
      <c r="E6" s="23" t="s">
        <v>272</v>
      </c>
      <c r="F6" s="37"/>
      <c r="G6" s="4" t="s">
        <v>294</v>
      </c>
      <c r="H6" s="4" t="s">
        <v>69</v>
      </c>
      <c r="I6" s="4" t="s">
        <v>256</v>
      </c>
      <c r="J6" s="4" t="s">
        <v>294</v>
      </c>
      <c r="K6" s="4" t="s">
        <v>69</v>
      </c>
      <c r="L6" s="4" t="s">
        <v>256</v>
      </c>
      <c r="M6" s="4" t="s">
        <v>294</v>
      </c>
      <c r="N6" s="4" t="s">
        <v>69</v>
      </c>
      <c r="O6" s="4" t="s">
        <v>256</v>
      </c>
      <c r="P6" s="4" t="s">
        <v>294</v>
      </c>
      <c r="Q6" s="4" t="s">
        <v>69</v>
      </c>
      <c r="R6" s="4" t="s">
        <v>256</v>
      </c>
      <c r="S6" s="4" t="s">
        <v>294</v>
      </c>
      <c r="T6" s="4" t="s">
        <v>69</v>
      </c>
      <c r="U6" s="4" t="s">
        <v>256</v>
      </c>
      <c r="V6" s="10"/>
      <c r="W6" s="10"/>
    </row>
    <row r="7" spans="1:23">
      <c r="A7" s="38"/>
      <c r="B7" s="39"/>
      <c r="C7" s="10"/>
      <c r="D7" s="10"/>
      <c r="E7" s="40"/>
      <c r="F7" s="39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5" t="s">
        <v>310</v>
      </c>
      <c r="B8" s="35"/>
      <c r="C8" s="35"/>
      <c r="D8" s="35"/>
      <c r="E8" s="35"/>
      <c r="F8" s="35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9"/>
      <c r="B9" s="39"/>
      <c r="C9" s="39"/>
      <c r="D9" s="39"/>
      <c r="E9" s="39"/>
      <c r="F9" s="3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5" t="s">
        <v>311</v>
      </c>
      <c r="B10" s="35"/>
      <c r="C10" s="35"/>
      <c r="D10" s="35"/>
      <c r="E10" s="35"/>
      <c r="F10" s="35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9"/>
      <c r="B11" s="39"/>
      <c r="C11" s="39"/>
      <c r="D11" s="39"/>
      <c r="E11" s="39"/>
      <c r="F11" s="39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5" t="s">
        <v>312</v>
      </c>
      <c r="B12" s="35"/>
      <c r="C12" s="35"/>
      <c r="D12" s="35"/>
      <c r="E12" s="35"/>
      <c r="F12" s="35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39"/>
      <c r="B13" s="39"/>
      <c r="C13" s="39"/>
      <c r="D13" s="39"/>
      <c r="E13" s="39"/>
      <c r="F13" s="3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="2" customFormat="1" ht="18.75" spans="1:15">
      <c r="A15" s="13" t="s">
        <v>273</v>
      </c>
      <c r="B15" s="24"/>
      <c r="C15" s="24"/>
      <c r="D15" s="15"/>
      <c r="E15" s="16"/>
      <c r="F15" s="25"/>
      <c r="G15" s="25"/>
      <c r="H15" s="25"/>
      <c r="I15" s="26"/>
      <c r="J15" s="13" t="s">
        <v>274</v>
      </c>
      <c r="K15" s="14"/>
      <c r="L15" s="14"/>
      <c r="M15" s="15"/>
      <c r="N15" s="14"/>
      <c r="O15" s="21"/>
    </row>
    <row r="16" ht="16.5" spans="1:23">
      <c r="A16" s="17" t="s">
        <v>313</v>
      </c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D15"/>
    <mergeCell ref="E15:I15"/>
    <mergeCell ref="J15:M15"/>
    <mergeCell ref="A16:W16"/>
    <mergeCell ref="A2:A3"/>
    <mergeCell ref="A4:A7"/>
    <mergeCell ref="A8:A9"/>
    <mergeCell ref="A10:A11"/>
    <mergeCell ref="A12:A13"/>
    <mergeCell ref="B2:B3"/>
    <mergeCell ref="B4:B7"/>
    <mergeCell ref="B8:B9"/>
    <mergeCell ref="B10:B11"/>
    <mergeCell ref="B12:B13"/>
    <mergeCell ref="C2:C3"/>
    <mergeCell ref="C8:C9"/>
    <mergeCell ref="C10:C11"/>
    <mergeCell ref="C12:C13"/>
    <mergeCell ref="D2:D3"/>
    <mergeCell ref="D8:D9"/>
    <mergeCell ref="D10:D11"/>
    <mergeCell ref="D12:D13"/>
    <mergeCell ref="E2:E3"/>
    <mergeCell ref="E8:E9"/>
    <mergeCell ref="E10:E11"/>
    <mergeCell ref="E12:E13"/>
    <mergeCell ref="F2:F3"/>
    <mergeCell ref="F4:F7"/>
    <mergeCell ref="F8:F9"/>
    <mergeCell ref="F10:F11"/>
    <mergeCell ref="F12:F13"/>
    <mergeCell ref="V2:V3"/>
    <mergeCell ref="W2:W3"/>
  </mergeCells>
  <dataValidations count="1">
    <dataValidation type="list" allowBlank="1" showInputMessage="1" showErrorMessage="1" sqref="W1 O15 W4:W7 W8:W14 W16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zoomScale="125" zoomScaleNormal="125" workbookViewId="0">
      <selection activeCell="A11" sqref="$A11:$XFD11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315</v>
      </c>
      <c r="B2" s="28" t="s">
        <v>252</v>
      </c>
      <c r="C2" s="28" t="s">
        <v>253</v>
      </c>
      <c r="D2" s="28" t="s">
        <v>254</v>
      </c>
      <c r="E2" s="28" t="s">
        <v>255</v>
      </c>
      <c r="F2" s="28" t="s">
        <v>256</v>
      </c>
      <c r="G2" s="27" t="s">
        <v>316</v>
      </c>
      <c r="H2" s="27" t="s">
        <v>317</v>
      </c>
      <c r="I2" s="27" t="s">
        <v>318</v>
      </c>
      <c r="J2" s="27" t="s">
        <v>317</v>
      </c>
      <c r="K2" s="27" t="s">
        <v>319</v>
      </c>
      <c r="L2" s="27" t="s">
        <v>317</v>
      </c>
      <c r="M2" s="28" t="s">
        <v>293</v>
      </c>
      <c r="N2" s="28" t="s">
        <v>265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9" t="s">
        <v>315</v>
      </c>
      <c r="B4" s="30" t="s">
        <v>320</v>
      </c>
      <c r="C4" s="30" t="s">
        <v>294</v>
      </c>
      <c r="D4" s="30" t="s">
        <v>254</v>
      </c>
      <c r="E4" s="28" t="s">
        <v>255</v>
      </c>
      <c r="F4" s="28" t="s">
        <v>256</v>
      </c>
      <c r="G4" s="27" t="s">
        <v>316</v>
      </c>
      <c r="H4" s="27" t="s">
        <v>317</v>
      </c>
      <c r="I4" s="27" t="s">
        <v>318</v>
      </c>
      <c r="J4" s="27" t="s">
        <v>317</v>
      </c>
      <c r="K4" s="27" t="s">
        <v>319</v>
      </c>
      <c r="L4" s="27" t="s">
        <v>317</v>
      </c>
      <c r="M4" s="28" t="s">
        <v>293</v>
      </c>
      <c r="N4" s="28" t="s">
        <v>265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5">
      <c r="A11" s="13" t="s">
        <v>273</v>
      </c>
      <c r="B11" s="24"/>
      <c r="C11" s="24"/>
      <c r="D11" s="15"/>
      <c r="E11" s="16"/>
      <c r="F11" s="25"/>
      <c r="G11" s="25"/>
      <c r="H11" s="25"/>
      <c r="I11" s="26"/>
      <c r="J11" s="13" t="s">
        <v>274</v>
      </c>
      <c r="K11" s="14"/>
      <c r="L11" s="14"/>
      <c r="M11" s="15"/>
      <c r="N11" s="14"/>
      <c r="O11" s="21"/>
    </row>
    <row r="12" ht="16.5" spans="1:14">
      <c r="A12" s="17" t="s">
        <v>321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I11"/>
    <mergeCell ref="J11:M11"/>
    <mergeCell ref="A12:N12"/>
  </mergeCells>
  <dataValidations count="1">
    <dataValidation type="list" allowBlank="1" showInputMessage="1" showErrorMessage="1" sqref="N1 N3 O11 N5:N10 N12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zoomScale="125" zoomScaleNormal="125" workbookViewId="0">
      <selection activeCell="H16" sqref="H16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322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287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4" t="s">
        <v>323</v>
      </c>
      <c r="H2" s="4" t="s">
        <v>324</v>
      </c>
      <c r="I2" s="4" t="s">
        <v>325</v>
      </c>
      <c r="J2" s="4" t="s">
        <v>326</v>
      </c>
      <c r="K2" s="5" t="s">
        <v>293</v>
      </c>
      <c r="L2" s="5" t="s">
        <v>265</v>
      </c>
    </row>
    <row r="3" ht="40.5" spans="1:12">
      <c r="A3" s="9" t="s">
        <v>295</v>
      </c>
      <c r="B3" s="9" t="s">
        <v>269</v>
      </c>
      <c r="C3" s="10">
        <v>6277</v>
      </c>
      <c r="D3" s="10" t="s">
        <v>267</v>
      </c>
      <c r="E3" s="22" t="s">
        <v>268</v>
      </c>
      <c r="F3" s="10" t="s">
        <v>63</v>
      </c>
      <c r="G3" s="10" t="s">
        <v>327</v>
      </c>
      <c r="H3" s="10" t="s">
        <v>328</v>
      </c>
      <c r="I3" s="10" t="s">
        <v>329</v>
      </c>
      <c r="J3" s="10"/>
      <c r="K3" s="10"/>
      <c r="L3" s="10" t="s">
        <v>270</v>
      </c>
    </row>
    <row r="4" ht="40.5" spans="1:12">
      <c r="A4" s="9" t="s">
        <v>330</v>
      </c>
      <c r="B4" s="9" t="s">
        <v>269</v>
      </c>
      <c r="C4" s="10">
        <v>3447</v>
      </c>
      <c r="D4" s="10" t="s">
        <v>267</v>
      </c>
      <c r="E4" s="12" t="s">
        <v>271</v>
      </c>
      <c r="F4" s="10" t="s">
        <v>63</v>
      </c>
      <c r="G4" s="10" t="s">
        <v>327</v>
      </c>
      <c r="H4" s="10" t="s">
        <v>328</v>
      </c>
      <c r="I4" s="10" t="s">
        <v>329</v>
      </c>
      <c r="J4" s="10"/>
      <c r="K4" s="10"/>
      <c r="L4" s="10" t="s">
        <v>270</v>
      </c>
    </row>
    <row r="5" ht="27" spans="1:12">
      <c r="A5" s="9" t="s">
        <v>310</v>
      </c>
      <c r="B5" s="9" t="s">
        <v>269</v>
      </c>
      <c r="C5" s="10">
        <v>6270</v>
      </c>
      <c r="D5" s="10" t="s">
        <v>267</v>
      </c>
      <c r="E5" s="23" t="s">
        <v>272</v>
      </c>
      <c r="F5" s="10" t="s">
        <v>63</v>
      </c>
      <c r="G5" s="10" t="s">
        <v>327</v>
      </c>
      <c r="H5" s="10" t="s">
        <v>328</v>
      </c>
      <c r="I5" s="10" t="s">
        <v>329</v>
      </c>
      <c r="J5" s="9"/>
      <c r="K5" s="9"/>
      <c r="L5" s="9" t="s">
        <v>270</v>
      </c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5">
      <c r="A9" s="13" t="s">
        <v>273</v>
      </c>
      <c r="B9" s="24"/>
      <c r="C9" s="24"/>
      <c r="D9" s="15"/>
      <c r="E9" s="16"/>
      <c r="F9" s="25"/>
      <c r="G9" s="25"/>
      <c r="H9" s="25"/>
      <c r="I9" s="26"/>
      <c r="J9" s="13" t="s">
        <v>331</v>
      </c>
      <c r="K9" s="14"/>
      <c r="L9" s="14"/>
      <c r="M9" s="15"/>
      <c r="N9" s="14"/>
      <c r="O9" s="21"/>
    </row>
    <row r="10" ht="16.5" spans="1:12">
      <c r="A10" s="17" t="s">
        <v>332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</row>
  </sheetData>
  <mergeCells count="5">
    <mergeCell ref="A1:J1"/>
    <mergeCell ref="A9:D9"/>
    <mergeCell ref="E9:I9"/>
    <mergeCell ref="J9:M9"/>
    <mergeCell ref="A10:L10"/>
  </mergeCells>
  <dataValidations count="1">
    <dataValidation type="list" allowBlank="1" showInputMessage="1" showErrorMessage="1" sqref="O9 L10 L3:L8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="125" zoomScaleNormal="125" workbookViewId="0">
      <selection activeCell="J8" sqref="J8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333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251</v>
      </c>
      <c r="B2" s="5" t="s">
        <v>256</v>
      </c>
      <c r="C2" s="5" t="s">
        <v>294</v>
      </c>
      <c r="D2" s="5" t="s">
        <v>254</v>
      </c>
      <c r="E2" s="5" t="s">
        <v>255</v>
      </c>
      <c r="F2" s="4" t="s">
        <v>334</v>
      </c>
      <c r="G2" s="4" t="s">
        <v>278</v>
      </c>
      <c r="H2" s="6" t="s">
        <v>279</v>
      </c>
      <c r="I2" s="19" t="s">
        <v>281</v>
      </c>
    </row>
    <row r="3" s="1" customFormat="1" ht="16.5" spans="1:9">
      <c r="A3" s="4"/>
      <c r="B3" s="7"/>
      <c r="C3" s="7"/>
      <c r="D3" s="7"/>
      <c r="E3" s="7"/>
      <c r="F3" s="4" t="s">
        <v>335</v>
      </c>
      <c r="G3" s="4" t="s">
        <v>282</v>
      </c>
      <c r="H3" s="8"/>
      <c r="I3" s="20"/>
    </row>
    <row r="4" spans="1:9">
      <c r="A4" s="9"/>
      <c r="B4" s="370" t="s">
        <v>336</v>
      </c>
      <c r="C4" s="10" t="s">
        <v>337</v>
      </c>
      <c r="D4" s="11" t="s">
        <v>338</v>
      </c>
      <c r="E4" s="10" t="s">
        <v>63</v>
      </c>
      <c r="F4" s="10">
        <v>0.3</v>
      </c>
      <c r="G4" s="10">
        <v>0.5</v>
      </c>
      <c r="H4" s="10">
        <f t="shared" ref="H4:H9" si="0">SUM(F4:G4)</f>
        <v>0.8</v>
      </c>
      <c r="I4" s="10" t="s">
        <v>270</v>
      </c>
    </row>
    <row r="5" ht="27" spans="1:9">
      <c r="A5" s="9"/>
      <c r="B5" s="370" t="s">
        <v>336</v>
      </c>
      <c r="C5" s="10" t="s">
        <v>337</v>
      </c>
      <c r="D5" s="12" t="s">
        <v>339</v>
      </c>
      <c r="E5" s="10" t="s">
        <v>63</v>
      </c>
      <c r="F5" s="10">
        <v>0.3</v>
      </c>
      <c r="G5" s="10">
        <v>0.5</v>
      </c>
      <c r="H5" s="10">
        <f t="shared" si="0"/>
        <v>0.8</v>
      </c>
      <c r="I5" s="10" t="s">
        <v>270</v>
      </c>
    </row>
    <row r="6" ht="27" spans="1:9">
      <c r="A6" s="9"/>
      <c r="B6" s="370" t="s">
        <v>336</v>
      </c>
      <c r="C6" s="10" t="s">
        <v>337</v>
      </c>
      <c r="D6" s="12" t="s">
        <v>340</v>
      </c>
      <c r="E6" s="10" t="s">
        <v>63</v>
      </c>
      <c r="F6" s="10">
        <v>0.3</v>
      </c>
      <c r="G6" s="10">
        <v>0.5</v>
      </c>
      <c r="H6" s="10">
        <f t="shared" si="0"/>
        <v>0.8</v>
      </c>
      <c r="I6" s="10" t="s">
        <v>270</v>
      </c>
    </row>
    <row r="7" spans="1:9">
      <c r="A7" s="9"/>
      <c r="B7" s="370" t="s">
        <v>336</v>
      </c>
      <c r="C7" t="s">
        <v>341</v>
      </c>
      <c r="D7" s="11" t="s">
        <v>338</v>
      </c>
      <c r="E7" s="10" t="s">
        <v>63</v>
      </c>
      <c r="F7" s="10">
        <v>0.1</v>
      </c>
      <c r="G7" s="10">
        <v>0.3</v>
      </c>
      <c r="H7" s="10">
        <f t="shared" si="0"/>
        <v>0.4</v>
      </c>
      <c r="I7" s="10" t="s">
        <v>270</v>
      </c>
    </row>
    <row r="8" ht="27" spans="1:9">
      <c r="A8" s="9"/>
      <c r="B8" s="370" t="s">
        <v>336</v>
      </c>
      <c r="C8" t="s">
        <v>341</v>
      </c>
      <c r="D8" s="12" t="s">
        <v>339</v>
      </c>
      <c r="E8" s="10" t="s">
        <v>63</v>
      </c>
      <c r="F8" s="10">
        <v>0.1</v>
      </c>
      <c r="G8" s="10">
        <v>0.3</v>
      </c>
      <c r="H8" s="10">
        <f t="shared" si="0"/>
        <v>0.4</v>
      </c>
      <c r="I8" s="10" t="s">
        <v>270</v>
      </c>
    </row>
    <row r="9" ht="27" spans="1:9">
      <c r="A9" s="9"/>
      <c r="B9" s="370" t="s">
        <v>336</v>
      </c>
      <c r="C9" t="s">
        <v>341</v>
      </c>
      <c r="D9" s="12" t="s">
        <v>340</v>
      </c>
      <c r="E9" s="10" t="s">
        <v>63</v>
      </c>
      <c r="F9" s="10">
        <v>0.1</v>
      </c>
      <c r="G9" s="10">
        <v>0.3</v>
      </c>
      <c r="H9" s="10">
        <f t="shared" si="0"/>
        <v>0.4</v>
      </c>
      <c r="I9" s="10" t="s">
        <v>270</v>
      </c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pans="1:9">
      <c r="A12" s="9"/>
      <c r="B12" s="9"/>
      <c r="C12" s="9"/>
      <c r="D12" s="9"/>
      <c r="E12" s="9"/>
      <c r="F12" s="9"/>
      <c r="G12" s="9"/>
      <c r="H12" s="9"/>
      <c r="I12" s="9"/>
    </row>
    <row r="13" s="2" customFormat="1" ht="18.75" spans="1:9">
      <c r="A13" s="13" t="s">
        <v>273</v>
      </c>
      <c r="B13" s="14"/>
      <c r="C13" s="14"/>
      <c r="D13" s="15"/>
      <c r="E13" s="16"/>
      <c r="F13" s="13" t="s">
        <v>331</v>
      </c>
      <c r="G13" s="14"/>
      <c r="H13" s="15"/>
      <c r="I13" s="21"/>
    </row>
    <row r="14" ht="16.5" spans="1:9">
      <c r="A14" s="17" t="s">
        <v>342</v>
      </c>
      <c r="B14" s="17"/>
      <c r="C14" s="18"/>
      <c r="D14" s="18"/>
      <c r="E14" s="18"/>
      <c r="F14" s="18"/>
      <c r="G14" s="18"/>
      <c r="H14" s="18"/>
      <c r="I14" s="18"/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1:I3 I7:I9 I10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32" t="s">
        <v>35</v>
      </c>
      <c r="C2" s="333"/>
      <c r="D2" s="333"/>
      <c r="E2" s="333"/>
      <c r="F2" s="333"/>
      <c r="G2" s="333"/>
      <c r="H2" s="333"/>
      <c r="I2" s="347"/>
    </row>
    <row r="3" ht="28" customHeight="1" spans="2:9">
      <c r="B3" s="334"/>
      <c r="C3" s="335"/>
      <c r="D3" s="336" t="s">
        <v>36</v>
      </c>
      <c r="E3" s="337"/>
      <c r="F3" s="338" t="s">
        <v>37</v>
      </c>
      <c r="G3" s="339"/>
      <c r="H3" s="336" t="s">
        <v>38</v>
      </c>
      <c r="I3" s="348"/>
    </row>
    <row r="4" ht="28" customHeight="1" spans="2:9">
      <c r="B4" s="334" t="s">
        <v>39</v>
      </c>
      <c r="C4" s="335" t="s">
        <v>40</v>
      </c>
      <c r="D4" s="335" t="s">
        <v>41</v>
      </c>
      <c r="E4" s="335" t="s">
        <v>42</v>
      </c>
      <c r="F4" s="340" t="s">
        <v>41</v>
      </c>
      <c r="G4" s="340" t="s">
        <v>42</v>
      </c>
      <c r="H4" s="335" t="s">
        <v>41</v>
      </c>
      <c r="I4" s="349" t="s">
        <v>42</v>
      </c>
    </row>
    <row r="5" ht="28" customHeight="1" spans="2:9">
      <c r="B5" s="341" t="s">
        <v>43</v>
      </c>
      <c r="C5" s="9">
        <v>13</v>
      </c>
      <c r="D5" s="9">
        <v>0</v>
      </c>
      <c r="E5" s="9">
        <v>1</v>
      </c>
      <c r="F5" s="342">
        <v>0</v>
      </c>
      <c r="G5" s="342">
        <v>1</v>
      </c>
      <c r="H5" s="9">
        <v>1</v>
      </c>
      <c r="I5" s="350">
        <v>2</v>
      </c>
    </row>
    <row r="6" ht="28" customHeight="1" spans="2:9">
      <c r="B6" s="341" t="s">
        <v>44</v>
      </c>
      <c r="C6" s="9">
        <v>20</v>
      </c>
      <c r="D6" s="9">
        <v>0</v>
      </c>
      <c r="E6" s="9">
        <v>1</v>
      </c>
      <c r="F6" s="342">
        <v>1</v>
      </c>
      <c r="G6" s="342">
        <v>2</v>
      </c>
      <c r="H6" s="9">
        <v>2</v>
      </c>
      <c r="I6" s="350">
        <v>3</v>
      </c>
    </row>
    <row r="7" ht="28" customHeight="1" spans="2:9">
      <c r="B7" s="341" t="s">
        <v>45</v>
      </c>
      <c r="C7" s="9">
        <v>32</v>
      </c>
      <c r="D7" s="9">
        <v>0</v>
      </c>
      <c r="E7" s="9">
        <v>1</v>
      </c>
      <c r="F7" s="342">
        <v>2</v>
      </c>
      <c r="G7" s="342">
        <v>3</v>
      </c>
      <c r="H7" s="9">
        <v>3</v>
      </c>
      <c r="I7" s="350">
        <v>4</v>
      </c>
    </row>
    <row r="8" ht="28" customHeight="1" spans="2:9">
      <c r="B8" s="341" t="s">
        <v>46</v>
      </c>
      <c r="C8" s="9">
        <v>50</v>
      </c>
      <c r="D8" s="9">
        <v>1</v>
      </c>
      <c r="E8" s="9">
        <v>2</v>
      </c>
      <c r="F8" s="342">
        <v>3</v>
      </c>
      <c r="G8" s="342">
        <v>4</v>
      </c>
      <c r="H8" s="9">
        <v>5</v>
      </c>
      <c r="I8" s="350">
        <v>6</v>
      </c>
    </row>
    <row r="9" ht="28" customHeight="1" spans="2:9">
      <c r="B9" s="341" t="s">
        <v>47</v>
      </c>
      <c r="C9" s="9">
        <v>80</v>
      </c>
      <c r="D9" s="9">
        <v>2</v>
      </c>
      <c r="E9" s="9">
        <v>3</v>
      </c>
      <c r="F9" s="342">
        <v>5</v>
      </c>
      <c r="G9" s="342">
        <v>6</v>
      </c>
      <c r="H9" s="9">
        <v>7</v>
      </c>
      <c r="I9" s="350">
        <v>8</v>
      </c>
    </row>
    <row r="10" ht="28" customHeight="1" spans="2:9">
      <c r="B10" s="341" t="s">
        <v>48</v>
      </c>
      <c r="C10" s="9">
        <v>125</v>
      </c>
      <c r="D10" s="9">
        <v>3</v>
      </c>
      <c r="E10" s="9">
        <v>4</v>
      </c>
      <c r="F10" s="342">
        <v>7</v>
      </c>
      <c r="G10" s="342">
        <v>8</v>
      </c>
      <c r="H10" s="9">
        <v>10</v>
      </c>
      <c r="I10" s="350">
        <v>11</v>
      </c>
    </row>
    <row r="11" ht="28" customHeight="1" spans="2:9">
      <c r="B11" s="341" t="s">
        <v>49</v>
      </c>
      <c r="C11" s="9">
        <v>200</v>
      </c>
      <c r="D11" s="9">
        <v>5</v>
      </c>
      <c r="E11" s="9">
        <v>6</v>
      </c>
      <c r="F11" s="342">
        <v>10</v>
      </c>
      <c r="G11" s="342">
        <v>11</v>
      </c>
      <c r="H11" s="9">
        <v>14</v>
      </c>
      <c r="I11" s="350">
        <v>15</v>
      </c>
    </row>
    <row r="12" ht="28" customHeight="1" spans="2:9">
      <c r="B12" s="343" t="s">
        <v>50</v>
      </c>
      <c r="C12" s="344">
        <v>315</v>
      </c>
      <c r="D12" s="344">
        <v>7</v>
      </c>
      <c r="E12" s="344">
        <v>8</v>
      </c>
      <c r="F12" s="345">
        <v>14</v>
      </c>
      <c r="G12" s="345">
        <v>15</v>
      </c>
      <c r="H12" s="344">
        <v>21</v>
      </c>
      <c r="I12" s="351">
        <v>22</v>
      </c>
    </row>
    <row r="14" spans="2:4">
      <c r="B14" s="346" t="s">
        <v>51</v>
      </c>
      <c r="C14" s="346"/>
      <c r="D14" s="34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D12" sqref="D12"/>
    </sheetView>
  </sheetViews>
  <sheetFormatPr defaultColWidth="10.3333333333333" defaultRowHeight="16.5" customHeight="1"/>
  <cols>
    <col min="1" max="1" width="11.1166666666667" style="154" customWidth="1"/>
    <col min="2" max="9" width="10.3333333333333" style="154"/>
    <col min="10" max="10" width="8.83333333333333" style="154" customWidth="1"/>
    <col min="11" max="11" width="12" style="154" customWidth="1"/>
    <col min="12" max="16384" width="10.3333333333333" style="154"/>
  </cols>
  <sheetData>
    <row r="1" ht="21" spans="1:11">
      <c r="A1" s="265" t="s">
        <v>52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ht="15" spans="1:11">
      <c r="A2" s="156" t="s">
        <v>53</v>
      </c>
      <c r="B2" s="157" t="s">
        <v>54</v>
      </c>
      <c r="C2" s="157"/>
      <c r="D2" s="158" t="s">
        <v>55</v>
      </c>
      <c r="E2" s="158"/>
      <c r="F2" s="157" t="s">
        <v>56</v>
      </c>
      <c r="G2" s="157"/>
      <c r="H2" s="159" t="s">
        <v>57</v>
      </c>
      <c r="I2" s="231" t="s">
        <v>58</v>
      </c>
      <c r="J2" s="231"/>
      <c r="K2" s="232"/>
    </row>
    <row r="3" ht="14.25" spans="1:11">
      <c r="A3" s="160" t="s">
        <v>59</v>
      </c>
      <c r="B3" s="161"/>
      <c r="C3" s="162"/>
      <c r="D3" s="163" t="s">
        <v>60</v>
      </c>
      <c r="E3" s="164"/>
      <c r="F3" s="164"/>
      <c r="G3" s="165"/>
      <c r="H3" s="163" t="s">
        <v>61</v>
      </c>
      <c r="I3" s="164"/>
      <c r="J3" s="164"/>
      <c r="K3" s="165"/>
    </row>
    <row r="4" ht="14.25" spans="1:11">
      <c r="A4" s="166" t="s">
        <v>62</v>
      </c>
      <c r="B4" s="167" t="s">
        <v>63</v>
      </c>
      <c r="C4" s="168"/>
      <c r="D4" s="166" t="s">
        <v>64</v>
      </c>
      <c r="E4" s="169"/>
      <c r="F4" s="170" t="s">
        <v>65</v>
      </c>
      <c r="G4" s="171"/>
      <c r="H4" s="166" t="s">
        <v>66</v>
      </c>
      <c r="I4" s="169"/>
      <c r="J4" s="167" t="s">
        <v>67</v>
      </c>
      <c r="K4" s="168" t="s">
        <v>68</v>
      </c>
    </row>
    <row r="5" ht="14.25" spans="1:11">
      <c r="A5" s="172" t="s">
        <v>69</v>
      </c>
      <c r="B5" s="167" t="s">
        <v>70</v>
      </c>
      <c r="C5" s="168"/>
      <c r="D5" s="166" t="s">
        <v>71</v>
      </c>
      <c r="E5" s="169"/>
      <c r="F5" s="170">
        <v>45054</v>
      </c>
      <c r="G5" s="171"/>
      <c r="H5" s="166" t="s">
        <v>72</v>
      </c>
      <c r="I5" s="169"/>
      <c r="J5" s="167" t="s">
        <v>67</v>
      </c>
      <c r="K5" s="168" t="s">
        <v>68</v>
      </c>
    </row>
    <row r="6" ht="14.25" spans="1:11">
      <c r="A6" s="166" t="s">
        <v>73</v>
      </c>
      <c r="B6" s="94">
        <v>3</v>
      </c>
      <c r="C6" s="95">
        <v>5</v>
      </c>
      <c r="D6" s="172" t="s">
        <v>74</v>
      </c>
      <c r="E6" s="173"/>
      <c r="F6" s="170">
        <v>45087</v>
      </c>
      <c r="G6" s="171"/>
      <c r="H6" s="166" t="s">
        <v>75</v>
      </c>
      <c r="I6" s="169"/>
      <c r="J6" s="167" t="s">
        <v>67</v>
      </c>
      <c r="K6" s="168" t="s">
        <v>68</v>
      </c>
    </row>
    <row r="7" ht="14.25" spans="1:11">
      <c r="A7" s="166" t="s">
        <v>76</v>
      </c>
      <c r="B7" s="175">
        <v>3349</v>
      </c>
      <c r="C7" s="176"/>
      <c r="D7" s="172" t="s">
        <v>77</v>
      </c>
      <c r="E7" s="177"/>
      <c r="F7" s="170">
        <v>45092</v>
      </c>
      <c r="G7" s="171"/>
      <c r="H7" s="166" t="s">
        <v>78</v>
      </c>
      <c r="I7" s="169"/>
      <c r="J7" s="167" t="s">
        <v>67</v>
      </c>
      <c r="K7" s="168" t="s">
        <v>68</v>
      </c>
    </row>
    <row r="8" ht="15" spans="1:11">
      <c r="A8" s="179" t="s">
        <v>79</v>
      </c>
      <c r="B8" s="180"/>
      <c r="C8" s="181"/>
      <c r="D8" s="182" t="s">
        <v>80</v>
      </c>
      <c r="E8" s="183"/>
      <c r="F8" s="184">
        <v>45097</v>
      </c>
      <c r="G8" s="185"/>
      <c r="H8" s="182" t="s">
        <v>81</v>
      </c>
      <c r="I8" s="183"/>
      <c r="J8" s="201" t="s">
        <v>67</v>
      </c>
      <c r="K8" s="241" t="s">
        <v>68</v>
      </c>
    </row>
    <row r="9" ht="15" spans="1:11">
      <c r="A9" s="266" t="s">
        <v>82</v>
      </c>
      <c r="B9" s="267"/>
      <c r="C9" s="267"/>
      <c r="D9" s="267"/>
      <c r="E9" s="267"/>
      <c r="F9" s="267"/>
      <c r="G9" s="267"/>
      <c r="H9" s="267"/>
      <c r="I9" s="267"/>
      <c r="J9" s="267"/>
      <c r="K9" s="313"/>
    </row>
    <row r="10" ht="15" spans="1:11">
      <c r="A10" s="268" t="s">
        <v>83</v>
      </c>
      <c r="B10" s="269"/>
      <c r="C10" s="269"/>
      <c r="D10" s="269"/>
      <c r="E10" s="269"/>
      <c r="F10" s="269"/>
      <c r="G10" s="269"/>
      <c r="H10" s="269"/>
      <c r="I10" s="269"/>
      <c r="J10" s="269"/>
      <c r="K10" s="314"/>
    </row>
    <row r="11" ht="14.25" spans="1:11">
      <c r="A11" s="270" t="s">
        <v>84</v>
      </c>
      <c r="B11" s="271" t="s">
        <v>85</v>
      </c>
      <c r="C11" s="272" t="s">
        <v>86</v>
      </c>
      <c r="D11" s="273"/>
      <c r="E11" s="274" t="s">
        <v>87</v>
      </c>
      <c r="F11" s="271" t="s">
        <v>85</v>
      </c>
      <c r="G11" s="272" t="s">
        <v>86</v>
      </c>
      <c r="H11" s="272" t="s">
        <v>88</v>
      </c>
      <c r="I11" s="274" t="s">
        <v>89</v>
      </c>
      <c r="J11" s="271" t="s">
        <v>85</v>
      </c>
      <c r="K11" s="315" t="s">
        <v>86</v>
      </c>
    </row>
    <row r="12" ht="14.25" spans="1:11">
      <c r="A12" s="172" t="s">
        <v>90</v>
      </c>
      <c r="B12" s="192" t="s">
        <v>85</v>
      </c>
      <c r="C12" s="167" t="s">
        <v>86</v>
      </c>
      <c r="D12" s="177"/>
      <c r="E12" s="173" t="s">
        <v>91</v>
      </c>
      <c r="F12" s="192" t="s">
        <v>85</v>
      </c>
      <c r="G12" s="167" t="s">
        <v>86</v>
      </c>
      <c r="H12" s="167" t="s">
        <v>88</v>
      </c>
      <c r="I12" s="173" t="s">
        <v>92</v>
      </c>
      <c r="J12" s="192" t="s">
        <v>85</v>
      </c>
      <c r="K12" s="168" t="s">
        <v>86</v>
      </c>
    </row>
    <row r="13" ht="14.25" spans="1:11">
      <c r="A13" s="172" t="s">
        <v>93</v>
      </c>
      <c r="B13" s="192" t="s">
        <v>85</v>
      </c>
      <c r="C13" s="167" t="s">
        <v>86</v>
      </c>
      <c r="D13" s="177"/>
      <c r="E13" s="173" t="s">
        <v>94</v>
      </c>
      <c r="F13" s="167" t="s">
        <v>95</v>
      </c>
      <c r="G13" s="167" t="s">
        <v>96</v>
      </c>
      <c r="H13" s="167" t="s">
        <v>88</v>
      </c>
      <c r="I13" s="173" t="s">
        <v>97</v>
      </c>
      <c r="J13" s="192" t="s">
        <v>85</v>
      </c>
      <c r="K13" s="168" t="s">
        <v>86</v>
      </c>
    </row>
    <row r="14" ht="15" spans="1:11">
      <c r="A14" s="182" t="s">
        <v>98</v>
      </c>
      <c r="B14" s="183"/>
      <c r="C14" s="183"/>
      <c r="D14" s="183"/>
      <c r="E14" s="183"/>
      <c r="F14" s="183"/>
      <c r="G14" s="183"/>
      <c r="H14" s="183"/>
      <c r="I14" s="183"/>
      <c r="J14" s="183"/>
      <c r="K14" s="234"/>
    </row>
    <row r="15" ht="15" spans="1:11">
      <c r="A15" s="268" t="s">
        <v>99</v>
      </c>
      <c r="B15" s="269"/>
      <c r="C15" s="269"/>
      <c r="D15" s="269"/>
      <c r="E15" s="269"/>
      <c r="F15" s="269"/>
      <c r="G15" s="269"/>
      <c r="H15" s="269"/>
      <c r="I15" s="269"/>
      <c r="J15" s="269"/>
      <c r="K15" s="314"/>
    </row>
    <row r="16" ht="14.25" spans="1:11">
      <c r="A16" s="275" t="s">
        <v>100</v>
      </c>
      <c r="B16" s="272" t="s">
        <v>95</v>
      </c>
      <c r="C16" s="272" t="s">
        <v>96</v>
      </c>
      <c r="D16" s="276"/>
      <c r="E16" s="277" t="s">
        <v>101</v>
      </c>
      <c r="F16" s="272" t="s">
        <v>95</v>
      </c>
      <c r="G16" s="272" t="s">
        <v>96</v>
      </c>
      <c r="H16" s="278"/>
      <c r="I16" s="277" t="s">
        <v>102</v>
      </c>
      <c r="J16" s="272" t="s">
        <v>95</v>
      </c>
      <c r="K16" s="315" t="s">
        <v>96</v>
      </c>
    </row>
    <row r="17" customHeight="1" spans="1:22">
      <c r="A17" s="174" t="s">
        <v>103</v>
      </c>
      <c r="B17" s="167" t="s">
        <v>95</v>
      </c>
      <c r="C17" s="167" t="s">
        <v>96</v>
      </c>
      <c r="D17" s="279"/>
      <c r="E17" s="207" t="s">
        <v>104</v>
      </c>
      <c r="F17" s="167" t="s">
        <v>95</v>
      </c>
      <c r="G17" s="167" t="s">
        <v>96</v>
      </c>
      <c r="H17" s="280"/>
      <c r="I17" s="207" t="s">
        <v>105</v>
      </c>
      <c r="J17" s="167" t="s">
        <v>95</v>
      </c>
      <c r="K17" s="168" t="s">
        <v>96</v>
      </c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</row>
    <row r="18" ht="18" customHeight="1" spans="1:11">
      <c r="A18" s="281" t="s">
        <v>106</v>
      </c>
      <c r="B18" s="282"/>
      <c r="C18" s="282"/>
      <c r="D18" s="282"/>
      <c r="E18" s="282"/>
      <c r="F18" s="282"/>
      <c r="G18" s="282"/>
      <c r="H18" s="282"/>
      <c r="I18" s="282"/>
      <c r="J18" s="282"/>
      <c r="K18" s="317"/>
    </row>
    <row r="19" s="264" customFormat="1" ht="18" customHeight="1" spans="1:11">
      <c r="A19" s="268" t="s">
        <v>107</v>
      </c>
      <c r="B19" s="269"/>
      <c r="C19" s="269"/>
      <c r="D19" s="269"/>
      <c r="E19" s="269"/>
      <c r="F19" s="269"/>
      <c r="G19" s="269"/>
      <c r="H19" s="269"/>
      <c r="I19" s="269"/>
      <c r="J19" s="269"/>
      <c r="K19" s="314"/>
    </row>
    <row r="20" customHeight="1" spans="1:11">
      <c r="A20" s="283" t="s">
        <v>108</v>
      </c>
      <c r="B20" s="284"/>
      <c r="C20" s="284"/>
      <c r="D20" s="284"/>
      <c r="E20" s="284"/>
      <c r="F20" s="284"/>
      <c r="G20" s="284"/>
      <c r="H20" s="284"/>
      <c r="I20" s="284"/>
      <c r="J20" s="284"/>
      <c r="K20" s="318"/>
    </row>
    <row r="21" ht="21.75" customHeight="1" spans="1:11">
      <c r="A21" s="285" t="s">
        <v>109</v>
      </c>
      <c r="B21" s="207" t="s">
        <v>110</v>
      </c>
      <c r="C21" s="207" t="s">
        <v>111</v>
      </c>
      <c r="D21" s="207" t="s">
        <v>112</v>
      </c>
      <c r="E21" s="207" t="s">
        <v>113</v>
      </c>
      <c r="F21" s="207" t="s">
        <v>114</v>
      </c>
      <c r="G21" s="207" t="s">
        <v>115</v>
      </c>
      <c r="H21" s="207" t="s">
        <v>116</v>
      </c>
      <c r="I21" s="207" t="s">
        <v>117</v>
      </c>
      <c r="J21" s="207" t="s">
        <v>118</v>
      </c>
      <c r="K21" s="244" t="s">
        <v>119</v>
      </c>
    </row>
    <row r="22" customHeight="1" spans="1:11">
      <c r="A22" s="286" t="s">
        <v>120</v>
      </c>
      <c r="B22" s="287"/>
      <c r="C22" s="287"/>
      <c r="D22" s="288">
        <v>0.5</v>
      </c>
      <c r="E22" s="288">
        <v>0.5</v>
      </c>
      <c r="F22" s="288">
        <v>0.5</v>
      </c>
      <c r="G22" s="288">
        <v>0.5</v>
      </c>
      <c r="H22" s="288">
        <v>0.5</v>
      </c>
      <c r="I22" s="288">
        <v>0.5</v>
      </c>
      <c r="J22" s="287"/>
      <c r="K22" s="319"/>
    </row>
    <row r="23" customHeight="1" spans="1:11">
      <c r="A23" s="286" t="s">
        <v>121</v>
      </c>
      <c r="B23" s="287"/>
      <c r="C23" s="287"/>
      <c r="D23" s="288">
        <v>0.5</v>
      </c>
      <c r="E23" s="288">
        <v>0.5</v>
      </c>
      <c r="F23" s="288">
        <v>0.5</v>
      </c>
      <c r="G23" s="288">
        <v>0.5</v>
      </c>
      <c r="H23" s="288">
        <v>0.5</v>
      </c>
      <c r="I23" s="288">
        <v>0.5</v>
      </c>
      <c r="J23" s="287"/>
      <c r="K23" s="320"/>
    </row>
    <row r="24" customHeight="1" spans="1:11">
      <c r="A24" s="289" t="s">
        <v>122</v>
      </c>
      <c r="B24" s="287"/>
      <c r="C24" s="287"/>
      <c r="D24" s="288">
        <v>0.5</v>
      </c>
      <c r="E24" s="288">
        <v>0.5</v>
      </c>
      <c r="F24" s="288">
        <v>0.5</v>
      </c>
      <c r="G24" s="288">
        <v>0.5</v>
      </c>
      <c r="H24" s="288">
        <v>0.5</v>
      </c>
      <c r="I24" s="288">
        <v>0.5</v>
      </c>
      <c r="J24" s="287"/>
      <c r="K24" s="320"/>
    </row>
    <row r="25" customHeight="1" spans="1:11">
      <c r="A25" s="178"/>
      <c r="B25" s="287"/>
      <c r="C25" s="287"/>
      <c r="D25" s="287"/>
      <c r="E25" s="287"/>
      <c r="F25" s="287"/>
      <c r="G25" s="287"/>
      <c r="H25" s="287"/>
      <c r="I25" s="287"/>
      <c r="J25" s="287"/>
      <c r="K25" s="321"/>
    </row>
    <row r="26" customHeight="1" spans="1:11">
      <c r="A26" s="178"/>
      <c r="B26" s="287"/>
      <c r="C26" s="287"/>
      <c r="D26" s="287"/>
      <c r="E26" s="287"/>
      <c r="F26" s="287"/>
      <c r="G26" s="287"/>
      <c r="H26" s="287"/>
      <c r="I26" s="287"/>
      <c r="J26" s="287"/>
      <c r="K26" s="321"/>
    </row>
    <row r="27" customHeight="1" spans="1:11">
      <c r="A27" s="178"/>
      <c r="B27" s="287"/>
      <c r="C27" s="287"/>
      <c r="D27" s="287"/>
      <c r="E27" s="287"/>
      <c r="F27" s="287"/>
      <c r="G27" s="287"/>
      <c r="H27" s="287"/>
      <c r="I27" s="287"/>
      <c r="J27" s="287"/>
      <c r="K27" s="321"/>
    </row>
    <row r="28" customHeight="1" spans="1:11">
      <c r="A28" s="178"/>
      <c r="B28" s="287"/>
      <c r="C28" s="287"/>
      <c r="D28" s="287"/>
      <c r="E28" s="287"/>
      <c r="F28" s="287"/>
      <c r="G28" s="287"/>
      <c r="H28" s="287"/>
      <c r="I28" s="287"/>
      <c r="J28" s="287"/>
      <c r="K28" s="321"/>
    </row>
    <row r="29" ht="18" customHeight="1" spans="1:11">
      <c r="A29" s="290" t="s">
        <v>123</v>
      </c>
      <c r="B29" s="291"/>
      <c r="C29" s="291"/>
      <c r="D29" s="291"/>
      <c r="E29" s="291"/>
      <c r="F29" s="291"/>
      <c r="G29" s="291"/>
      <c r="H29" s="291"/>
      <c r="I29" s="291"/>
      <c r="J29" s="291"/>
      <c r="K29" s="322"/>
    </row>
    <row r="30" ht="18.75" customHeight="1" spans="1:11">
      <c r="A30" s="292" t="s">
        <v>124</v>
      </c>
      <c r="B30" s="293"/>
      <c r="C30" s="293"/>
      <c r="D30" s="293"/>
      <c r="E30" s="293"/>
      <c r="F30" s="293"/>
      <c r="G30" s="293"/>
      <c r="H30" s="293"/>
      <c r="I30" s="293"/>
      <c r="J30" s="293"/>
      <c r="K30" s="323"/>
    </row>
    <row r="31" ht="18.75" customHeight="1" spans="1:11">
      <c r="A31" s="294"/>
      <c r="B31" s="295"/>
      <c r="C31" s="295"/>
      <c r="D31" s="295"/>
      <c r="E31" s="295"/>
      <c r="F31" s="295"/>
      <c r="G31" s="295"/>
      <c r="H31" s="295"/>
      <c r="I31" s="295"/>
      <c r="J31" s="295"/>
      <c r="K31" s="324"/>
    </row>
    <row r="32" ht="18" customHeight="1" spans="1:11">
      <c r="A32" s="290" t="s">
        <v>125</v>
      </c>
      <c r="B32" s="291"/>
      <c r="C32" s="291"/>
      <c r="D32" s="291"/>
      <c r="E32" s="291"/>
      <c r="F32" s="291"/>
      <c r="G32" s="291"/>
      <c r="H32" s="291"/>
      <c r="I32" s="291"/>
      <c r="J32" s="291"/>
      <c r="K32" s="322"/>
    </row>
    <row r="33" ht="14.25" spans="1:11">
      <c r="A33" s="296" t="s">
        <v>126</v>
      </c>
      <c r="B33" s="297"/>
      <c r="C33" s="297"/>
      <c r="D33" s="297"/>
      <c r="E33" s="297"/>
      <c r="F33" s="297"/>
      <c r="G33" s="297"/>
      <c r="H33" s="297"/>
      <c r="I33" s="297"/>
      <c r="J33" s="297"/>
      <c r="K33" s="325"/>
    </row>
    <row r="34" ht="15" spans="1:11">
      <c r="A34" s="93" t="s">
        <v>127</v>
      </c>
      <c r="B34" s="96"/>
      <c r="C34" s="167" t="s">
        <v>67</v>
      </c>
      <c r="D34" s="167" t="s">
        <v>68</v>
      </c>
      <c r="E34" s="298" t="s">
        <v>128</v>
      </c>
      <c r="F34" s="299"/>
      <c r="G34" s="299"/>
      <c r="H34" s="299"/>
      <c r="I34" s="299"/>
      <c r="J34" s="299"/>
      <c r="K34" s="326"/>
    </row>
    <row r="35" ht="15" spans="1:11">
      <c r="A35" s="300" t="s">
        <v>129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</row>
    <row r="36" ht="14.25" spans="1:11">
      <c r="A36" s="301" t="s">
        <v>130</v>
      </c>
      <c r="B36" s="302"/>
      <c r="C36" s="302"/>
      <c r="D36" s="302"/>
      <c r="E36" s="302"/>
      <c r="F36" s="302"/>
      <c r="G36" s="302"/>
      <c r="H36" s="302"/>
      <c r="I36" s="302"/>
      <c r="J36" s="302"/>
      <c r="K36" s="327"/>
    </row>
    <row r="37" ht="14.25" spans="1:11">
      <c r="A37" s="214" t="s">
        <v>131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47"/>
    </row>
    <row r="38" ht="14.25" spans="1:11">
      <c r="A38" s="214"/>
      <c r="B38" s="215"/>
      <c r="C38" s="215"/>
      <c r="D38" s="215"/>
      <c r="E38" s="215"/>
      <c r="F38" s="215"/>
      <c r="G38" s="215"/>
      <c r="H38" s="215"/>
      <c r="I38" s="215"/>
      <c r="J38" s="215"/>
      <c r="K38" s="247"/>
    </row>
    <row r="39" ht="14.25" spans="1:11">
      <c r="A39" s="214"/>
      <c r="B39" s="215"/>
      <c r="C39" s="215"/>
      <c r="D39" s="215"/>
      <c r="E39" s="215"/>
      <c r="F39" s="215"/>
      <c r="G39" s="215"/>
      <c r="H39" s="215"/>
      <c r="I39" s="215"/>
      <c r="J39" s="215"/>
      <c r="K39" s="247"/>
    </row>
    <row r="40" ht="14.25" spans="1:11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247"/>
    </row>
    <row r="41" ht="14.25" spans="1:11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47"/>
    </row>
    <row r="42" ht="14.25" spans="1:11">
      <c r="A42" s="214"/>
      <c r="B42" s="215"/>
      <c r="C42" s="215"/>
      <c r="D42" s="215"/>
      <c r="E42" s="215"/>
      <c r="F42" s="215"/>
      <c r="G42" s="215"/>
      <c r="H42" s="215"/>
      <c r="I42" s="215"/>
      <c r="J42" s="215"/>
      <c r="K42" s="247"/>
    </row>
    <row r="43" ht="15" spans="1:11">
      <c r="A43" s="209" t="s">
        <v>132</v>
      </c>
      <c r="B43" s="210"/>
      <c r="C43" s="210"/>
      <c r="D43" s="210"/>
      <c r="E43" s="210"/>
      <c r="F43" s="210"/>
      <c r="G43" s="210"/>
      <c r="H43" s="210"/>
      <c r="I43" s="210"/>
      <c r="J43" s="210"/>
      <c r="K43" s="245"/>
    </row>
    <row r="44" ht="15" spans="1:11">
      <c r="A44" s="268" t="s">
        <v>133</v>
      </c>
      <c r="B44" s="269"/>
      <c r="C44" s="269"/>
      <c r="D44" s="269"/>
      <c r="E44" s="269"/>
      <c r="F44" s="269"/>
      <c r="G44" s="269"/>
      <c r="H44" s="269"/>
      <c r="I44" s="269"/>
      <c r="J44" s="269"/>
      <c r="K44" s="314"/>
    </row>
    <row r="45" ht="14.25" spans="1:11">
      <c r="A45" s="275" t="s">
        <v>134</v>
      </c>
      <c r="B45" s="272" t="s">
        <v>95</v>
      </c>
      <c r="C45" s="272" t="s">
        <v>96</v>
      </c>
      <c r="D45" s="272" t="s">
        <v>88</v>
      </c>
      <c r="E45" s="277" t="s">
        <v>135</v>
      </c>
      <c r="F45" s="272" t="s">
        <v>95</v>
      </c>
      <c r="G45" s="272" t="s">
        <v>96</v>
      </c>
      <c r="H45" s="272" t="s">
        <v>88</v>
      </c>
      <c r="I45" s="277" t="s">
        <v>136</v>
      </c>
      <c r="J45" s="272" t="s">
        <v>95</v>
      </c>
      <c r="K45" s="315" t="s">
        <v>96</v>
      </c>
    </row>
    <row r="46" ht="14.25" spans="1:11">
      <c r="A46" s="174" t="s">
        <v>87</v>
      </c>
      <c r="B46" s="167" t="s">
        <v>95</v>
      </c>
      <c r="C46" s="167" t="s">
        <v>96</v>
      </c>
      <c r="D46" s="167" t="s">
        <v>88</v>
      </c>
      <c r="E46" s="207" t="s">
        <v>94</v>
      </c>
      <c r="F46" s="167" t="s">
        <v>95</v>
      </c>
      <c r="G46" s="167" t="s">
        <v>96</v>
      </c>
      <c r="H46" s="167" t="s">
        <v>88</v>
      </c>
      <c r="I46" s="207" t="s">
        <v>105</v>
      </c>
      <c r="J46" s="167" t="s">
        <v>95</v>
      </c>
      <c r="K46" s="168" t="s">
        <v>96</v>
      </c>
    </row>
    <row r="47" ht="15" spans="1:11">
      <c r="A47" s="182" t="s">
        <v>98</v>
      </c>
      <c r="B47" s="183"/>
      <c r="C47" s="183"/>
      <c r="D47" s="183"/>
      <c r="E47" s="183"/>
      <c r="F47" s="183"/>
      <c r="G47" s="183"/>
      <c r="H47" s="183"/>
      <c r="I47" s="183"/>
      <c r="J47" s="183"/>
      <c r="K47" s="234"/>
    </row>
    <row r="48" ht="15" spans="1:11">
      <c r="A48" s="300" t="s">
        <v>137</v>
      </c>
      <c r="B48" s="300"/>
      <c r="C48" s="300"/>
      <c r="D48" s="300"/>
      <c r="E48" s="300"/>
      <c r="F48" s="300"/>
      <c r="G48" s="300"/>
      <c r="H48" s="300"/>
      <c r="I48" s="300"/>
      <c r="J48" s="300"/>
      <c r="K48" s="300"/>
    </row>
    <row r="49" ht="15" spans="1:11">
      <c r="A49" s="301"/>
      <c r="B49" s="302"/>
      <c r="C49" s="302"/>
      <c r="D49" s="302"/>
      <c r="E49" s="302"/>
      <c r="F49" s="302"/>
      <c r="G49" s="302"/>
      <c r="H49" s="302"/>
      <c r="I49" s="302"/>
      <c r="J49" s="302"/>
      <c r="K49" s="327"/>
    </row>
    <row r="50" ht="15" spans="1:11">
      <c r="A50" s="303" t="s">
        <v>138</v>
      </c>
      <c r="B50" s="304" t="s">
        <v>139</v>
      </c>
      <c r="C50" s="304"/>
      <c r="D50" s="305" t="s">
        <v>140</v>
      </c>
      <c r="E50" s="306" t="s">
        <v>141</v>
      </c>
      <c r="F50" s="307" t="s">
        <v>142</v>
      </c>
      <c r="G50" s="308"/>
      <c r="H50" s="309" t="s">
        <v>143</v>
      </c>
      <c r="I50" s="328"/>
      <c r="J50" s="329"/>
      <c r="K50" s="330"/>
    </row>
    <row r="51" ht="15" spans="1:11">
      <c r="A51" s="300"/>
      <c r="B51" s="300"/>
      <c r="C51" s="300"/>
      <c r="D51" s="300"/>
      <c r="E51" s="300"/>
      <c r="F51" s="300"/>
      <c r="G51" s="300"/>
      <c r="H51" s="300"/>
      <c r="I51" s="300"/>
      <c r="J51" s="300"/>
      <c r="K51" s="300"/>
    </row>
    <row r="52" ht="15" spans="1:11">
      <c r="A52" s="310"/>
      <c r="B52" s="311"/>
      <c r="C52" s="311"/>
      <c r="D52" s="311"/>
      <c r="E52" s="311"/>
      <c r="F52" s="311"/>
      <c r="G52" s="311"/>
      <c r="H52" s="311"/>
      <c r="I52" s="311"/>
      <c r="J52" s="311"/>
      <c r="K52" s="331"/>
    </row>
    <row r="53" ht="15" spans="1:11">
      <c r="A53" s="303" t="s">
        <v>138</v>
      </c>
      <c r="B53" s="304" t="s">
        <v>139</v>
      </c>
      <c r="C53" s="304"/>
      <c r="D53" s="305" t="s">
        <v>140</v>
      </c>
      <c r="E53" s="312" t="s">
        <v>144</v>
      </c>
      <c r="F53" s="307" t="s">
        <v>145</v>
      </c>
      <c r="G53" s="308"/>
      <c r="H53" s="309" t="s">
        <v>143</v>
      </c>
      <c r="I53" s="328"/>
      <c r="J53" s="329" t="s">
        <v>146</v>
      </c>
      <c r="K53" s="33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73025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L13" sqref="L13"/>
    </sheetView>
  </sheetViews>
  <sheetFormatPr defaultColWidth="9" defaultRowHeight="26" customHeight="1"/>
  <cols>
    <col min="1" max="1" width="17.1666666666667" style="52" customWidth="1"/>
    <col min="2" max="6" width="9.33333333333333" style="52" customWidth="1"/>
    <col min="7" max="7" width="1.33333333333333" style="52" customWidth="1"/>
    <col min="8" max="13" width="11.75" style="52" customWidth="1"/>
    <col min="14" max="16384" width="9" style="52"/>
  </cols>
  <sheetData>
    <row r="1" ht="30" customHeight="1" spans="1:13">
      <c r="A1" s="53" t="s">
        <v>147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ht="29" customHeight="1" spans="1:13">
      <c r="A2" s="55" t="s">
        <v>62</v>
      </c>
      <c r="B2" s="56" t="s">
        <v>63</v>
      </c>
      <c r="C2" s="56"/>
      <c r="D2" s="57" t="s">
        <v>69</v>
      </c>
      <c r="E2" s="56" t="s">
        <v>70</v>
      </c>
      <c r="F2" s="56"/>
      <c r="G2" s="58"/>
      <c r="H2" s="70" t="s">
        <v>57</v>
      </c>
      <c r="I2" s="56" t="s">
        <v>58</v>
      </c>
      <c r="J2" s="56"/>
      <c r="K2" s="56"/>
      <c r="L2" s="56"/>
      <c r="M2" s="256"/>
    </row>
    <row r="3" ht="29" customHeight="1" spans="1:13">
      <c r="A3" s="59" t="s">
        <v>148</v>
      </c>
      <c r="B3" s="60" t="s">
        <v>149</v>
      </c>
      <c r="C3" s="60"/>
      <c r="D3" s="60"/>
      <c r="E3" s="60"/>
      <c r="F3" s="60"/>
      <c r="G3" s="61"/>
      <c r="H3" s="71" t="s">
        <v>150</v>
      </c>
      <c r="I3" s="71"/>
      <c r="J3" s="71"/>
      <c r="K3" s="71"/>
      <c r="L3" s="71"/>
      <c r="M3" s="257"/>
    </row>
    <row r="4" ht="29" customHeight="1" spans="1:13">
      <c r="A4" s="59"/>
      <c r="B4" s="62" t="s">
        <v>112</v>
      </c>
      <c r="C4" s="62" t="s">
        <v>113</v>
      </c>
      <c r="D4" s="62" t="s">
        <v>114</v>
      </c>
      <c r="E4" s="62" t="s">
        <v>115</v>
      </c>
      <c r="F4" s="62" t="s">
        <v>116</v>
      </c>
      <c r="G4" s="61"/>
      <c r="H4" s="255" t="s">
        <v>151</v>
      </c>
      <c r="I4" s="255" t="s">
        <v>152</v>
      </c>
      <c r="J4" s="255"/>
      <c r="K4" s="255"/>
      <c r="L4" s="255"/>
      <c r="M4" s="258"/>
    </row>
    <row r="5" ht="29" customHeight="1" spans="1:13">
      <c r="A5" s="63" t="s">
        <v>153</v>
      </c>
      <c r="B5" s="64" t="s">
        <v>154</v>
      </c>
      <c r="C5" s="64" t="s">
        <v>155</v>
      </c>
      <c r="D5" s="64" t="s">
        <v>156</v>
      </c>
      <c r="E5" s="64" t="s">
        <v>157</v>
      </c>
      <c r="F5" s="64" t="s">
        <v>158</v>
      </c>
      <c r="G5" s="61"/>
      <c r="H5" s="72" t="s">
        <v>157</v>
      </c>
      <c r="I5" s="72" t="s">
        <v>157</v>
      </c>
      <c r="J5" s="73"/>
      <c r="K5" s="73"/>
      <c r="L5" s="73"/>
      <c r="M5" s="259"/>
    </row>
    <row r="6" ht="29" customHeight="1" spans="1:13">
      <c r="A6" s="63" t="s">
        <v>159</v>
      </c>
      <c r="B6" s="65">
        <f t="shared" ref="B6:B8" si="0">C6-2</f>
        <v>60</v>
      </c>
      <c r="C6" s="65">
        <v>62</v>
      </c>
      <c r="D6" s="65">
        <f t="shared" ref="D6:D8" si="1">C6+2</f>
        <v>64</v>
      </c>
      <c r="E6" s="65">
        <f t="shared" ref="E6:E8" si="2">D6+2</f>
        <v>66</v>
      </c>
      <c r="F6" s="65">
        <f t="shared" ref="F6:F8" si="3">E6+1</f>
        <v>67</v>
      </c>
      <c r="G6" s="61"/>
      <c r="H6" s="74" t="s">
        <v>160</v>
      </c>
      <c r="I6" s="74" t="s">
        <v>161</v>
      </c>
      <c r="J6" s="260"/>
      <c r="K6" s="260"/>
      <c r="L6" s="260"/>
      <c r="M6" s="261"/>
    </row>
    <row r="7" ht="29" customHeight="1" spans="1:13">
      <c r="A7" s="63" t="s">
        <v>162</v>
      </c>
      <c r="B7" s="65">
        <f t="shared" si="0"/>
        <v>60</v>
      </c>
      <c r="C7" s="65">
        <v>62</v>
      </c>
      <c r="D7" s="65">
        <f t="shared" si="1"/>
        <v>64</v>
      </c>
      <c r="E7" s="65">
        <f t="shared" si="2"/>
        <v>66</v>
      </c>
      <c r="F7" s="65">
        <f t="shared" si="3"/>
        <v>67</v>
      </c>
      <c r="G7" s="61"/>
      <c r="H7" s="74" t="s">
        <v>163</v>
      </c>
      <c r="I7" s="74" t="s">
        <v>163</v>
      </c>
      <c r="J7" s="260"/>
      <c r="K7" s="260"/>
      <c r="L7" s="260"/>
      <c r="M7" s="262"/>
    </row>
    <row r="8" ht="29" customHeight="1" spans="1:13">
      <c r="A8" s="66" t="s">
        <v>164</v>
      </c>
      <c r="B8" s="65">
        <f t="shared" si="0"/>
        <v>60</v>
      </c>
      <c r="C8" s="65">
        <v>62</v>
      </c>
      <c r="D8" s="65">
        <f t="shared" si="1"/>
        <v>64</v>
      </c>
      <c r="E8" s="65">
        <f t="shared" si="2"/>
        <v>66</v>
      </c>
      <c r="F8" s="65">
        <f t="shared" si="3"/>
        <v>67</v>
      </c>
      <c r="G8" s="61"/>
      <c r="H8" s="74" t="s">
        <v>165</v>
      </c>
      <c r="I8" s="74" t="s">
        <v>163</v>
      </c>
      <c r="J8" s="73"/>
      <c r="K8" s="73"/>
      <c r="L8" s="73"/>
      <c r="M8" s="263"/>
    </row>
    <row r="9" ht="29" customHeight="1" spans="1:13">
      <c r="A9" s="63" t="s">
        <v>166</v>
      </c>
      <c r="B9" s="65">
        <f t="shared" ref="B9:B11" si="4">C9-4</f>
        <v>94</v>
      </c>
      <c r="C9" s="65">
        <v>98</v>
      </c>
      <c r="D9" s="65">
        <f t="shared" ref="D9:D11" si="5">C9+4</f>
        <v>102</v>
      </c>
      <c r="E9" s="65">
        <f>D9+4</f>
        <v>106</v>
      </c>
      <c r="F9" s="65">
        <f t="shared" ref="F9:F11" si="6">E9+6</f>
        <v>112</v>
      </c>
      <c r="G9" s="61"/>
      <c r="H9" s="74" t="s">
        <v>163</v>
      </c>
      <c r="I9" s="74" t="s">
        <v>163</v>
      </c>
      <c r="J9" s="260"/>
      <c r="K9" s="260"/>
      <c r="L9" s="260"/>
      <c r="M9" s="262"/>
    </row>
    <row r="10" ht="29" customHeight="1" spans="1:13">
      <c r="A10" s="63" t="s">
        <v>167</v>
      </c>
      <c r="B10" s="65">
        <f t="shared" si="4"/>
        <v>82</v>
      </c>
      <c r="C10" s="65">
        <v>86</v>
      </c>
      <c r="D10" s="65">
        <f t="shared" si="5"/>
        <v>90</v>
      </c>
      <c r="E10" s="65">
        <f>D10+5</f>
        <v>95</v>
      </c>
      <c r="F10" s="65">
        <f t="shared" si="6"/>
        <v>101</v>
      </c>
      <c r="G10" s="61"/>
      <c r="H10" s="74" t="s">
        <v>168</v>
      </c>
      <c r="I10" s="74" t="s">
        <v>168</v>
      </c>
      <c r="J10" s="260"/>
      <c r="K10" s="260"/>
      <c r="L10" s="260"/>
      <c r="M10" s="262"/>
    </row>
    <row r="11" ht="29" customHeight="1" spans="1:13">
      <c r="A11" s="63" t="s">
        <v>169</v>
      </c>
      <c r="B11" s="65">
        <f t="shared" si="4"/>
        <v>98</v>
      </c>
      <c r="C11" s="65">
        <v>102</v>
      </c>
      <c r="D11" s="65">
        <f t="shared" si="5"/>
        <v>106</v>
      </c>
      <c r="E11" s="65">
        <f>D11+5</f>
        <v>111</v>
      </c>
      <c r="F11" s="65">
        <f t="shared" si="6"/>
        <v>117</v>
      </c>
      <c r="G11" s="61"/>
      <c r="H11" s="74" t="s">
        <v>163</v>
      </c>
      <c r="I11" s="74" t="s">
        <v>163</v>
      </c>
      <c r="J11" s="260"/>
      <c r="K11" s="260"/>
      <c r="L11" s="260"/>
      <c r="M11" s="262"/>
    </row>
    <row r="12" ht="29" customHeight="1" spans="1:13">
      <c r="A12" s="63" t="s">
        <v>170</v>
      </c>
      <c r="B12" s="65">
        <f t="shared" ref="B12:B14" si="7">C12-1</f>
        <v>37</v>
      </c>
      <c r="C12" s="65">
        <v>38</v>
      </c>
      <c r="D12" s="65">
        <f t="shared" ref="D12:D14" si="8">C12+1</f>
        <v>39</v>
      </c>
      <c r="E12" s="65">
        <f t="shared" ref="E12:E14" si="9">D12+1</f>
        <v>40</v>
      </c>
      <c r="F12" s="65">
        <f>E12+1.2</f>
        <v>41.2</v>
      </c>
      <c r="G12" s="61"/>
      <c r="H12" s="74" t="s">
        <v>163</v>
      </c>
      <c r="I12" s="74" t="s">
        <v>163</v>
      </c>
      <c r="J12" s="260"/>
      <c r="K12" s="260"/>
      <c r="L12" s="260"/>
      <c r="M12" s="262"/>
    </row>
    <row r="13" ht="29" customHeight="1" spans="1:13">
      <c r="A13" s="63" t="s">
        <v>171</v>
      </c>
      <c r="B13" s="65">
        <f t="shared" si="7"/>
        <v>44</v>
      </c>
      <c r="C13" s="65">
        <v>45</v>
      </c>
      <c r="D13" s="65">
        <f t="shared" si="8"/>
        <v>46</v>
      </c>
      <c r="E13" s="65">
        <f t="shared" si="9"/>
        <v>47</v>
      </c>
      <c r="F13" s="65">
        <f>E13+1.5</f>
        <v>48.5</v>
      </c>
      <c r="G13" s="61"/>
      <c r="H13" s="74" t="s">
        <v>172</v>
      </c>
      <c r="I13" s="74" t="s">
        <v>172</v>
      </c>
      <c r="J13" s="260"/>
      <c r="K13" s="260"/>
      <c r="L13" s="260"/>
      <c r="M13" s="262"/>
    </row>
    <row r="14" ht="29" customHeight="1" spans="1:13">
      <c r="A14" s="63" t="s">
        <v>173</v>
      </c>
      <c r="B14" s="65">
        <f t="shared" si="7"/>
        <v>59</v>
      </c>
      <c r="C14" s="65">
        <v>60</v>
      </c>
      <c r="D14" s="65">
        <f t="shared" si="8"/>
        <v>61</v>
      </c>
      <c r="E14" s="65">
        <f t="shared" si="9"/>
        <v>62</v>
      </c>
      <c r="F14" s="65">
        <f>E14+0.5</f>
        <v>62.5</v>
      </c>
      <c r="G14" s="61"/>
      <c r="H14" s="74" t="s">
        <v>161</v>
      </c>
      <c r="I14" s="74" t="s">
        <v>161</v>
      </c>
      <c r="J14" s="260"/>
      <c r="K14" s="260"/>
      <c r="L14" s="260"/>
      <c r="M14" s="262"/>
    </row>
    <row r="15" ht="29" customHeight="1" spans="1:13">
      <c r="A15" s="63" t="s">
        <v>174</v>
      </c>
      <c r="B15" s="65">
        <f>C15-0.8</f>
        <v>18.2</v>
      </c>
      <c r="C15" s="67">
        <v>19</v>
      </c>
      <c r="D15" s="65">
        <f>C15+0.8</f>
        <v>19.8</v>
      </c>
      <c r="E15" s="65">
        <f>D15+0.8</f>
        <v>20.6</v>
      </c>
      <c r="F15" s="65">
        <f>E15+1.3</f>
        <v>21.9</v>
      </c>
      <c r="G15" s="61"/>
      <c r="H15" s="74" t="s">
        <v>163</v>
      </c>
      <c r="I15" s="74" t="s">
        <v>163</v>
      </c>
      <c r="J15" s="260"/>
      <c r="K15" s="260"/>
      <c r="L15" s="260"/>
      <c r="M15" s="262"/>
    </row>
    <row r="16" ht="29" customHeight="1" spans="1:13">
      <c r="A16" s="63" t="s">
        <v>175</v>
      </c>
      <c r="B16" s="65">
        <f>C16-0.6</f>
        <v>15.4</v>
      </c>
      <c r="C16" s="65">
        <v>16</v>
      </c>
      <c r="D16" s="65">
        <f>C16+0.6</f>
        <v>16.6</v>
      </c>
      <c r="E16" s="65">
        <f>D16+0.6</f>
        <v>17.2</v>
      </c>
      <c r="F16" s="68">
        <f>E16+0.95</f>
        <v>18.15</v>
      </c>
      <c r="G16" s="61"/>
      <c r="H16" s="74" t="s">
        <v>163</v>
      </c>
      <c r="I16" s="74" t="s">
        <v>163</v>
      </c>
      <c r="J16" s="260"/>
      <c r="K16" s="260"/>
      <c r="L16" s="260"/>
      <c r="M16" s="262"/>
    </row>
    <row r="17" ht="29" customHeight="1" spans="1:13">
      <c r="A17" s="63" t="s">
        <v>176</v>
      </c>
      <c r="B17" s="67">
        <f>C17-0.4</f>
        <v>11.6</v>
      </c>
      <c r="C17" s="67">
        <v>12</v>
      </c>
      <c r="D17" s="67">
        <f>C17+0.4</f>
        <v>12.4</v>
      </c>
      <c r="E17" s="67">
        <f>D17+0.4</f>
        <v>12.8</v>
      </c>
      <c r="F17" s="67">
        <f>E17+0.6</f>
        <v>13.4</v>
      </c>
      <c r="G17" s="61"/>
      <c r="H17" s="74" t="s">
        <v>163</v>
      </c>
      <c r="I17" s="74" t="s">
        <v>163</v>
      </c>
      <c r="J17" s="260"/>
      <c r="K17" s="260"/>
      <c r="L17" s="260"/>
      <c r="M17" s="262"/>
    </row>
    <row r="18" ht="29" customHeight="1" spans="1:13">
      <c r="A18" s="63" t="s">
        <v>177</v>
      </c>
      <c r="B18" s="67">
        <f>C18-0.5</f>
        <v>34.5</v>
      </c>
      <c r="C18" s="67">
        <v>35</v>
      </c>
      <c r="D18" s="67">
        <f>C18+0.5</f>
        <v>35.5</v>
      </c>
      <c r="E18" s="67">
        <f>D18+0.5</f>
        <v>36</v>
      </c>
      <c r="F18" s="67">
        <f>E18+0.5</f>
        <v>36.5</v>
      </c>
      <c r="G18" s="61"/>
      <c r="H18" s="74" t="s">
        <v>163</v>
      </c>
      <c r="I18" s="74" t="s">
        <v>163</v>
      </c>
      <c r="J18" s="260"/>
      <c r="K18" s="260"/>
      <c r="L18" s="260"/>
      <c r="M18" s="262"/>
    </row>
    <row r="19" ht="14.25" spans="1:13">
      <c r="A19" s="52" t="s">
        <v>178</v>
      </c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ht="14.25" spans="1:12">
      <c r="A20" s="69"/>
      <c r="B20" s="69"/>
      <c r="C20" s="69"/>
      <c r="D20" s="69"/>
      <c r="E20" s="69"/>
      <c r="F20" s="69"/>
      <c r="G20" s="69"/>
      <c r="H20" s="75" t="s">
        <v>179</v>
      </c>
      <c r="I20" s="76"/>
      <c r="J20" s="75" t="s">
        <v>180</v>
      </c>
      <c r="K20" s="75"/>
      <c r="L20" s="75" t="s">
        <v>181</v>
      </c>
    </row>
  </sheetData>
  <mergeCells count="8">
    <mergeCell ref="A1:M1"/>
    <mergeCell ref="B2:C2"/>
    <mergeCell ref="E2:F2"/>
    <mergeCell ref="I2:M2"/>
    <mergeCell ref="B3:F3"/>
    <mergeCell ref="H3:M3"/>
    <mergeCell ref="A3:A4"/>
    <mergeCell ref="G2:G18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20" workbookViewId="0">
      <selection activeCell="G56" sqref="G56"/>
    </sheetView>
  </sheetViews>
  <sheetFormatPr defaultColWidth="10" defaultRowHeight="16.5" customHeight="1"/>
  <cols>
    <col min="1" max="1" width="10.875" style="154" customWidth="1"/>
    <col min="2" max="6" width="10" style="154"/>
    <col min="7" max="7" width="10.125" style="154"/>
    <col min="8" max="16384" width="10" style="154"/>
  </cols>
  <sheetData>
    <row r="1" ht="22.5" customHeight="1" spans="1:11">
      <c r="A1" s="155" t="s">
        <v>182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ht="17.25" customHeight="1" spans="1:11">
      <c r="A2" s="156" t="s">
        <v>53</v>
      </c>
      <c r="B2" s="157"/>
      <c r="C2" s="157"/>
      <c r="D2" s="158" t="s">
        <v>55</v>
      </c>
      <c r="E2" s="158"/>
      <c r="F2" s="157"/>
      <c r="G2" s="157"/>
      <c r="H2" s="159" t="s">
        <v>57</v>
      </c>
      <c r="I2" s="231"/>
      <c r="J2" s="231"/>
      <c r="K2" s="232"/>
    </row>
    <row r="3" customHeight="1" spans="1:11">
      <c r="A3" s="160" t="s">
        <v>59</v>
      </c>
      <c r="B3" s="161"/>
      <c r="C3" s="162"/>
      <c r="D3" s="163" t="s">
        <v>60</v>
      </c>
      <c r="E3" s="164"/>
      <c r="F3" s="164"/>
      <c r="G3" s="165"/>
      <c r="H3" s="163" t="s">
        <v>61</v>
      </c>
      <c r="I3" s="164"/>
      <c r="J3" s="164"/>
      <c r="K3" s="165"/>
    </row>
    <row r="4" customHeight="1" spans="1:11">
      <c r="A4" s="166" t="s">
        <v>62</v>
      </c>
      <c r="B4" s="167" t="s">
        <v>63</v>
      </c>
      <c r="C4" s="168"/>
      <c r="D4" s="166" t="s">
        <v>64</v>
      </c>
      <c r="E4" s="169"/>
      <c r="F4" s="170" t="s">
        <v>65</v>
      </c>
      <c r="G4" s="171"/>
      <c r="H4" s="166" t="s">
        <v>183</v>
      </c>
      <c r="I4" s="169"/>
      <c r="J4" s="167" t="s">
        <v>67</v>
      </c>
      <c r="K4" s="168" t="s">
        <v>68</v>
      </c>
    </row>
    <row r="5" customHeight="1" spans="1:11">
      <c r="A5" s="172" t="s">
        <v>69</v>
      </c>
      <c r="B5" s="167" t="s">
        <v>70</v>
      </c>
      <c r="C5" s="168"/>
      <c r="D5" s="166" t="s">
        <v>71</v>
      </c>
      <c r="E5" s="169"/>
      <c r="F5" s="170">
        <v>45054</v>
      </c>
      <c r="G5" s="171"/>
      <c r="H5" s="166" t="s">
        <v>184</v>
      </c>
      <c r="I5" s="169"/>
      <c r="J5" s="167" t="s">
        <v>67</v>
      </c>
      <c r="K5" s="168" t="s">
        <v>68</v>
      </c>
    </row>
    <row r="6" customHeight="1" spans="1:11">
      <c r="A6" s="166" t="s">
        <v>73</v>
      </c>
      <c r="B6" s="94">
        <v>3</v>
      </c>
      <c r="C6" s="95">
        <v>5</v>
      </c>
      <c r="D6" s="172" t="s">
        <v>74</v>
      </c>
      <c r="E6" s="173"/>
      <c r="F6" s="170">
        <v>45087</v>
      </c>
      <c r="G6" s="171"/>
      <c r="H6" s="174" t="s">
        <v>185</v>
      </c>
      <c r="I6" s="207"/>
      <c r="J6" s="207"/>
      <c r="K6" s="233"/>
    </row>
    <row r="7" customHeight="1" spans="1:11">
      <c r="A7" s="166" t="s">
        <v>76</v>
      </c>
      <c r="B7" s="175">
        <v>3349</v>
      </c>
      <c r="C7" s="176"/>
      <c r="D7" s="172" t="s">
        <v>77</v>
      </c>
      <c r="E7" s="177"/>
      <c r="F7" s="170">
        <v>45092</v>
      </c>
      <c r="G7" s="171"/>
      <c r="H7" s="178"/>
      <c r="I7" s="167"/>
      <c r="J7" s="167"/>
      <c r="K7" s="168"/>
    </row>
    <row r="8" customHeight="1" spans="1:11">
      <c r="A8" s="179" t="s">
        <v>79</v>
      </c>
      <c r="B8" s="180"/>
      <c r="C8" s="181"/>
      <c r="D8" s="182" t="s">
        <v>80</v>
      </c>
      <c r="E8" s="183"/>
      <c r="F8" s="184">
        <v>45097</v>
      </c>
      <c r="G8" s="185"/>
      <c r="H8" s="182"/>
      <c r="I8" s="183"/>
      <c r="J8" s="183"/>
      <c r="K8" s="234"/>
    </row>
    <row r="9" customHeight="1" spans="1:11">
      <c r="A9" s="186" t="s">
        <v>186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</row>
    <row r="10" customHeight="1" spans="1:11">
      <c r="A10" s="187" t="s">
        <v>84</v>
      </c>
      <c r="B10" s="188" t="s">
        <v>85</v>
      </c>
      <c r="C10" s="189" t="s">
        <v>86</v>
      </c>
      <c r="D10" s="190"/>
      <c r="E10" s="191" t="s">
        <v>89</v>
      </c>
      <c r="F10" s="188" t="s">
        <v>85</v>
      </c>
      <c r="G10" s="189" t="s">
        <v>86</v>
      </c>
      <c r="H10" s="188"/>
      <c r="I10" s="191" t="s">
        <v>87</v>
      </c>
      <c r="J10" s="188" t="s">
        <v>85</v>
      </c>
      <c r="K10" s="235" t="s">
        <v>86</v>
      </c>
    </row>
    <row r="11" customHeight="1" spans="1:11">
      <c r="A11" s="172" t="s">
        <v>90</v>
      </c>
      <c r="B11" s="192" t="s">
        <v>85</v>
      </c>
      <c r="C11" s="167" t="s">
        <v>86</v>
      </c>
      <c r="D11" s="177"/>
      <c r="E11" s="173" t="s">
        <v>92</v>
      </c>
      <c r="F11" s="192" t="s">
        <v>85</v>
      </c>
      <c r="G11" s="167" t="s">
        <v>86</v>
      </c>
      <c r="H11" s="192"/>
      <c r="I11" s="173" t="s">
        <v>97</v>
      </c>
      <c r="J11" s="192" t="s">
        <v>85</v>
      </c>
      <c r="K11" s="168" t="s">
        <v>86</v>
      </c>
    </row>
    <row r="12" customHeight="1" spans="1:11">
      <c r="A12" s="182" t="s">
        <v>128</v>
      </c>
      <c r="B12" s="183"/>
      <c r="C12" s="183"/>
      <c r="D12" s="183"/>
      <c r="E12" s="183"/>
      <c r="F12" s="183"/>
      <c r="G12" s="183"/>
      <c r="H12" s="183"/>
      <c r="I12" s="183"/>
      <c r="J12" s="183"/>
      <c r="K12" s="234"/>
    </row>
    <row r="13" customHeight="1" spans="1:11">
      <c r="A13" s="193" t="s">
        <v>187</v>
      </c>
      <c r="B13" s="193"/>
      <c r="C13" s="193"/>
      <c r="D13" s="193"/>
      <c r="E13" s="193"/>
      <c r="F13" s="193"/>
      <c r="G13" s="193"/>
      <c r="H13" s="193"/>
      <c r="I13" s="193"/>
      <c r="J13" s="193"/>
      <c r="K13" s="193"/>
    </row>
    <row r="14" customHeight="1" spans="1:11">
      <c r="A14" s="194" t="s">
        <v>188</v>
      </c>
      <c r="B14" s="195"/>
      <c r="C14" s="195"/>
      <c r="D14" s="195"/>
      <c r="E14" s="195"/>
      <c r="F14" s="195"/>
      <c r="G14" s="195"/>
      <c r="H14" s="195"/>
      <c r="I14" s="236"/>
      <c r="J14" s="236"/>
      <c r="K14" s="237"/>
    </row>
    <row r="15" customHeight="1" spans="1:11">
      <c r="A15" s="196"/>
      <c r="B15" s="197"/>
      <c r="C15" s="197"/>
      <c r="D15" s="198"/>
      <c r="E15" s="199"/>
      <c r="F15" s="197"/>
      <c r="G15" s="197"/>
      <c r="H15" s="198"/>
      <c r="I15" s="238"/>
      <c r="J15" s="239"/>
      <c r="K15" s="240"/>
    </row>
    <row r="16" customHeight="1" spans="1:11">
      <c r="A16" s="200"/>
      <c r="B16" s="201"/>
      <c r="C16" s="201"/>
      <c r="D16" s="201"/>
      <c r="E16" s="201"/>
      <c r="F16" s="201"/>
      <c r="G16" s="201"/>
      <c r="H16" s="201"/>
      <c r="I16" s="201"/>
      <c r="J16" s="201"/>
      <c r="K16" s="241"/>
    </row>
    <row r="17" customHeight="1" spans="1:11">
      <c r="A17" s="193" t="s">
        <v>189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</row>
    <row r="18" customHeight="1" spans="1:11">
      <c r="A18" s="194" t="s">
        <v>190</v>
      </c>
      <c r="B18" s="195"/>
      <c r="C18" s="195"/>
      <c r="D18" s="195"/>
      <c r="E18" s="195"/>
      <c r="F18" s="195"/>
      <c r="G18" s="195"/>
      <c r="H18" s="195"/>
      <c r="I18" s="236"/>
      <c r="J18" s="236"/>
      <c r="K18" s="237"/>
    </row>
    <row r="19" customHeight="1" spans="1:11">
      <c r="A19" s="196"/>
      <c r="B19" s="197"/>
      <c r="C19" s="197"/>
      <c r="D19" s="198"/>
      <c r="E19" s="199"/>
      <c r="F19" s="197"/>
      <c r="G19" s="197"/>
      <c r="H19" s="198"/>
      <c r="I19" s="238"/>
      <c r="J19" s="239"/>
      <c r="K19" s="240"/>
    </row>
    <row r="20" customHeight="1" spans="1:11">
      <c r="A20" s="200"/>
      <c r="B20" s="201"/>
      <c r="C20" s="201"/>
      <c r="D20" s="201"/>
      <c r="E20" s="201"/>
      <c r="F20" s="201"/>
      <c r="G20" s="201"/>
      <c r="H20" s="201"/>
      <c r="I20" s="201"/>
      <c r="J20" s="201"/>
      <c r="K20" s="241"/>
    </row>
    <row r="21" customHeight="1" spans="1:11">
      <c r="A21" s="202" t="s">
        <v>125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2"/>
    </row>
    <row r="22" customHeight="1" spans="1:11">
      <c r="A22" s="81" t="s">
        <v>126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45"/>
    </row>
    <row r="23" customHeight="1" spans="1:11">
      <c r="A23" s="93" t="s">
        <v>127</v>
      </c>
      <c r="B23" s="96"/>
      <c r="C23" s="167" t="s">
        <v>67</v>
      </c>
      <c r="D23" s="167" t="s">
        <v>68</v>
      </c>
      <c r="E23" s="92"/>
      <c r="F23" s="92"/>
      <c r="G23" s="92"/>
      <c r="H23" s="92"/>
      <c r="I23" s="92"/>
      <c r="J23" s="92"/>
      <c r="K23" s="139"/>
    </row>
    <row r="24" customHeight="1" spans="1:11">
      <c r="A24" s="203" t="s">
        <v>191</v>
      </c>
      <c r="B24" s="204"/>
      <c r="C24" s="204"/>
      <c r="D24" s="204"/>
      <c r="E24" s="204"/>
      <c r="F24" s="204"/>
      <c r="G24" s="204"/>
      <c r="H24" s="204"/>
      <c r="I24" s="204"/>
      <c r="J24" s="204"/>
      <c r="K24" s="242"/>
    </row>
    <row r="25" customHeight="1" spans="1:11">
      <c r="A25" s="205"/>
      <c r="B25" s="206"/>
      <c r="C25" s="206"/>
      <c r="D25" s="206"/>
      <c r="E25" s="206"/>
      <c r="F25" s="206"/>
      <c r="G25" s="206"/>
      <c r="H25" s="206"/>
      <c r="I25" s="206"/>
      <c r="J25" s="206"/>
      <c r="K25" s="243"/>
    </row>
    <row r="26" customHeight="1" spans="1:11">
      <c r="A26" s="186" t="s">
        <v>133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</row>
    <row r="27" customHeight="1" spans="1:11">
      <c r="A27" s="160" t="s">
        <v>134</v>
      </c>
      <c r="B27" s="189" t="s">
        <v>95</v>
      </c>
      <c r="C27" s="189" t="s">
        <v>96</v>
      </c>
      <c r="D27" s="189" t="s">
        <v>88</v>
      </c>
      <c r="E27" s="161" t="s">
        <v>135</v>
      </c>
      <c r="F27" s="189" t="s">
        <v>95</v>
      </c>
      <c r="G27" s="189" t="s">
        <v>96</v>
      </c>
      <c r="H27" s="189" t="s">
        <v>88</v>
      </c>
      <c r="I27" s="161" t="s">
        <v>136</v>
      </c>
      <c r="J27" s="189" t="s">
        <v>95</v>
      </c>
      <c r="K27" s="235" t="s">
        <v>96</v>
      </c>
    </row>
    <row r="28" customHeight="1" spans="1:11">
      <c r="A28" s="174" t="s">
        <v>87</v>
      </c>
      <c r="B28" s="167" t="s">
        <v>95</v>
      </c>
      <c r="C28" s="167" t="s">
        <v>96</v>
      </c>
      <c r="D28" s="167" t="s">
        <v>88</v>
      </c>
      <c r="E28" s="207" t="s">
        <v>94</v>
      </c>
      <c r="F28" s="167" t="s">
        <v>95</v>
      </c>
      <c r="G28" s="167" t="s">
        <v>96</v>
      </c>
      <c r="H28" s="167" t="s">
        <v>88</v>
      </c>
      <c r="I28" s="207" t="s">
        <v>105</v>
      </c>
      <c r="J28" s="167" t="s">
        <v>95</v>
      </c>
      <c r="K28" s="168" t="s">
        <v>96</v>
      </c>
    </row>
    <row r="29" customHeight="1" spans="1:11">
      <c r="A29" s="166" t="s">
        <v>98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44"/>
    </row>
    <row r="30" customHeight="1" spans="1:11">
      <c r="A30" s="209"/>
      <c r="B30" s="210"/>
      <c r="C30" s="210"/>
      <c r="D30" s="210"/>
      <c r="E30" s="210"/>
      <c r="F30" s="210"/>
      <c r="G30" s="210"/>
      <c r="H30" s="210"/>
      <c r="I30" s="210"/>
      <c r="J30" s="210"/>
      <c r="K30" s="245"/>
    </row>
    <row r="31" customHeight="1" spans="1:11">
      <c r="A31" s="211" t="s">
        <v>192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</row>
    <row r="32" ht="17.25" customHeight="1" spans="1:11">
      <c r="A32" s="212"/>
      <c r="B32" s="213"/>
      <c r="C32" s="213"/>
      <c r="D32" s="213"/>
      <c r="E32" s="213"/>
      <c r="F32" s="213"/>
      <c r="G32" s="213"/>
      <c r="H32" s="213"/>
      <c r="I32" s="213"/>
      <c r="J32" s="213"/>
      <c r="K32" s="246"/>
    </row>
    <row r="33" ht="17.25" customHeight="1" spans="1:11">
      <c r="A33" s="214"/>
      <c r="B33" s="215"/>
      <c r="C33" s="215"/>
      <c r="D33" s="215"/>
      <c r="E33" s="215"/>
      <c r="F33" s="215"/>
      <c r="G33" s="215"/>
      <c r="H33" s="215"/>
      <c r="I33" s="215"/>
      <c r="J33" s="215"/>
      <c r="K33" s="247"/>
    </row>
    <row r="34" ht="17.25" customHeight="1" spans="1:11">
      <c r="A34" s="214"/>
      <c r="B34" s="215"/>
      <c r="C34" s="215"/>
      <c r="D34" s="215"/>
      <c r="E34" s="215"/>
      <c r="F34" s="215"/>
      <c r="G34" s="215"/>
      <c r="H34" s="215"/>
      <c r="I34" s="215"/>
      <c r="J34" s="215"/>
      <c r="K34" s="247"/>
    </row>
    <row r="35" ht="17.25" customHeight="1" spans="1:11">
      <c r="A35" s="214"/>
      <c r="B35" s="215"/>
      <c r="C35" s="215"/>
      <c r="D35" s="215"/>
      <c r="E35" s="215"/>
      <c r="F35" s="215"/>
      <c r="G35" s="215"/>
      <c r="H35" s="215"/>
      <c r="I35" s="215"/>
      <c r="J35" s="215"/>
      <c r="K35" s="247"/>
    </row>
    <row r="36" ht="17.25" customHeight="1" spans="1:11">
      <c r="A36" s="214"/>
      <c r="B36" s="215"/>
      <c r="C36" s="215"/>
      <c r="D36" s="215"/>
      <c r="E36" s="215"/>
      <c r="F36" s="215"/>
      <c r="G36" s="215"/>
      <c r="H36" s="215"/>
      <c r="I36" s="215"/>
      <c r="J36" s="215"/>
      <c r="K36" s="247"/>
    </row>
    <row r="37" ht="17.25" customHeight="1" spans="1:11">
      <c r="A37" s="214"/>
      <c r="B37" s="215"/>
      <c r="C37" s="215"/>
      <c r="D37" s="215"/>
      <c r="E37" s="215"/>
      <c r="F37" s="215"/>
      <c r="G37" s="215"/>
      <c r="H37" s="215"/>
      <c r="I37" s="215"/>
      <c r="J37" s="215"/>
      <c r="K37" s="247"/>
    </row>
    <row r="38" ht="17.25" customHeight="1" spans="1:11">
      <c r="A38" s="214"/>
      <c r="B38" s="215"/>
      <c r="C38" s="215"/>
      <c r="D38" s="215"/>
      <c r="E38" s="215"/>
      <c r="F38" s="215"/>
      <c r="G38" s="215"/>
      <c r="H38" s="215"/>
      <c r="I38" s="215"/>
      <c r="J38" s="215"/>
      <c r="K38" s="247"/>
    </row>
    <row r="39" ht="17.25" customHeight="1" spans="1:11">
      <c r="A39" s="214"/>
      <c r="B39" s="215"/>
      <c r="C39" s="215"/>
      <c r="D39" s="215"/>
      <c r="E39" s="215"/>
      <c r="F39" s="215"/>
      <c r="G39" s="215"/>
      <c r="H39" s="215"/>
      <c r="I39" s="215"/>
      <c r="J39" s="215"/>
      <c r="K39" s="247"/>
    </row>
    <row r="40" ht="17.25" customHeight="1" spans="1:11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247"/>
    </row>
    <row r="41" ht="17.25" customHeight="1" spans="1:11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47"/>
    </row>
    <row r="42" ht="17.25" customHeight="1" spans="1:11">
      <c r="A42" s="214"/>
      <c r="B42" s="215"/>
      <c r="C42" s="215"/>
      <c r="D42" s="215"/>
      <c r="E42" s="215"/>
      <c r="F42" s="215"/>
      <c r="G42" s="215"/>
      <c r="H42" s="215"/>
      <c r="I42" s="215"/>
      <c r="J42" s="215"/>
      <c r="K42" s="247"/>
    </row>
    <row r="43" ht="17.25" customHeight="1" spans="1:11">
      <c r="A43" s="209" t="s">
        <v>132</v>
      </c>
      <c r="B43" s="210"/>
      <c r="C43" s="210"/>
      <c r="D43" s="210"/>
      <c r="E43" s="210"/>
      <c r="F43" s="210"/>
      <c r="G43" s="210"/>
      <c r="H43" s="210"/>
      <c r="I43" s="210"/>
      <c r="J43" s="210"/>
      <c r="K43" s="245"/>
    </row>
    <row r="44" customHeight="1" spans="1:11">
      <c r="A44" s="211" t="s">
        <v>193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1"/>
    </row>
    <row r="45" ht="18" customHeight="1" spans="1:11">
      <c r="A45" s="216" t="s">
        <v>128</v>
      </c>
      <c r="B45" s="217"/>
      <c r="C45" s="217"/>
      <c r="D45" s="217"/>
      <c r="E45" s="217"/>
      <c r="F45" s="217"/>
      <c r="G45" s="217"/>
      <c r="H45" s="217"/>
      <c r="I45" s="217"/>
      <c r="J45" s="217"/>
      <c r="K45" s="248"/>
    </row>
    <row r="46" ht="18" customHeight="1" spans="1:11">
      <c r="A46" s="216"/>
      <c r="B46" s="217"/>
      <c r="C46" s="217"/>
      <c r="D46" s="217"/>
      <c r="E46" s="217"/>
      <c r="F46" s="217"/>
      <c r="G46" s="217"/>
      <c r="H46" s="217"/>
      <c r="I46" s="217"/>
      <c r="J46" s="217"/>
      <c r="K46" s="248"/>
    </row>
    <row r="47" ht="18" customHeight="1" spans="1:11">
      <c r="A47" s="205"/>
      <c r="B47" s="206"/>
      <c r="C47" s="206"/>
      <c r="D47" s="206"/>
      <c r="E47" s="206"/>
      <c r="F47" s="206"/>
      <c r="G47" s="206"/>
      <c r="H47" s="206"/>
      <c r="I47" s="206"/>
      <c r="J47" s="206"/>
      <c r="K47" s="243"/>
    </row>
    <row r="48" ht="21" customHeight="1" spans="1:11">
      <c r="A48" s="218" t="s">
        <v>138</v>
      </c>
      <c r="B48" s="219" t="s">
        <v>139</v>
      </c>
      <c r="C48" s="219"/>
      <c r="D48" s="220" t="s">
        <v>140</v>
      </c>
      <c r="E48" s="221"/>
      <c r="F48" s="220" t="s">
        <v>142</v>
      </c>
      <c r="G48" s="222"/>
      <c r="H48" s="223" t="s">
        <v>143</v>
      </c>
      <c r="I48" s="223"/>
      <c r="J48" s="219"/>
      <c r="K48" s="249"/>
    </row>
    <row r="49" customHeight="1" spans="1:11">
      <c r="A49" s="224" t="s">
        <v>194</v>
      </c>
      <c r="B49" s="225"/>
      <c r="C49" s="225"/>
      <c r="D49" s="225"/>
      <c r="E49" s="225"/>
      <c r="F49" s="225"/>
      <c r="G49" s="225"/>
      <c r="H49" s="225"/>
      <c r="I49" s="225"/>
      <c r="J49" s="225"/>
      <c r="K49" s="250"/>
    </row>
    <row r="50" customHeight="1" spans="1:11">
      <c r="A50" s="226"/>
      <c r="B50" s="227"/>
      <c r="C50" s="227"/>
      <c r="D50" s="227"/>
      <c r="E50" s="227"/>
      <c r="F50" s="227"/>
      <c r="G50" s="227"/>
      <c r="H50" s="227"/>
      <c r="I50" s="227"/>
      <c r="J50" s="227"/>
      <c r="K50" s="251"/>
    </row>
    <row r="51" customHeight="1" spans="1:11">
      <c r="A51" s="228"/>
      <c r="B51" s="229"/>
      <c r="C51" s="229"/>
      <c r="D51" s="229"/>
      <c r="E51" s="229"/>
      <c r="F51" s="229"/>
      <c r="G51" s="229"/>
      <c r="H51" s="229"/>
      <c r="I51" s="229"/>
      <c r="J51" s="229"/>
      <c r="K51" s="252"/>
    </row>
    <row r="52" ht="21" customHeight="1" spans="1:11">
      <c r="A52" s="218" t="s">
        <v>138</v>
      </c>
      <c r="B52" s="219" t="s">
        <v>139</v>
      </c>
      <c r="C52" s="219"/>
      <c r="D52" s="220" t="s">
        <v>140</v>
      </c>
      <c r="E52" s="220"/>
      <c r="F52" s="220" t="s">
        <v>142</v>
      </c>
      <c r="G52" s="230"/>
      <c r="H52" s="223" t="s">
        <v>143</v>
      </c>
      <c r="I52" s="223"/>
      <c r="J52" s="253" t="s">
        <v>146</v>
      </c>
      <c r="K52" s="254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A1" sqref="A1:L20"/>
    </sheetView>
  </sheetViews>
  <sheetFormatPr defaultColWidth="9" defaultRowHeight="26" customHeight="1"/>
  <cols>
    <col min="1" max="1" width="17.1666666666667" style="52" customWidth="1"/>
    <col min="2" max="6" width="9.33333333333333" style="52" customWidth="1"/>
    <col min="7" max="7" width="6.125" style="52" customWidth="1"/>
    <col min="8" max="8" width="12.375" style="52" customWidth="1"/>
    <col min="9" max="9" width="16.5" style="52" customWidth="1"/>
    <col min="10" max="10" width="17" style="52" customWidth="1"/>
    <col min="11" max="11" width="18.5" style="52" customWidth="1"/>
    <col min="12" max="12" width="16.6666666666667" style="52" customWidth="1"/>
    <col min="13" max="13" width="16.3333333333333" style="52" customWidth="1"/>
    <col min="14" max="16384" width="9" style="52"/>
  </cols>
  <sheetData>
    <row r="1" customHeight="1" spans="1:12">
      <c r="A1" s="53" t="s">
        <v>147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customHeight="1" spans="1:12">
      <c r="A2" s="55" t="s">
        <v>62</v>
      </c>
      <c r="B2" s="56" t="s">
        <v>63</v>
      </c>
      <c r="C2" s="56"/>
      <c r="D2" s="57" t="s">
        <v>69</v>
      </c>
      <c r="E2" s="56" t="s">
        <v>70</v>
      </c>
      <c r="F2" s="56"/>
      <c r="G2" s="58"/>
      <c r="H2" s="70" t="s">
        <v>57</v>
      </c>
      <c r="I2" s="56" t="s">
        <v>58</v>
      </c>
      <c r="J2" s="56"/>
      <c r="K2" s="56"/>
      <c r="L2" s="56"/>
    </row>
    <row r="3" customHeight="1" spans="1:12">
      <c r="A3" s="59" t="s">
        <v>148</v>
      </c>
      <c r="B3" s="60" t="s">
        <v>149</v>
      </c>
      <c r="C3" s="60"/>
      <c r="D3" s="60"/>
      <c r="E3" s="60"/>
      <c r="F3" s="60"/>
      <c r="G3" s="61"/>
      <c r="H3" s="71" t="s">
        <v>150</v>
      </c>
      <c r="I3" s="71"/>
      <c r="J3" s="71"/>
      <c r="K3" s="71"/>
      <c r="L3" s="71"/>
    </row>
    <row r="4" customHeight="1" spans="1:12">
      <c r="A4" s="59"/>
      <c r="B4" s="62" t="s">
        <v>112</v>
      </c>
      <c r="C4" s="62" t="s">
        <v>113</v>
      </c>
      <c r="D4" s="62" t="s">
        <v>114</v>
      </c>
      <c r="E4" s="62" t="s">
        <v>115</v>
      </c>
      <c r="F4" s="62" t="s">
        <v>116</v>
      </c>
      <c r="G4" s="61"/>
      <c r="H4" s="62" t="s">
        <v>112</v>
      </c>
      <c r="I4" s="62" t="s">
        <v>113</v>
      </c>
      <c r="J4" s="62" t="s">
        <v>114</v>
      </c>
      <c r="K4" s="62" t="s">
        <v>115</v>
      </c>
      <c r="L4" s="62" t="s">
        <v>116</v>
      </c>
    </row>
    <row r="5" customHeight="1" spans="1:12">
      <c r="A5" s="63" t="s">
        <v>153</v>
      </c>
      <c r="B5" s="64" t="s">
        <v>154</v>
      </c>
      <c r="C5" s="64" t="s">
        <v>155</v>
      </c>
      <c r="D5" s="64" t="s">
        <v>156</v>
      </c>
      <c r="E5" s="64" t="s">
        <v>157</v>
      </c>
      <c r="F5" s="64" t="s">
        <v>158</v>
      </c>
      <c r="G5" s="61"/>
      <c r="H5" s="72" t="s">
        <v>121</v>
      </c>
      <c r="I5" s="72" t="s">
        <v>122</v>
      </c>
      <c r="J5" s="73" t="s">
        <v>121</v>
      </c>
      <c r="K5" s="73" t="s">
        <v>122</v>
      </c>
      <c r="L5" s="73" t="s">
        <v>121</v>
      </c>
    </row>
    <row r="6" customHeight="1" spans="1:12">
      <c r="A6" s="63" t="s">
        <v>159</v>
      </c>
      <c r="B6" s="65">
        <f t="shared" ref="B6:B8" si="0">C6-2</f>
        <v>60</v>
      </c>
      <c r="C6" s="65">
        <v>62</v>
      </c>
      <c r="D6" s="65">
        <f t="shared" ref="D6:D8" si="1">C6+2</f>
        <v>64</v>
      </c>
      <c r="E6" s="65">
        <f t="shared" ref="E6:E8" si="2">D6+2</f>
        <v>66</v>
      </c>
      <c r="F6" s="65">
        <f t="shared" ref="F6:F8" si="3">E6+1</f>
        <v>67</v>
      </c>
      <c r="G6" s="61"/>
      <c r="H6" s="74" t="s">
        <v>160</v>
      </c>
      <c r="I6" s="74" t="s">
        <v>161</v>
      </c>
      <c r="J6" s="74" t="s">
        <v>195</v>
      </c>
      <c r="K6" s="74" t="s">
        <v>161</v>
      </c>
      <c r="L6" s="74" t="s">
        <v>161</v>
      </c>
    </row>
    <row r="7" customHeight="1" spans="1:12">
      <c r="A7" s="63" t="s">
        <v>162</v>
      </c>
      <c r="B7" s="65">
        <f t="shared" si="0"/>
        <v>60</v>
      </c>
      <c r="C7" s="65">
        <v>62</v>
      </c>
      <c r="D7" s="65">
        <f t="shared" si="1"/>
        <v>64</v>
      </c>
      <c r="E7" s="65">
        <f t="shared" si="2"/>
        <v>66</v>
      </c>
      <c r="F7" s="65">
        <f t="shared" si="3"/>
        <v>67</v>
      </c>
      <c r="G7" s="61"/>
      <c r="H7" s="74" t="s">
        <v>163</v>
      </c>
      <c r="I7" s="74" t="s">
        <v>163</v>
      </c>
      <c r="J7" s="74" t="s">
        <v>163</v>
      </c>
      <c r="K7" s="74" t="s">
        <v>163</v>
      </c>
      <c r="L7" s="74" t="s">
        <v>163</v>
      </c>
    </row>
    <row r="8" customHeight="1" spans="1:12">
      <c r="A8" s="66" t="s">
        <v>164</v>
      </c>
      <c r="B8" s="65">
        <f t="shared" si="0"/>
        <v>60</v>
      </c>
      <c r="C8" s="65">
        <v>62</v>
      </c>
      <c r="D8" s="65">
        <f t="shared" si="1"/>
        <v>64</v>
      </c>
      <c r="E8" s="65">
        <f t="shared" si="2"/>
        <v>66</v>
      </c>
      <c r="F8" s="65">
        <f t="shared" si="3"/>
        <v>67</v>
      </c>
      <c r="G8" s="61"/>
      <c r="H8" s="74" t="s">
        <v>165</v>
      </c>
      <c r="I8" s="74" t="s">
        <v>163</v>
      </c>
      <c r="J8" s="74" t="s">
        <v>196</v>
      </c>
      <c r="K8" s="74" t="s">
        <v>163</v>
      </c>
      <c r="L8" s="74" t="s">
        <v>197</v>
      </c>
    </row>
    <row r="9" customHeight="1" spans="1:12">
      <c r="A9" s="63" t="s">
        <v>166</v>
      </c>
      <c r="B9" s="65">
        <f t="shared" ref="B9:B11" si="4">C9-4</f>
        <v>94</v>
      </c>
      <c r="C9" s="65">
        <v>98</v>
      </c>
      <c r="D9" s="65">
        <f t="shared" ref="D9:D11" si="5">C9+4</f>
        <v>102</v>
      </c>
      <c r="E9" s="65">
        <f>D9+4</f>
        <v>106</v>
      </c>
      <c r="F9" s="65">
        <f t="shared" ref="F9:F11" si="6">E9+6</f>
        <v>112</v>
      </c>
      <c r="G9" s="61"/>
      <c r="H9" s="74" t="s">
        <v>163</v>
      </c>
      <c r="I9" s="74" t="s">
        <v>163</v>
      </c>
      <c r="J9" s="74" t="s">
        <v>163</v>
      </c>
      <c r="K9" s="74" t="s">
        <v>163</v>
      </c>
      <c r="L9" s="74" t="s">
        <v>163</v>
      </c>
    </row>
    <row r="10" customHeight="1" spans="1:12">
      <c r="A10" s="63" t="s">
        <v>167</v>
      </c>
      <c r="B10" s="65">
        <f t="shared" si="4"/>
        <v>82</v>
      </c>
      <c r="C10" s="65">
        <v>86</v>
      </c>
      <c r="D10" s="65">
        <f t="shared" si="5"/>
        <v>90</v>
      </c>
      <c r="E10" s="65">
        <f>D10+5</f>
        <v>95</v>
      </c>
      <c r="F10" s="65">
        <f t="shared" si="6"/>
        <v>101</v>
      </c>
      <c r="G10" s="61"/>
      <c r="H10" s="74" t="s">
        <v>168</v>
      </c>
      <c r="I10" s="74" t="s">
        <v>168</v>
      </c>
      <c r="J10" s="74" t="s">
        <v>168</v>
      </c>
      <c r="K10" s="74" t="s">
        <v>168</v>
      </c>
      <c r="L10" s="74" t="s">
        <v>168</v>
      </c>
    </row>
    <row r="11" customHeight="1" spans="1:12">
      <c r="A11" s="63" t="s">
        <v>169</v>
      </c>
      <c r="B11" s="65">
        <f t="shared" si="4"/>
        <v>98</v>
      </c>
      <c r="C11" s="65">
        <v>102</v>
      </c>
      <c r="D11" s="65">
        <f t="shared" si="5"/>
        <v>106</v>
      </c>
      <c r="E11" s="65">
        <f>D11+5</f>
        <v>111</v>
      </c>
      <c r="F11" s="65">
        <f t="shared" si="6"/>
        <v>117</v>
      </c>
      <c r="G11" s="61"/>
      <c r="H11" s="74" t="s">
        <v>163</v>
      </c>
      <c r="I11" s="74" t="s">
        <v>163</v>
      </c>
      <c r="J11" s="74" t="s">
        <v>163</v>
      </c>
      <c r="K11" s="74" t="s">
        <v>163</v>
      </c>
      <c r="L11" s="74" t="s">
        <v>163</v>
      </c>
    </row>
    <row r="12" customHeight="1" spans="1:12">
      <c r="A12" s="63" t="s">
        <v>170</v>
      </c>
      <c r="B12" s="65">
        <f t="shared" ref="B12:B14" si="7">C12-1</f>
        <v>37</v>
      </c>
      <c r="C12" s="65">
        <v>38</v>
      </c>
      <c r="D12" s="65">
        <f t="shared" ref="D12:D14" si="8">C12+1</f>
        <v>39</v>
      </c>
      <c r="E12" s="65">
        <f t="shared" ref="E12:E14" si="9">D12+1</f>
        <v>40</v>
      </c>
      <c r="F12" s="65">
        <f>E12+1.2</f>
        <v>41.2</v>
      </c>
      <c r="G12" s="61"/>
      <c r="H12" s="74" t="s">
        <v>163</v>
      </c>
      <c r="I12" s="74" t="s">
        <v>163</v>
      </c>
      <c r="J12" s="74" t="s">
        <v>163</v>
      </c>
      <c r="K12" s="74" t="s">
        <v>163</v>
      </c>
      <c r="L12" s="74" t="s">
        <v>163</v>
      </c>
    </row>
    <row r="13" customHeight="1" spans="1:12">
      <c r="A13" s="63" t="s">
        <v>171</v>
      </c>
      <c r="B13" s="65">
        <f t="shared" si="7"/>
        <v>44</v>
      </c>
      <c r="C13" s="65">
        <v>45</v>
      </c>
      <c r="D13" s="65">
        <f t="shared" si="8"/>
        <v>46</v>
      </c>
      <c r="E13" s="65">
        <f t="shared" si="9"/>
        <v>47</v>
      </c>
      <c r="F13" s="65">
        <f>E13+1.5</f>
        <v>48.5</v>
      </c>
      <c r="G13" s="61"/>
      <c r="H13" s="74" t="s">
        <v>163</v>
      </c>
      <c r="I13" s="74" t="s">
        <v>163</v>
      </c>
      <c r="J13" s="74" t="s">
        <v>163</v>
      </c>
      <c r="K13" s="74" t="s">
        <v>163</v>
      </c>
      <c r="L13" s="74" t="s">
        <v>163</v>
      </c>
    </row>
    <row r="14" customHeight="1" spans="1:12">
      <c r="A14" s="63" t="s">
        <v>173</v>
      </c>
      <c r="B14" s="65">
        <f t="shared" si="7"/>
        <v>59</v>
      </c>
      <c r="C14" s="65">
        <v>60</v>
      </c>
      <c r="D14" s="65">
        <f t="shared" si="8"/>
        <v>61</v>
      </c>
      <c r="E14" s="65">
        <f t="shared" si="9"/>
        <v>62</v>
      </c>
      <c r="F14" s="65">
        <f>E14+0.5</f>
        <v>62.5</v>
      </c>
      <c r="G14" s="61"/>
      <c r="H14" s="74" t="s">
        <v>161</v>
      </c>
      <c r="I14" s="74" t="s">
        <v>163</v>
      </c>
      <c r="J14" s="74" t="s">
        <v>161</v>
      </c>
      <c r="K14" s="74" t="s">
        <v>161</v>
      </c>
      <c r="L14" s="74" t="s">
        <v>161</v>
      </c>
    </row>
    <row r="15" customHeight="1" spans="1:12">
      <c r="A15" s="63" t="s">
        <v>174</v>
      </c>
      <c r="B15" s="65">
        <f>C15-0.8</f>
        <v>18.2</v>
      </c>
      <c r="C15" s="67">
        <v>19</v>
      </c>
      <c r="D15" s="65">
        <f>C15+0.8</f>
        <v>19.8</v>
      </c>
      <c r="E15" s="65">
        <f>D15+0.8</f>
        <v>20.6</v>
      </c>
      <c r="F15" s="65">
        <f>E15+1.3</f>
        <v>21.9</v>
      </c>
      <c r="G15" s="61"/>
      <c r="H15" s="74" t="s">
        <v>163</v>
      </c>
      <c r="I15" s="74" t="s">
        <v>163</v>
      </c>
      <c r="J15" s="74" t="s">
        <v>163</v>
      </c>
      <c r="K15" s="74" t="s">
        <v>163</v>
      </c>
      <c r="L15" s="74" t="s">
        <v>163</v>
      </c>
    </row>
    <row r="16" customHeight="1" spans="1:12">
      <c r="A16" s="63" t="s">
        <v>175</v>
      </c>
      <c r="B16" s="65">
        <f>C16-0.6</f>
        <v>15.4</v>
      </c>
      <c r="C16" s="65">
        <v>16</v>
      </c>
      <c r="D16" s="65">
        <f>C16+0.6</f>
        <v>16.6</v>
      </c>
      <c r="E16" s="65">
        <f>D16+0.6</f>
        <v>17.2</v>
      </c>
      <c r="F16" s="68">
        <f>E16+0.95</f>
        <v>18.15</v>
      </c>
      <c r="G16" s="61"/>
      <c r="H16" s="74" t="s">
        <v>163</v>
      </c>
      <c r="I16" s="74" t="s">
        <v>163</v>
      </c>
      <c r="J16" s="74" t="s">
        <v>163</v>
      </c>
      <c r="K16" s="74" t="s">
        <v>163</v>
      </c>
      <c r="L16" s="74" t="s">
        <v>163</v>
      </c>
    </row>
    <row r="17" customHeight="1" spans="1:12">
      <c r="A17" s="63" t="s">
        <v>176</v>
      </c>
      <c r="B17" s="67">
        <f>C17-0.4</f>
        <v>11.6</v>
      </c>
      <c r="C17" s="67">
        <v>12</v>
      </c>
      <c r="D17" s="67">
        <f>C17+0.4</f>
        <v>12.4</v>
      </c>
      <c r="E17" s="67">
        <f>D17+0.4</f>
        <v>12.8</v>
      </c>
      <c r="F17" s="67">
        <f>E17+0.6</f>
        <v>13.4</v>
      </c>
      <c r="G17" s="61"/>
      <c r="H17" s="74" t="s">
        <v>163</v>
      </c>
      <c r="I17" s="74" t="s">
        <v>163</v>
      </c>
      <c r="J17" s="74" t="s">
        <v>163</v>
      </c>
      <c r="K17" s="74" t="s">
        <v>163</v>
      </c>
      <c r="L17" s="74" t="s">
        <v>163</v>
      </c>
    </row>
    <row r="18" customHeight="1" spans="1:12">
      <c r="A18" s="63" t="s">
        <v>177</v>
      </c>
      <c r="B18" s="67">
        <f>C18-0.5</f>
        <v>34.5</v>
      </c>
      <c r="C18" s="67">
        <v>35</v>
      </c>
      <c r="D18" s="67">
        <f>C18+0.5</f>
        <v>35.5</v>
      </c>
      <c r="E18" s="67">
        <f>D18+0.5</f>
        <v>36</v>
      </c>
      <c r="F18" s="67">
        <f>E18+0.5</f>
        <v>36.5</v>
      </c>
      <c r="G18" s="61"/>
      <c r="H18" s="74" t="s">
        <v>163</v>
      </c>
      <c r="I18" s="74" t="s">
        <v>163</v>
      </c>
      <c r="J18" s="74" t="s">
        <v>163</v>
      </c>
      <c r="K18" s="74" t="s">
        <v>163</v>
      </c>
      <c r="L18" s="74" t="s">
        <v>163</v>
      </c>
    </row>
    <row r="19" customHeight="1" spans="1:12">
      <c r="A19" s="52" t="s">
        <v>178</v>
      </c>
      <c r="D19" s="69"/>
      <c r="E19" s="69"/>
      <c r="F19" s="69"/>
      <c r="G19" s="69"/>
      <c r="H19" s="69"/>
      <c r="I19" s="69"/>
      <c r="J19" s="69"/>
      <c r="K19" s="69"/>
      <c r="L19" s="69"/>
    </row>
    <row r="20" customHeight="1" spans="1:12">
      <c r="A20" s="69"/>
      <c r="B20" s="69"/>
      <c r="C20" s="69"/>
      <c r="D20" s="69"/>
      <c r="E20" s="69"/>
      <c r="F20" s="69"/>
      <c r="G20" s="69"/>
      <c r="H20" s="75" t="s">
        <v>179</v>
      </c>
      <c r="I20" s="76"/>
      <c r="J20" s="75" t="s">
        <v>180</v>
      </c>
      <c r="K20" s="75"/>
      <c r="L20" s="75" t="s">
        <v>181</v>
      </c>
    </row>
  </sheetData>
  <mergeCells count="8">
    <mergeCell ref="A1:L1"/>
    <mergeCell ref="B2:C2"/>
    <mergeCell ref="E2:F2"/>
    <mergeCell ref="I2:L2"/>
    <mergeCell ref="B3:F3"/>
    <mergeCell ref="H3:L3"/>
    <mergeCell ref="A3:A4"/>
    <mergeCell ref="G2:G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H45" sqref="H45"/>
    </sheetView>
  </sheetViews>
  <sheetFormatPr defaultColWidth="10.1666666666667" defaultRowHeight="14.25"/>
  <cols>
    <col min="1" max="1" width="9.66666666666667" style="79" customWidth="1"/>
    <col min="2" max="2" width="11.1666666666667" style="79" customWidth="1"/>
    <col min="3" max="3" width="9.16666666666667" style="79" customWidth="1"/>
    <col min="4" max="4" width="9.5" style="79" customWidth="1"/>
    <col min="5" max="5" width="9.16666666666667" style="79" customWidth="1"/>
    <col min="6" max="6" width="10.3333333333333" style="79" customWidth="1"/>
    <col min="7" max="7" width="9.5" style="79" customWidth="1"/>
    <col min="8" max="8" width="9.16666666666667" style="79" customWidth="1"/>
    <col min="9" max="9" width="8.16666666666667" style="79" customWidth="1"/>
    <col min="10" max="10" width="10.5" style="79" customWidth="1"/>
    <col min="11" max="11" width="12.1666666666667" style="79" customWidth="1"/>
    <col min="12" max="16384" width="10.1666666666667" style="79"/>
  </cols>
  <sheetData>
    <row r="1" ht="26.25" spans="1:11">
      <c r="A1" s="80" t="s">
        <v>198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>
      <c r="A2" s="81" t="s">
        <v>53</v>
      </c>
      <c r="B2" s="82" t="s">
        <v>199</v>
      </c>
      <c r="C2" s="82"/>
      <c r="D2" s="83" t="s">
        <v>62</v>
      </c>
      <c r="E2" s="84" t="s">
        <v>200</v>
      </c>
      <c r="F2" s="85" t="s">
        <v>201</v>
      </c>
      <c r="G2" s="86" t="s">
        <v>70</v>
      </c>
      <c r="H2" s="86"/>
      <c r="I2" s="116" t="s">
        <v>57</v>
      </c>
      <c r="J2" s="86"/>
      <c r="K2" s="138"/>
    </row>
    <row r="3" spans="1:11">
      <c r="A3" s="87" t="s">
        <v>76</v>
      </c>
      <c r="B3" s="88">
        <v>3349</v>
      </c>
      <c r="C3" s="88"/>
      <c r="D3" s="89" t="s">
        <v>202</v>
      </c>
      <c r="E3" s="90">
        <v>45098</v>
      </c>
      <c r="F3" s="91"/>
      <c r="G3" s="91"/>
      <c r="H3" s="92" t="s">
        <v>203</v>
      </c>
      <c r="I3" s="92"/>
      <c r="J3" s="92"/>
      <c r="K3" s="139"/>
    </row>
    <row r="4" spans="1:11">
      <c r="A4" s="93" t="s">
        <v>73</v>
      </c>
      <c r="B4" s="94">
        <v>1</v>
      </c>
      <c r="C4" s="95">
        <v>5</v>
      </c>
      <c r="D4" s="96" t="s">
        <v>204</v>
      </c>
      <c r="E4" s="91"/>
      <c r="F4" s="91"/>
      <c r="G4" s="91"/>
      <c r="H4" s="96" t="s">
        <v>205</v>
      </c>
      <c r="I4" s="96"/>
      <c r="J4" s="109" t="s">
        <v>67</v>
      </c>
      <c r="K4" s="140" t="s">
        <v>68</v>
      </c>
    </row>
    <row r="5" spans="1:11">
      <c r="A5" s="93" t="s">
        <v>206</v>
      </c>
      <c r="B5" s="88">
        <v>200</v>
      </c>
      <c r="C5" s="88"/>
      <c r="D5" s="89" t="s">
        <v>207</v>
      </c>
      <c r="E5" s="89" t="s">
        <v>208</v>
      </c>
      <c r="F5" s="89" t="s">
        <v>209</v>
      </c>
      <c r="G5" s="89" t="s">
        <v>210</v>
      </c>
      <c r="H5" s="96" t="s">
        <v>211</v>
      </c>
      <c r="I5" s="96"/>
      <c r="J5" s="109" t="s">
        <v>67</v>
      </c>
      <c r="K5" s="140" t="s">
        <v>68</v>
      </c>
    </row>
    <row r="6" spans="1:11">
      <c r="A6" s="97" t="s">
        <v>212</v>
      </c>
      <c r="B6" s="98">
        <v>1</v>
      </c>
      <c r="C6" s="98"/>
      <c r="D6" s="99" t="s">
        <v>213</v>
      </c>
      <c r="E6" s="100"/>
      <c r="F6" s="101"/>
      <c r="G6" s="99">
        <v>2784</v>
      </c>
      <c r="H6" s="102" t="s">
        <v>214</v>
      </c>
      <c r="I6" s="102"/>
      <c r="J6" s="101" t="s">
        <v>67</v>
      </c>
      <c r="K6" s="141" t="s">
        <v>68</v>
      </c>
    </row>
    <row r="7" ht="15" spans="1:11">
      <c r="A7" s="103"/>
      <c r="B7" s="104"/>
      <c r="C7" s="104"/>
      <c r="D7" s="103"/>
      <c r="E7" s="104"/>
      <c r="F7" s="105"/>
      <c r="G7" s="103"/>
      <c r="H7" s="105"/>
      <c r="I7" s="104"/>
      <c r="J7" s="104"/>
      <c r="K7" s="104"/>
    </row>
    <row r="8" spans="1:11">
      <c r="A8" s="106" t="s">
        <v>215</v>
      </c>
      <c r="B8" s="85" t="s">
        <v>216</v>
      </c>
      <c r="C8" s="85" t="s">
        <v>217</v>
      </c>
      <c r="D8" s="85" t="s">
        <v>218</v>
      </c>
      <c r="E8" s="85" t="s">
        <v>219</v>
      </c>
      <c r="F8" s="85" t="s">
        <v>220</v>
      </c>
      <c r="G8" s="107" t="s">
        <v>79</v>
      </c>
      <c r="H8" s="108"/>
      <c r="I8" s="108"/>
      <c r="J8" s="108"/>
      <c r="K8" s="142"/>
    </row>
    <row r="9" spans="1:11">
      <c r="A9" s="93" t="s">
        <v>221</v>
      </c>
      <c r="B9" s="96"/>
      <c r="C9" s="109" t="s">
        <v>67</v>
      </c>
      <c r="D9" s="109" t="s">
        <v>68</v>
      </c>
      <c r="E9" s="89" t="s">
        <v>222</v>
      </c>
      <c r="F9" s="110" t="s">
        <v>223</v>
      </c>
      <c r="G9" s="111"/>
      <c r="H9" s="112"/>
      <c r="I9" s="112"/>
      <c r="J9" s="112"/>
      <c r="K9" s="143"/>
    </row>
    <row r="10" spans="1:11">
      <c r="A10" s="93" t="s">
        <v>224</v>
      </c>
      <c r="B10" s="96"/>
      <c r="C10" s="109" t="s">
        <v>67</v>
      </c>
      <c r="D10" s="109" t="s">
        <v>68</v>
      </c>
      <c r="E10" s="89" t="s">
        <v>225</v>
      </c>
      <c r="F10" s="110" t="s">
        <v>226</v>
      </c>
      <c r="G10" s="111" t="s">
        <v>227</v>
      </c>
      <c r="H10" s="112"/>
      <c r="I10" s="112"/>
      <c r="J10" s="112"/>
      <c r="K10" s="143"/>
    </row>
    <row r="11" spans="1:11">
      <c r="A11" s="113" t="s">
        <v>186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44"/>
    </row>
    <row r="12" spans="1:11">
      <c r="A12" s="87" t="s">
        <v>89</v>
      </c>
      <c r="B12" s="109" t="s">
        <v>85</v>
      </c>
      <c r="C12" s="109" t="s">
        <v>86</v>
      </c>
      <c r="D12" s="110"/>
      <c r="E12" s="89" t="s">
        <v>87</v>
      </c>
      <c r="F12" s="109" t="s">
        <v>85</v>
      </c>
      <c r="G12" s="109" t="s">
        <v>86</v>
      </c>
      <c r="H12" s="109"/>
      <c r="I12" s="89" t="s">
        <v>228</v>
      </c>
      <c r="J12" s="109" t="s">
        <v>85</v>
      </c>
      <c r="K12" s="140" t="s">
        <v>86</v>
      </c>
    </row>
    <row r="13" spans="1:11">
      <c r="A13" s="87" t="s">
        <v>92</v>
      </c>
      <c r="B13" s="109" t="s">
        <v>85</v>
      </c>
      <c r="C13" s="109" t="s">
        <v>86</v>
      </c>
      <c r="D13" s="110"/>
      <c r="E13" s="89" t="s">
        <v>97</v>
      </c>
      <c r="F13" s="109" t="s">
        <v>85</v>
      </c>
      <c r="G13" s="109" t="s">
        <v>86</v>
      </c>
      <c r="H13" s="109"/>
      <c r="I13" s="89" t="s">
        <v>229</v>
      </c>
      <c r="J13" s="109" t="s">
        <v>85</v>
      </c>
      <c r="K13" s="140" t="s">
        <v>86</v>
      </c>
    </row>
    <row r="14" ht="15" spans="1:11">
      <c r="A14" s="97" t="s">
        <v>230</v>
      </c>
      <c r="B14" s="101" t="s">
        <v>85</v>
      </c>
      <c r="C14" s="101" t="s">
        <v>86</v>
      </c>
      <c r="D14" s="100"/>
      <c r="E14" s="99" t="s">
        <v>231</v>
      </c>
      <c r="F14" s="101" t="s">
        <v>85</v>
      </c>
      <c r="G14" s="101" t="s">
        <v>86</v>
      </c>
      <c r="H14" s="101"/>
      <c r="I14" s="99" t="s">
        <v>232</v>
      </c>
      <c r="J14" s="101" t="s">
        <v>85</v>
      </c>
      <c r="K14" s="141" t="s">
        <v>86</v>
      </c>
    </row>
    <row r="15" ht="15" spans="1:11">
      <c r="A15" s="103"/>
      <c r="B15" s="115"/>
      <c r="C15" s="115"/>
      <c r="D15" s="104"/>
      <c r="E15" s="103"/>
      <c r="F15" s="115"/>
      <c r="G15" s="115"/>
      <c r="H15" s="115"/>
      <c r="I15" s="103"/>
      <c r="J15" s="115"/>
      <c r="K15" s="115"/>
    </row>
    <row r="16" s="77" customFormat="1" spans="1:11">
      <c r="A16" s="81" t="s">
        <v>233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45"/>
    </row>
    <row r="17" spans="1:11">
      <c r="A17" s="93" t="s">
        <v>234</v>
      </c>
      <c r="B17" s="96"/>
      <c r="C17" s="96"/>
      <c r="D17" s="96"/>
      <c r="E17" s="96"/>
      <c r="F17" s="96"/>
      <c r="G17" s="96"/>
      <c r="H17" s="96"/>
      <c r="I17" s="96"/>
      <c r="J17" s="96"/>
      <c r="K17" s="146"/>
    </row>
    <row r="18" spans="1:11">
      <c r="A18" s="93" t="s">
        <v>235</v>
      </c>
      <c r="B18" s="96"/>
      <c r="C18" s="96"/>
      <c r="D18" s="96"/>
      <c r="E18" s="96"/>
      <c r="F18" s="96"/>
      <c r="G18" s="96"/>
      <c r="H18" s="96"/>
      <c r="I18" s="96"/>
      <c r="J18" s="96"/>
      <c r="K18" s="146"/>
    </row>
    <row r="19" spans="1:11">
      <c r="A19" s="117" t="s">
        <v>236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40"/>
    </row>
    <row r="20" spans="1:11">
      <c r="A20" s="118"/>
      <c r="B20" s="119"/>
      <c r="C20" s="119"/>
      <c r="D20" s="119"/>
      <c r="E20" s="119"/>
      <c r="F20" s="119"/>
      <c r="G20" s="119"/>
      <c r="H20" s="119"/>
      <c r="I20" s="119"/>
      <c r="J20" s="119"/>
      <c r="K20" s="147"/>
    </row>
    <row r="21" spans="1:11">
      <c r="A21" s="118"/>
      <c r="B21" s="119"/>
      <c r="C21" s="119"/>
      <c r="D21" s="119"/>
      <c r="E21" s="119"/>
      <c r="F21" s="119"/>
      <c r="G21" s="119"/>
      <c r="H21" s="119"/>
      <c r="I21" s="119"/>
      <c r="J21" s="119"/>
      <c r="K21" s="147"/>
    </row>
    <row r="22" spans="1:11">
      <c r="A22" s="118"/>
      <c r="B22" s="119"/>
      <c r="C22" s="119"/>
      <c r="D22" s="119"/>
      <c r="E22" s="119"/>
      <c r="F22" s="119"/>
      <c r="G22" s="119"/>
      <c r="H22" s="119"/>
      <c r="I22" s="119"/>
      <c r="J22" s="119"/>
      <c r="K22" s="147"/>
    </row>
    <row r="23" spans="1:11">
      <c r="A23" s="120"/>
      <c r="B23" s="121"/>
      <c r="C23" s="121"/>
      <c r="D23" s="121"/>
      <c r="E23" s="121"/>
      <c r="F23" s="121"/>
      <c r="G23" s="121"/>
      <c r="H23" s="121"/>
      <c r="I23" s="121"/>
      <c r="J23" s="121"/>
      <c r="K23" s="148"/>
    </row>
    <row r="24" spans="1:11">
      <c r="A24" s="93" t="s">
        <v>127</v>
      </c>
      <c r="B24" s="96"/>
      <c r="C24" s="109" t="s">
        <v>67</v>
      </c>
      <c r="D24" s="109" t="s">
        <v>68</v>
      </c>
      <c r="E24" s="92"/>
      <c r="F24" s="92"/>
      <c r="G24" s="92"/>
      <c r="H24" s="92"/>
      <c r="I24" s="92"/>
      <c r="J24" s="92"/>
      <c r="K24" s="139"/>
    </row>
    <row r="25" ht="15" spans="1:11">
      <c r="A25" s="122" t="s">
        <v>237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49"/>
    </row>
    <row r="26" ht="15" spans="1:11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</row>
    <row r="27" spans="1:11">
      <c r="A27" s="125" t="s">
        <v>238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42"/>
    </row>
    <row r="28" spans="1:11">
      <c r="A28" s="126" t="s">
        <v>239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50"/>
    </row>
    <row r="29" spans="1:11">
      <c r="A29" s="126" t="s">
        <v>240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50"/>
    </row>
    <row r="30" spans="1:11">
      <c r="A30" s="126"/>
      <c r="B30" s="127"/>
      <c r="C30" s="127"/>
      <c r="D30" s="127"/>
      <c r="E30" s="127"/>
      <c r="F30" s="127"/>
      <c r="G30" s="127"/>
      <c r="H30" s="127"/>
      <c r="I30" s="127"/>
      <c r="J30" s="127"/>
      <c r="K30" s="150"/>
    </row>
    <row r="31" spans="1:11">
      <c r="A31" s="126"/>
      <c r="B31" s="127"/>
      <c r="C31" s="127"/>
      <c r="D31" s="127"/>
      <c r="E31" s="127"/>
      <c r="F31" s="127"/>
      <c r="G31" s="127"/>
      <c r="H31" s="127"/>
      <c r="I31" s="127"/>
      <c r="J31" s="127"/>
      <c r="K31" s="150"/>
    </row>
    <row r="32" spans="1:11">
      <c r="A32" s="126"/>
      <c r="B32" s="127"/>
      <c r="C32" s="127"/>
      <c r="D32" s="127"/>
      <c r="E32" s="127"/>
      <c r="F32" s="127"/>
      <c r="G32" s="127"/>
      <c r="H32" s="127"/>
      <c r="I32" s="127"/>
      <c r="J32" s="127"/>
      <c r="K32" s="150"/>
    </row>
    <row r="33" ht="23" customHeight="1" spans="1:11">
      <c r="A33" s="126"/>
      <c r="B33" s="127"/>
      <c r="C33" s="127"/>
      <c r="D33" s="127"/>
      <c r="E33" s="127"/>
      <c r="F33" s="127"/>
      <c r="G33" s="127"/>
      <c r="H33" s="127"/>
      <c r="I33" s="127"/>
      <c r="J33" s="127"/>
      <c r="K33" s="150"/>
    </row>
    <row r="34" ht="23" customHeight="1" spans="1:11">
      <c r="A34" s="118"/>
      <c r="B34" s="119"/>
      <c r="C34" s="119"/>
      <c r="D34" s="119"/>
      <c r="E34" s="119"/>
      <c r="F34" s="119"/>
      <c r="G34" s="119"/>
      <c r="H34" s="119"/>
      <c r="I34" s="119"/>
      <c r="J34" s="119"/>
      <c r="K34" s="147"/>
    </row>
    <row r="35" ht="23" customHeight="1" spans="1:11">
      <c r="A35" s="128"/>
      <c r="B35" s="119"/>
      <c r="C35" s="119"/>
      <c r="D35" s="119"/>
      <c r="E35" s="119"/>
      <c r="F35" s="119"/>
      <c r="G35" s="119"/>
      <c r="H35" s="119"/>
      <c r="I35" s="119"/>
      <c r="J35" s="119"/>
      <c r="K35" s="147"/>
    </row>
    <row r="36" ht="23" customHeight="1" spans="1:11">
      <c r="A36" s="129"/>
      <c r="B36" s="130"/>
      <c r="C36" s="130"/>
      <c r="D36" s="130"/>
      <c r="E36" s="130"/>
      <c r="F36" s="130"/>
      <c r="G36" s="130"/>
      <c r="H36" s="130"/>
      <c r="I36" s="130"/>
      <c r="J36" s="130"/>
      <c r="K36" s="151"/>
    </row>
    <row r="37" ht="18.75" customHeight="1" spans="1:11">
      <c r="A37" s="131" t="s">
        <v>241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52"/>
    </row>
    <row r="38" s="78" customFormat="1" ht="18.75" customHeight="1" spans="1:11">
      <c r="A38" s="93" t="s">
        <v>242</v>
      </c>
      <c r="B38" s="96"/>
      <c r="C38" s="96"/>
      <c r="D38" s="92" t="s">
        <v>243</v>
      </c>
      <c r="E38" s="92"/>
      <c r="F38" s="133" t="s">
        <v>244</v>
      </c>
      <c r="G38" s="134"/>
      <c r="H38" s="96" t="s">
        <v>245</v>
      </c>
      <c r="I38" s="96"/>
      <c r="J38" s="96" t="s">
        <v>246</v>
      </c>
      <c r="K38" s="146"/>
    </row>
    <row r="39" ht="18.75" customHeight="1" spans="1:13">
      <c r="A39" s="93" t="s">
        <v>128</v>
      </c>
      <c r="B39" s="96" t="s">
        <v>247</v>
      </c>
      <c r="C39" s="96"/>
      <c r="D39" s="96"/>
      <c r="E39" s="96"/>
      <c r="F39" s="96"/>
      <c r="G39" s="96"/>
      <c r="H39" s="96"/>
      <c r="I39" s="96"/>
      <c r="J39" s="96"/>
      <c r="K39" s="146"/>
      <c r="M39" s="78"/>
    </row>
    <row r="40" ht="31" customHeight="1" spans="1:11">
      <c r="A40" s="93"/>
      <c r="B40" s="96"/>
      <c r="C40" s="96"/>
      <c r="D40" s="96"/>
      <c r="E40" s="96"/>
      <c r="F40" s="96"/>
      <c r="G40" s="96"/>
      <c r="H40" s="96"/>
      <c r="I40" s="96"/>
      <c r="J40" s="96"/>
      <c r="K40" s="146"/>
    </row>
    <row r="41" ht="18.75" customHeight="1" spans="1:11">
      <c r="A41" s="93"/>
      <c r="B41" s="96"/>
      <c r="C41" s="96"/>
      <c r="D41" s="96"/>
      <c r="E41" s="96"/>
      <c r="F41" s="96"/>
      <c r="G41" s="96"/>
      <c r="H41" s="96"/>
      <c r="I41" s="96"/>
      <c r="J41" s="96"/>
      <c r="K41" s="146"/>
    </row>
    <row r="42" ht="32" customHeight="1" spans="1:11">
      <c r="A42" s="97" t="s">
        <v>138</v>
      </c>
      <c r="B42" s="135" t="s">
        <v>248</v>
      </c>
      <c r="C42" s="135"/>
      <c r="D42" s="99" t="s">
        <v>249</v>
      </c>
      <c r="E42" s="100"/>
      <c r="F42" s="99" t="s">
        <v>142</v>
      </c>
      <c r="G42" s="136">
        <v>45087</v>
      </c>
      <c r="H42" s="137" t="s">
        <v>143</v>
      </c>
      <c r="I42" s="137"/>
      <c r="J42" s="135" t="s">
        <v>146</v>
      </c>
      <c r="K42" s="15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74295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57785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F25" sqref="F25"/>
    </sheetView>
  </sheetViews>
  <sheetFormatPr defaultColWidth="9" defaultRowHeight="26" customHeight="1"/>
  <cols>
    <col min="1" max="1" width="2.25" style="52" customWidth="1"/>
    <col min="2" max="6" width="9.33333333333333" style="52" customWidth="1"/>
    <col min="7" max="7" width="8.875" style="52" customWidth="1"/>
    <col min="8" max="12" width="9.875" style="52" customWidth="1"/>
    <col min="13" max="13" width="15.75" style="52" customWidth="1"/>
    <col min="14" max="14" width="16.3333333333333" style="52" customWidth="1"/>
    <col min="15" max="16384" width="9" style="52"/>
  </cols>
  <sheetData>
    <row r="1" customHeight="1" spans="2:13">
      <c r="B1" s="53" t="s">
        <v>147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customHeight="1" spans="2:13">
      <c r="B2" s="55" t="s">
        <v>62</v>
      </c>
      <c r="C2" s="56" t="s">
        <v>63</v>
      </c>
      <c r="D2" s="56"/>
      <c r="E2" s="57" t="s">
        <v>69</v>
      </c>
      <c r="F2" s="56" t="s">
        <v>70</v>
      </c>
      <c r="G2" s="56"/>
      <c r="H2" s="58"/>
      <c r="I2" s="70" t="s">
        <v>57</v>
      </c>
      <c r="J2" s="56" t="s">
        <v>58</v>
      </c>
      <c r="K2" s="56"/>
      <c r="L2" s="56"/>
      <c r="M2" s="56"/>
    </row>
    <row r="3" customHeight="1" spans="2:13">
      <c r="B3" s="59" t="s">
        <v>148</v>
      </c>
      <c r="C3" s="60" t="s">
        <v>149</v>
      </c>
      <c r="D3" s="60"/>
      <c r="E3" s="60"/>
      <c r="F3" s="60"/>
      <c r="G3" s="60"/>
      <c r="H3" s="61"/>
      <c r="I3" s="71" t="s">
        <v>150</v>
      </c>
      <c r="J3" s="71"/>
      <c r="K3" s="71"/>
      <c r="L3" s="71"/>
      <c r="M3" s="71"/>
    </row>
    <row r="4" customHeight="1" spans="2:13">
      <c r="B4" s="59"/>
      <c r="C4" s="62" t="s">
        <v>112</v>
      </c>
      <c r="D4" s="62" t="s">
        <v>113</v>
      </c>
      <c r="E4" s="62" t="s">
        <v>114</v>
      </c>
      <c r="F4" s="62" t="s">
        <v>115</v>
      </c>
      <c r="G4" s="62" t="s">
        <v>116</v>
      </c>
      <c r="H4" s="61"/>
      <c r="I4" s="62" t="s">
        <v>112</v>
      </c>
      <c r="J4" s="62" t="s">
        <v>113</v>
      </c>
      <c r="K4" s="62" t="s">
        <v>114</v>
      </c>
      <c r="L4" s="62" t="s">
        <v>115</v>
      </c>
      <c r="M4" s="62" t="s">
        <v>116</v>
      </c>
    </row>
    <row r="5" customHeight="1" spans="2:13">
      <c r="B5" s="63" t="s">
        <v>153</v>
      </c>
      <c r="C5" s="64" t="s">
        <v>154</v>
      </c>
      <c r="D5" s="64" t="s">
        <v>155</v>
      </c>
      <c r="E5" s="64" t="s">
        <v>156</v>
      </c>
      <c r="F5" s="64" t="s">
        <v>157</v>
      </c>
      <c r="G5" s="64" t="s">
        <v>158</v>
      </c>
      <c r="H5" s="61"/>
      <c r="I5" s="72" t="s">
        <v>121</v>
      </c>
      <c r="J5" s="72" t="s">
        <v>122</v>
      </c>
      <c r="K5" s="73" t="s">
        <v>121</v>
      </c>
      <c r="L5" s="73" t="s">
        <v>122</v>
      </c>
      <c r="M5" s="73" t="s">
        <v>121</v>
      </c>
    </row>
    <row r="6" customHeight="1" spans="2:13">
      <c r="B6" s="63" t="s">
        <v>159</v>
      </c>
      <c r="C6" s="65">
        <f t="shared" ref="C6:C8" si="0">D6-2</f>
        <v>60</v>
      </c>
      <c r="D6" s="65">
        <v>62</v>
      </c>
      <c r="E6" s="65">
        <f t="shared" ref="E6:E8" si="1">D6+2</f>
        <v>64</v>
      </c>
      <c r="F6" s="65">
        <f t="shared" ref="F6:F8" si="2">E6+2</f>
        <v>66</v>
      </c>
      <c r="G6" s="65">
        <f t="shared" ref="G6:G8" si="3">F6+1</f>
        <v>67</v>
      </c>
      <c r="H6" s="61"/>
      <c r="I6" s="74" t="s">
        <v>160</v>
      </c>
      <c r="J6" s="74" t="s">
        <v>161</v>
      </c>
      <c r="K6" s="74" t="s">
        <v>195</v>
      </c>
      <c r="L6" s="74" t="s">
        <v>161</v>
      </c>
      <c r="M6" s="74" t="s">
        <v>161</v>
      </c>
    </row>
    <row r="7" customHeight="1" spans="2:13">
      <c r="B7" s="63" t="s">
        <v>162</v>
      </c>
      <c r="C7" s="65">
        <f t="shared" si="0"/>
        <v>60</v>
      </c>
      <c r="D7" s="65">
        <v>62</v>
      </c>
      <c r="E7" s="65">
        <f t="shared" si="1"/>
        <v>64</v>
      </c>
      <c r="F7" s="65">
        <f t="shared" si="2"/>
        <v>66</v>
      </c>
      <c r="G7" s="65">
        <f t="shared" si="3"/>
        <v>67</v>
      </c>
      <c r="H7" s="61"/>
      <c r="I7" s="74" t="s">
        <v>163</v>
      </c>
      <c r="J7" s="74" t="s">
        <v>163</v>
      </c>
      <c r="K7" s="74" t="s">
        <v>163</v>
      </c>
      <c r="L7" s="74" t="s">
        <v>163</v>
      </c>
      <c r="M7" s="74" t="s">
        <v>163</v>
      </c>
    </row>
    <row r="8" customHeight="1" spans="2:13">
      <c r="B8" s="66" t="s">
        <v>164</v>
      </c>
      <c r="C8" s="65">
        <f t="shared" si="0"/>
        <v>60</v>
      </c>
      <c r="D8" s="65">
        <v>62</v>
      </c>
      <c r="E8" s="65">
        <f t="shared" si="1"/>
        <v>64</v>
      </c>
      <c r="F8" s="65">
        <f t="shared" si="2"/>
        <v>66</v>
      </c>
      <c r="G8" s="65">
        <f t="shared" si="3"/>
        <v>67</v>
      </c>
      <c r="H8" s="61"/>
      <c r="I8" s="74" t="s">
        <v>165</v>
      </c>
      <c r="J8" s="74" t="s">
        <v>163</v>
      </c>
      <c r="K8" s="74" t="s">
        <v>196</v>
      </c>
      <c r="L8" s="74" t="s">
        <v>163</v>
      </c>
      <c r="M8" s="74" t="s">
        <v>197</v>
      </c>
    </row>
    <row r="9" customHeight="1" spans="2:13">
      <c r="B9" s="63" t="s">
        <v>166</v>
      </c>
      <c r="C9" s="65">
        <f t="shared" ref="C9:C11" si="4">D9-4</f>
        <v>94</v>
      </c>
      <c r="D9" s="65">
        <v>98</v>
      </c>
      <c r="E9" s="65">
        <f t="shared" ref="E9:E11" si="5">D9+4</f>
        <v>102</v>
      </c>
      <c r="F9" s="65">
        <f>E9+4</f>
        <v>106</v>
      </c>
      <c r="G9" s="65">
        <f t="shared" ref="G9:G11" si="6">F9+6</f>
        <v>112</v>
      </c>
      <c r="H9" s="61"/>
      <c r="I9" s="74" t="s">
        <v>163</v>
      </c>
      <c r="J9" s="74" t="s">
        <v>163</v>
      </c>
      <c r="K9" s="74" t="s">
        <v>163</v>
      </c>
      <c r="L9" s="74" t="s">
        <v>163</v>
      </c>
      <c r="M9" s="74" t="s">
        <v>163</v>
      </c>
    </row>
    <row r="10" customHeight="1" spans="2:13">
      <c r="B10" s="63" t="s">
        <v>167</v>
      </c>
      <c r="C10" s="65">
        <f t="shared" si="4"/>
        <v>82</v>
      </c>
      <c r="D10" s="65">
        <v>86</v>
      </c>
      <c r="E10" s="65">
        <f t="shared" si="5"/>
        <v>90</v>
      </c>
      <c r="F10" s="65">
        <f>E10+5</f>
        <v>95</v>
      </c>
      <c r="G10" s="65">
        <f t="shared" si="6"/>
        <v>101</v>
      </c>
      <c r="H10" s="61"/>
      <c r="I10" s="74" t="s">
        <v>168</v>
      </c>
      <c r="J10" s="74" t="s">
        <v>168</v>
      </c>
      <c r="K10" s="74" t="s">
        <v>168</v>
      </c>
      <c r="L10" s="74" t="s">
        <v>168</v>
      </c>
      <c r="M10" s="74" t="s">
        <v>168</v>
      </c>
    </row>
    <row r="11" customHeight="1" spans="2:13">
      <c r="B11" s="63" t="s">
        <v>169</v>
      </c>
      <c r="C11" s="65">
        <f t="shared" si="4"/>
        <v>98</v>
      </c>
      <c r="D11" s="65">
        <v>102</v>
      </c>
      <c r="E11" s="65">
        <f t="shared" si="5"/>
        <v>106</v>
      </c>
      <c r="F11" s="65">
        <f>E11+5</f>
        <v>111</v>
      </c>
      <c r="G11" s="65">
        <f t="shared" si="6"/>
        <v>117</v>
      </c>
      <c r="H11" s="61"/>
      <c r="I11" s="74" t="s">
        <v>163</v>
      </c>
      <c r="J11" s="74" t="s">
        <v>163</v>
      </c>
      <c r="K11" s="74" t="s">
        <v>163</v>
      </c>
      <c r="L11" s="74" t="s">
        <v>163</v>
      </c>
      <c r="M11" s="74" t="s">
        <v>163</v>
      </c>
    </row>
    <row r="12" customHeight="1" spans="2:13">
      <c r="B12" s="63" t="s">
        <v>170</v>
      </c>
      <c r="C12" s="65">
        <f t="shared" ref="C12:C14" si="7">D12-1</f>
        <v>37</v>
      </c>
      <c r="D12" s="65">
        <v>38</v>
      </c>
      <c r="E12" s="65">
        <f t="shared" ref="E12:E14" si="8">D12+1</f>
        <v>39</v>
      </c>
      <c r="F12" s="65">
        <f t="shared" ref="F12:F14" si="9">E12+1</f>
        <v>40</v>
      </c>
      <c r="G12" s="65">
        <f>F12+1.2</f>
        <v>41.2</v>
      </c>
      <c r="H12" s="61"/>
      <c r="I12" s="74" t="s">
        <v>163</v>
      </c>
      <c r="J12" s="74" t="s">
        <v>163</v>
      </c>
      <c r="K12" s="74" t="s">
        <v>163</v>
      </c>
      <c r="L12" s="74" t="s">
        <v>163</v>
      </c>
      <c r="M12" s="74" t="s">
        <v>163</v>
      </c>
    </row>
    <row r="13" customHeight="1" spans="2:13">
      <c r="B13" s="63" t="s">
        <v>171</v>
      </c>
      <c r="C13" s="65">
        <f t="shared" si="7"/>
        <v>44</v>
      </c>
      <c r="D13" s="65">
        <v>45</v>
      </c>
      <c r="E13" s="65">
        <f t="shared" si="8"/>
        <v>46</v>
      </c>
      <c r="F13" s="65">
        <f t="shared" si="9"/>
        <v>47</v>
      </c>
      <c r="G13" s="65">
        <f>F13+1.5</f>
        <v>48.5</v>
      </c>
      <c r="H13" s="61"/>
      <c r="I13" s="74" t="s">
        <v>163</v>
      </c>
      <c r="J13" s="74" t="s">
        <v>163</v>
      </c>
      <c r="K13" s="74" t="s">
        <v>163</v>
      </c>
      <c r="L13" s="74" t="s">
        <v>163</v>
      </c>
      <c r="M13" s="74" t="s">
        <v>163</v>
      </c>
    </row>
    <row r="14" customHeight="1" spans="2:13">
      <c r="B14" s="63" t="s">
        <v>173</v>
      </c>
      <c r="C14" s="65">
        <f t="shared" si="7"/>
        <v>59</v>
      </c>
      <c r="D14" s="65">
        <v>60</v>
      </c>
      <c r="E14" s="65">
        <f t="shared" si="8"/>
        <v>61</v>
      </c>
      <c r="F14" s="65">
        <f t="shared" si="9"/>
        <v>62</v>
      </c>
      <c r="G14" s="65">
        <f>F14+0.5</f>
        <v>62.5</v>
      </c>
      <c r="H14" s="61"/>
      <c r="I14" s="74" t="s">
        <v>161</v>
      </c>
      <c r="J14" s="74" t="s">
        <v>163</v>
      </c>
      <c r="K14" s="74" t="s">
        <v>161</v>
      </c>
      <c r="L14" s="74" t="s">
        <v>161</v>
      </c>
      <c r="M14" s="74" t="s">
        <v>161</v>
      </c>
    </row>
    <row r="15" customHeight="1" spans="2:13">
      <c r="B15" s="63" t="s">
        <v>174</v>
      </c>
      <c r="C15" s="65">
        <f>D15-0.8</f>
        <v>18.2</v>
      </c>
      <c r="D15" s="67">
        <v>19</v>
      </c>
      <c r="E15" s="65">
        <f>D15+0.8</f>
        <v>19.8</v>
      </c>
      <c r="F15" s="65">
        <f>E15+0.8</f>
        <v>20.6</v>
      </c>
      <c r="G15" s="65">
        <f>F15+1.3</f>
        <v>21.9</v>
      </c>
      <c r="H15" s="61"/>
      <c r="I15" s="74" t="s">
        <v>163</v>
      </c>
      <c r="J15" s="74" t="s">
        <v>163</v>
      </c>
      <c r="K15" s="74" t="s">
        <v>163</v>
      </c>
      <c r="L15" s="74" t="s">
        <v>163</v>
      </c>
      <c r="M15" s="74" t="s">
        <v>163</v>
      </c>
    </row>
    <row r="16" customHeight="1" spans="2:13">
      <c r="B16" s="63" t="s">
        <v>175</v>
      </c>
      <c r="C16" s="65">
        <f>D16-0.6</f>
        <v>15.4</v>
      </c>
      <c r="D16" s="65">
        <v>16</v>
      </c>
      <c r="E16" s="65">
        <f>D16+0.6</f>
        <v>16.6</v>
      </c>
      <c r="F16" s="65">
        <f>E16+0.6</f>
        <v>17.2</v>
      </c>
      <c r="G16" s="68">
        <f>F16+0.95</f>
        <v>18.15</v>
      </c>
      <c r="H16" s="61"/>
      <c r="I16" s="74" t="s">
        <v>163</v>
      </c>
      <c r="J16" s="74" t="s">
        <v>163</v>
      </c>
      <c r="K16" s="74" t="s">
        <v>163</v>
      </c>
      <c r="L16" s="74" t="s">
        <v>163</v>
      </c>
      <c r="M16" s="74" t="s">
        <v>163</v>
      </c>
    </row>
    <row r="17" customHeight="1" spans="2:13">
      <c r="B17" s="63" t="s">
        <v>176</v>
      </c>
      <c r="C17" s="67">
        <f>D17-0.4</f>
        <v>11.6</v>
      </c>
      <c r="D17" s="67">
        <v>12</v>
      </c>
      <c r="E17" s="67">
        <f>D17+0.4</f>
        <v>12.4</v>
      </c>
      <c r="F17" s="67">
        <f>E17+0.4</f>
        <v>12.8</v>
      </c>
      <c r="G17" s="67">
        <f>F17+0.6</f>
        <v>13.4</v>
      </c>
      <c r="H17" s="61"/>
      <c r="I17" s="74" t="s">
        <v>163</v>
      </c>
      <c r="J17" s="74" t="s">
        <v>163</v>
      </c>
      <c r="K17" s="74" t="s">
        <v>163</v>
      </c>
      <c r="L17" s="74" t="s">
        <v>163</v>
      </c>
      <c r="M17" s="74" t="s">
        <v>163</v>
      </c>
    </row>
    <row r="18" customHeight="1" spans="2:13">
      <c r="B18" s="63" t="s">
        <v>177</v>
      </c>
      <c r="C18" s="67">
        <f>D18-0.5</f>
        <v>34.5</v>
      </c>
      <c r="D18" s="67">
        <v>35</v>
      </c>
      <c r="E18" s="67">
        <f t="shared" ref="E18:G18" si="10">D18+0.5</f>
        <v>35.5</v>
      </c>
      <c r="F18" s="67">
        <f t="shared" si="10"/>
        <v>36</v>
      </c>
      <c r="G18" s="67">
        <f t="shared" si="10"/>
        <v>36.5</v>
      </c>
      <c r="H18" s="61"/>
      <c r="I18" s="74" t="s">
        <v>163</v>
      </c>
      <c r="J18" s="74" t="s">
        <v>163</v>
      </c>
      <c r="K18" s="74" t="s">
        <v>163</v>
      </c>
      <c r="L18" s="74" t="s">
        <v>163</v>
      </c>
      <c r="M18" s="74" t="s">
        <v>163</v>
      </c>
    </row>
    <row r="19" customHeight="1" spans="2:13">
      <c r="B19" s="52" t="s">
        <v>178</v>
      </c>
      <c r="E19" s="69"/>
      <c r="F19" s="69"/>
      <c r="G19" s="69"/>
      <c r="H19" s="69"/>
      <c r="I19" s="69"/>
      <c r="J19" s="69"/>
      <c r="K19" s="69"/>
      <c r="L19" s="69"/>
      <c r="M19" s="69"/>
    </row>
    <row r="20" customHeight="1" spans="2:13">
      <c r="B20" s="69"/>
      <c r="C20" s="69"/>
      <c r="D20" s="69"/>
      <c r="E20" s="69"/>
      <c r="F20" s="69"/>
      <c r="G20" s="69"/>
      <c r="H20" s="69"/>
      <c r="I20" s="75" t="s">
        <v>179</v>
      </c>
      <c r="J20" s="76"/>
      <c r="K20" s="75" t="s">
        <v>180</v>
      </c>
      <c r="L20" s="75"/>
      <c r="M20" s="75" t="s">
        <v>181</v>
      </c>
    </row>
  </sheetData>
  <mergeCells count="8">
    <mergeCell ref="B1:M1"/>
    <mergeCell ref="C2:D2"/>
    <mergeCell ref="F2:G2"/>
    <mergeCell ref="J2:M2"/>
    <mergeCell ref="C3:G3"/>
    <mergeCell ref="I3:M3"/>
    <mergeCell ref="B3:B4"/>
    <mergeCell ref="H2:H18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A12" sqref="$A12:$XFD12"/>
    </sheetView>
  </sheetViews>
  <sheetFormatPr defaultColWidth="9" defaultRowHeight="14.25"/>
  <cols>
    <col min="1" max="1" width="7" customWidth="1"/>
    <col min="2" max="2" width="12.1666666666667" style="50" customWidth="1"/>
    <col min="3" max="3" width="12.8333333333333" style="50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251</v>
      </c>
      <c r="B2" s="5" t="s">
        <v>252</v>
      </c>
      <c r="C2" s="5" t="s">
        <v>253</v>
      </c>
      <c r="D2" s="5" t="s">
        <v>254</v>
      </c>
      <c r="E2" s="5" t="s">
        <v>255</v>
      </c>
      <c r="F2" s="5" t="s">
        <v>256</v>
      </c>
      <c r="G2" s="5" t="s">
        <v>257</v>
      </c>
      <c r="H2" s="5" t="s">
        <v>258</v>
      </c>
      <c r="I2" s="4" t="s">
        <v>259</v>
      </c>
      <c r="J2" s="4" t="s">
        <v>260</v>
      </c>
      <c r="K2" s="4" t="s">
        <v>261</v>
      </c>
      <c r="L2" s="4" t="s">
        <v>262</v>
      </c>
      <c r="M2" s="4" t="s">
        <v>263</v>
      </c>
      <c r="N2" s="5" t="s">
        <v>264</v>
      </c>
      <c r="O2" s="5" t="s">
        <v>265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266</v>
      </c>
      <c r="J3" s="4" t="s">
        <v>266</v>
      </c>
      <c r="K3" s="4" t="s">
        <v>266</v>
      </c>
      <c r="L3" s="4" t="s">
        <v>266</v>
      </c>
      <c r="M3" s="4" t="s">
        <v>266</v>
      </c>
      <c r="N3" s="7"/>
      <c r="O3" s="7"/>
    </row>
    <row r="4" ht="40.5" spans="1:15">
      <c r="A4" s="9"/>
      <c r="B4" s="10">
        <v>6277</v>
      </c>
      <c r="C4" s="10" t="s">
        <v>267</v>
      </c>
      <c r="D4" s="22" t="s">
        <v>268</v>
      </c>
      <c r="E4" s="10" t="s">
        <v>63</v>
      </c>
      <c r="F4" s="366" t="s">
        <v>269</v>
      </c>
      <c r="G4" s="10" t="s">
        <v>67</v>
      </c>
      <c r="H4" s="10" t="s">
        <v>67</v>
      </c>
      <c r="I4" s="10">
        <v>2</v>
      </c>
      <c r="J4" s="10">
        <v>2</v>
      </c>
      <c r="K4" s="10">
        <v>2</v>
      </c>
      <c r="L4" s="10">
        <v>4</v>
      </c>
      <c r="M4" s="10">
        <v>3</v>
      </c>
      <c r="N4" s="10">
        <f t="shared" ref="N4:N9" si="0">SUM(I4:M4)</f>
        <v>13</v>
      </c>
      <c r="O4" s="10" t="s">
        <v>270</v>
      </c>
    </row>
    <row r="5" ht="54" spans="1:15">
      <c r="A5" s="9"/>
      <c r="B5" s="10">
        <v>3447</v>
      </c>
      <c r="C5" s="10" t="s">
        <v>267</v>
      </c>
      <c r="D5" s="12" t="s">
        <v>271</v>
      </c>
      <c r="E5" s="10" t="s">
        <v>63</v>
      </c>
      <c r="F5" s="367" t="s">
        <v>269</v>
      </c>
      <c r="G5" s="10" t="s">
        <v>67</v>
      </c>
      <c r="H5" s="10" t="s">
        <v>67</v>
      </c>
      <c r="I5" s="10">
        <v>2</v>
      </c>
      <c r="J5" s="10">
        <v>1</v>
      </c>
      <c r="K5" s="10">
        <v>2</v>
      </c>
      <c r="L5" s="10">
        <v>3</v>
      </c>
      <c r="M5" s="10">
        <v>3</v>
      </c>
      <c r="N5" s="10">
        <f t="shared" si="0"/>
        <v>11</v>
      </c>
      <c r="O5" s="10" t="s">
        <v>270</v>
      </c>
    </row>
    <row r="6" ht="27" spans="1:15">
      <c r="A6" s="9">
        <v>3</v>
      </c>
      <c r="B6" s="10">
        <v>6270</v>
      </c>
      <c r="C6" s="10" t="s">
        <v>267</v>
      </c>
      <c r="D6" s="23" t="s">
        <v>272</v>
      </c>
      <c r="E6" s="10" t="s">
        <v>63</v>
      </c>
      <c r="F6" s="366" t="s">
        <v>269</v>
      </c>
      <c r="G6" s="10" t="s">
        <v>67</v>
      </c>
      <c r="H6" s="10" t="s">
        <v>67</v>
      </c>
      <c r="I6" s="10">
        <v>1</v>
      </c>
      <c r="J6" s="10">
        <v>2</v>
      </c>
      <c r="K6" s="10">
        <v>1</v>
      </c>
      <c r="L6" s="10">
        <v>4</v>
      </c>
      <c r="M6" s="10">
        <v>2</v>
      </c>
      <c r="N6" s="10">
        <f t="shared" si="0"/>
        <v>10</v>
      </c>
      <c r="O6" s="10" t="s">
        <v>270</v>
      </c>
    </row>
    <row r="7" spans="1:15">
      <c r="A7" s="9"/>
      <c r="B7" s="10"/>
      <c r="C7" s="10"/>
      <c r="D7" s="12"/>
      <c r="E7" s="10"/>
      <c r="F7" s="44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9"/>
      <c r="B8" s="10"/>
      <c r="C8" s="10"/>
      <c r="D8" s="12"/>
      <c r="E8" s="10"/>
      <c r="F8" s="43"/>
      <c r="G8" s="10"/>
      <c r="H8" s="10"/>
      <c r="I8" s="10"/>
      <c r="J8" s="10"/>
      <c r="K8" s="10"/>
      <c r="L8" s="10"/>
      <c r="M8" s="9"/>
      <c r="N8" s="9"/>
      <c r="O8" s="9"/>
    </row>
    <row r="9" spans="1:15">
      <c r="A9" s="9"/>
      <c r="B9" s="10"/>
      <c r="C9" s="10"/>
      <c r="D9" s="12"/>
      <c r="E9" s="10"/>
      <c r="F9" s="44"/>
      <c r="G9" s="10"/>
      <c r="H9" s="10"/>
      <c r="I9" s="10"/>
      <c r="J9" s="10"/>
      <c r="K9" s="10"/>
      <c r="L9" s="10"/>
      <c r="M9" s="9"/>
      <c r="N9" s="9"/>
      <c r="O9" s="9"/>
    </row>
    <row r="10" spans="1:15">
      <c r="A10" s="9"/>
      <c r="B10" s="10"/>
      <c r="C10" s="10"/>
      <c r="D10" s="12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10"/>
      <c r="C11" s="10"/>
      <c r="D11" s="23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3" t="s">
        <v>273</v>
      </c>
      <c r="B12" s="24"/>
      <c r="C12" s="24"/>
      <c r="D12" s="15"/>
      <c r="E12" s="16"/>
      <c r="F12" s="25"/>
      <c r="G12" s="25"/>
      <c r="H12" s="25"/>
      <c r="I12" s="26"/>
      <c r="J12" s="13" t="s">
        <v>274</v>
      </c>
      <c r="K12" s="14"/>
      <c r="L12" s="14"/>
      <c r="M12" s="15"/>
      <c r="N12" s="14"/>
      <c r="O12" s="21"/>
    </row>
    <row r="13" ht="16.5" spans="1:15">
      <c r="A13" s="17" t="s">
        <v>275</v>
      </c>
      <c r="B13" s="51"/>
      <c r="C13" s="51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@_@</cp:lastModifiedBy>
  <dcterms:created xsi:type="dcterms:W3CDTF">2020-03-11T01:34:00Z</dcterms:created>
  <dcterms:modified xsi:type="dcterms:W3CDTF">2023-06-18T06:49:11Z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