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TAEEAL91089\"/>
    </mc:Choice>
  </mc:AlternateContent>
  <bookViews>
    <workbookView xWindow="0" yWindow="0" windowWidth="22365" windowHeight="957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3">'验货尺寸表 '!$A$1:$V$25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8" i="7" l="1"/>
  <c r="N7" i="7"/>
  <c r="N6" i="7"/>
  <c r="N5" i="7"/>
  <c r="N4" i="7"/>
  <c r="E21" i="6"/>
  <c r="F21" i="6" s="1"/>
  <c r="G21" i="6" s="1"/>
  <c r="H21" i="6" s="1"/>
  <c r="C21" i="6"/>
  <c r="B21" i="6"/>
  <c r="E20" i="6"/>
  <c r="F20" i="6" s="1"/>
  <c r="G20" i="6" s="1"/>
  <c r="H20" i="6" s="1"/>
  <c r="C20" i="6"/>
  <c r="B20" i="6" s="1"/>
  <c r="B18" i="6"/>
  <c r="E17" i="6"/>
  <c r="F17" i="6" s="1"/>
  <c r="G17" i="6" s="1"/>
  <c r="H17" i="6" s="1"/>
  <c r="C17" i="6"/>
  <c r="B17" i="6"/>
  <c r="F16" i="6"/>
  <c r="G16" i="6" s="1"/>
  <c r="H16" i="6" s="1"/>
  <c r="E16" i="6"/>
  <c r="C16" i="6"/>
  <c r="B16" i="6"/>
  <c r="E15" i="6"/>
  <c r="F15" i="6" s="1"/>
  <c r="G15" i="6" s="1"/>
  <c r="H15" i="6" s="1"/>
  <c r="C15" i="6"/>
  <c r="B15" i="6"/>
  <c r="F14" i="6"/>
  <c r="G14" i="6" s="1"/>
  <c r="H14" i="6" s="1"/>
  <c r="E14" i="6"/>
  <c r="C14" i="6"/>
  <c r="B14" i="6"/>
  <c r="E13" i="6"/>
  <c r="F13" i="6" s="1"/>
  <c r="G13" i="6" s="1"/>
  <c r="H13" i="6" s="1"/>
  <c r="C13" i="6"/>
  <c r="B13" i="6"/>
  <c r="E12" i="6"/>
  <c r="F12" i="6" s="1"/>
  <c r="G12" i="6" s="1"/>
  <c r="H12" i="6" s="1"/>
  <c r="C12" i="6"/>
  <c r="B12" i="6"/>
  <c r="E11" i="6"/>
  <c r="F11" i="6" s="1"/>
  <c r="G11" i="6" s="1"/>
  <c r="H11" i="6" s="1"/>
  <c r="C11" i="6"/>
  <c r="B11" i="6"/>
  <c r="E10" i="6"/>
  <c r="F10" i="6" s="1"/>
  <c r="G10" i="6" s="1"/>
  <c r="H10" i="6" s="1"/>
  <c r="C10" i="6"/>
  <c r="B10" i="6"/>
  <c r="E9" i="6"/>
  <c r="F9" i="6" s="1"/>
  <c r="G9" i="6" s="1"/>
  <c r="H9" i="6" s="1"/>
  <c r="C9" i="6"/>
  <c r="B9" i="6"/>
  <c r="E8" i="6"/>
  <c r="F8" i="6" s="1"/>
  <c r="G8" i="6" s="1"/>
  <c r="H8" i="6" s="1"/>
  <c r="C8" i="6"/>
  <c r="B8" i="6"/>
  <c r="E7" i="6"/>
  <c r="F7" i="6" s="1"/>
  <c r="G7" i="6" s="1"/>
  <c r="H7" i="6" s="1"/>
  <c r="C7" i="6"/>
  <c r="B7" i="6"/>
  <c r="F6" i="6"/>
  <c r="G6" i="6" s="1"/>
  <c r="H6" i="6" s="1"/>
  <c r="E6" i="6"/>
  <c r="C6" i="6"/>
  <c r="B6" i="6"/>
  <c r="E21" i="14"/>
  <c r="F21" i="14" s="1"/>
  <c r="G21" i="14" s="1"/>
  <c r="H21" i="14" s="1"/>
  <c r="C21" i="14"/>
  <c r="B21" i="14"/>
  <c r="E20" i="14"/>
  <c r="F20" i="14" s="1"/>
  <c r="G20" i="14" s="1"/>
  <c r="H20" i="14" s="1"/>
  <c r="C20" i="14"/>
  <c r="B20" i="14"/>
  <c r="B18" i="14"/>
  <c r="E17" i="14"/>
  <c r="F17" i="14" s="1"/>
  <c r="G17" i="14" s="1"/>
  <c r="H17" i="14" s="1"/>
  <c r="C17" i="14"/>
  <c r="B17" i="14" s="1"/>
  <c r="E16" i="14"/>
  <c r="F16" i="14" s="1"/>
  <c r="G16" i="14" s="1"/>
  <c r="H16" i="14" s="1"/>
  <c r="C16" i="14"/>
  <c r="B16" i="14" s="1"/>
  <c r="E15" i="14"/>
  <c r="F15" i="14" s="1"/>
  <c r="G15" i="14" s="1"/>
  <c r="H15" i="14" s="1"/>
  <c r="C15" i="14"/>
  <c r="B15" i="14" s="1"/>
  <c r="E14" i="14"/>
  <c r="F14" i="14" s="1"/>
  <c r="G14" i="14" s="1"/>
  <c r="H14" i="14" s="1"/>
  <c r="C14" i="14"/>
  <c r="B14" i="14" s="1"/>
  <c r="E13" i="14"/>
  <c r="F13" i="14" s="1"/>
  <c r="G13" i="14" s="1"/>
  <c r="H13" i="14" s="1"/>
  <c r="C13" i="14"/>
  <c r="B13" i="14" s="1"/>
  <c r="E12" i="14"/>
  <c r="F12" i="14" s="1"/>
  <c r="G12" i="14" s="1"/>
  <c r="H12" i="14" s="1"/>
  <c r="C12" i="14"/>
  <c r="B12" i="14" s="1"/>
  <c r="E11" i="14"/>
  <c r="F11" i="14" s="1"/>
  <c r="G11" i="14" s="1"/>
  <c r="H11" i="14" s="1"/>
  <c r="C11" i="14"/>
  <c r="B11" i="14" s="1"/>
  <c r="E10" i="14"/>
  <c r="F10" i="14" s="1"/>
  <c r="G10" i="14" s="1"/>
  <c r="H10" i="14" s="1"/>
  <c r="C10" i="14"/>
  <c r="B10" i="14" s="1"/>
  <c r="E9" i="14"/>
  <c r="F9" i="14" s="1"/>
  <c r="G9" i="14" s="1"/>
  <c r="H9" i="14" s="1"/>
  <c r="C9" i="14"/>
  <c r="B9" i="14" s="1"/>
  <c r="E8" i="14"/>
  <c r="F8" i="14" s="1"/>
  <c r="G8" i="14" s="1"/>
  <c r="H8" i="14" s="1"/>
  <c r="C8" i="14"/>
  <c r="B8" i="14" s="1"/>
  <c r="E7" i="14"/>
  <c r="F7" i="14" s="1"/>
  <c r="G7" i="14" s="1"/>
  <c r="H7" i="14" s="1"/>
  <c r="C7" i="14"/>
  <c r="B7" i="14" s="1"/>
  <c r="E6" i="14"/>
  <c r="F6" i="14" s="1"/>
  <c r="G6" i="14" s="1"/>
  <c r="H6" i="14" s="1"/>
  <c r="C6" i="14"/>
  <c r="B6" i="14" s="1"/>
  <c r="E21" i="13"/>
  <c r="F21" i="13" s="1"/>
  <c r="G21" i="13" s="1"/>
  <c r="H21" i="13" s="1"/>
  <c r="C21" i="13"/>
  <c r="B21" i="13" s="1"/>
  <c r="E20" i="13"/>
  <c r="F20" i="13" s="1"/>
  <c r="G20" i="13" s="1"/>
  <c r="H20" i="13" s="1"/>
  <c r="C20" i="13"/>
  <c r="B20" i="13" s="1"/>
  <c r="B18" i="13"/>
  <c r="E17" i="13"/>
  <c r="F17" i="13" s="1"/>
  <c r="G17" i="13" s="1"/>
  <c r="H17" i="13" s="1"/>
  <c r="C17" i="13"/>
  <c r="B17" i="13"/>
  <c r="E16" i="13"/>
  <c r="F16" i="13" s="1"/>
  <c r="G16" i="13" s="1"/>
  <c r="H16" i="13" s="1"/>
  <c r="C16" i="13"/>
  <c r="B16" i="13"/>
  <c r="E15" i="13"/>
  <c r="F15" i="13" s="1"/>
  <c r="G15" i="13" s="1"/>
  <c r="H15" i="13" s="1"/>
  <c r="C15" i="13"/>
  <c r="B15" i="13"/>
  <c r="E14" i="13"/>
  <c r="F14" i="13" s="1"/>
  <c r="G14" i="13" s="1"/>
  <c r="H14" i="13" s="1"/>
  <c r="C14" i="13"/>
  <c r="B14" i="13"/>
  <c r="E13" i="13"/>
  <c r="F13" i="13" s="1"/>
  <c r="G13" i="13" s="1"/>
  <c r="H13" i="13" s="1"/>
  <c r="C13" i="13"/>
  <c r="B13" i="13"/>
  <c r="E12" i="13"/>
  <c r="F12" i="13" s="1"/>
  <c r="G12" i="13" s="1"/>
  <c r="H12" i="13" s="1"/>
  <c r="C12" i="13"/>
  <c r="B12" i="13"/>
  <c r="E11" i="13"/>
  <c r="F11" i="13" s="1"/>
  <c r="G11" i="13" s="1"/>
  <c r="H11" i="13" s="1"/>
  <c r="C11" i="13"/>
  <c r="B11" i="13" s="1"/>
  <c r="E10" i="13"/>
  <c r="F10" i="13" s="1"/>
  <c r="G10" i="13" s="1"/>
  <c r="H10" i="13" s="1"/>
  <c r="C10" i="13"/>
  <c r="B10" i="13"/>
  <c r="E9" i="13"/>
  <c r="F9" i="13" s="1"/>
  <c r="G9" i="13" s="1"/>
  <c r="H9" i="13" s="1"/>
  <c r="C9" i="13"/>
  <c r="B9" i="13" s="1"/>
  <c r="E8" i="13"/>
  <c r="F8" i="13" s="1"/>
  <c r="G8" i="13" s="1"/>
  <c r="H8" i="13" s="1"/>
  <c r="C8" i="13"/>
  <c r="B8" i="13"/>
  <c r="E7" i="13"/>
  <c r="F7" i="13" s="1"/>
  <c r="G7" i="13" s="1"/>
  <c r="H7" i="13" s="1"/>
  <c r="C7" i="13"/>
  <c r="B7" i="13" s="1"/>
  <c r="E6" i="13"/>
  <c r="F6" i="13" s="1"/>
  <c r="G6" i="13" s="1"/>
  <c r="H6" i="13" s="1"/>
  <c r="C6" i="13"/>
  <c r="B6" i="13"/>
</calcChain>
</file>

<file path=xl/sharedStrings.xml><?xml version="1.0" encoding="utf-8"?>
<sst xmlns="http://schemas.openxmlformats.org/spreadsheetml/2006/main" count="1249" uniqueCount="398">
  <si>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</si>
  <si>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</si>
  <si>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</si>
  <si>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</si>
  <si>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</si>
  <si>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</si>
  <si>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</si>
  <si>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</si>
  <si>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</si>
  <si>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</si>
  <si>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</si>
  <si>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</si>
  <si>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</si>
  <si>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</si>
  <si>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</si>
  <si>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</si>
  <si>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</si>
  <si>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</si>
  <si>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</si>
  <si>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</si>
  <si>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</si>
  <si>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</si>
  <si>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</si>
  <si>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</si>
  <si>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</si>
  <si>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</si>
  <si>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</si>
  <si>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</si>
  <si>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</si>
  <si>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</si>
  <si>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</si>
  <si>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</si>
  <si>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</si>
  <si>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</si>
  <si>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</si>
  <si>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</si>
  <si>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</si>
  <si>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</si>
  <si>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</si>
  <si>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</si>
  <si>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</si>
  <si>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</si>
  <si>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</si>
  <si>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</si>
  <si>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</si>
  <si>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</si>
  <si>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</si>
  <si>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</si>
  <si>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</si>
  <si>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</si>
  <si>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</si>
  <si>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</si>
  <si>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</si>
  <si>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</si>
  <si>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</si>
  <si>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</si>
  <si>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</si>
  <si>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</si>
  <si>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</si>
  <si>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</si>
  <si>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</si>
  <si>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</si>
  <si>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</si>
  <si>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TAEEBL91089</t>
  </si>
  <si>
    <t>合同交期</t>
  </si>
  <si>
    <t>产前确认样</t>
  </si>
  <si>
    <t>有</t>
  </si>
  <si>
    <t>无</t>
  </si>
  <si>
    <t>品名</t>
  </si>
  <si>
    <t>男式连帽软壳外套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</si>
  <si>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</si>
  <si>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</si>
  <si>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</si>
  <si>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</si>
  <si>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</si>
  <si>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</si>
  <si>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</si>
  <si>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</si>
  <si>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</si>
  <si>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CGDD23062600003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</si>
  <si>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</si>
  <si>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</si>
  <si>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</si>
  <si>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</si>
  <si>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</si>
  <si>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</si>
  <si>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</si>
  <si>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</si>
  <si>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</si>
  <si>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</si>
  <si>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</si>
  <si>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</si>
  <si>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</si>
  <si>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</si>
  <si>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</si>
  <si>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</si>
  <si>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</si>
  <si>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</si>
  <si>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</si>
  <si>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</si>
  <si>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</si>
  <si>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</si>
  <si>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</si>
  <si>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</si>
  <si>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</si>
  <si>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</si>
  <si>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</si>
  <si>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</si>
  <si>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</si>
  <si>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</si>
  <si>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</si>
  <si>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</si>
  <si>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</si>
  <si>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</si>
  <si>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</si>
  <si>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</si>
  <si>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</si>
  <si>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薰衣草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</si>
  <si>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</si>
  <si>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</si>
  <si>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山影灰/10件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</si>
  <si>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</si>
  <si>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</si>
  <si>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</si>
  <si>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</si>
  <si>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</si>
  <si>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</si>
  <si>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</si>
  <si>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</si>
  <si>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</si>
  <si>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</si>
  <si>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</si>
  <si>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</si>
  <si>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</si>
  <si>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</si>
  <si>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</si>
  <si>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</si>
  <si>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</si>
  <si>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</si>
  <si>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</si>
  <si>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</si>
  <si>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</si>
  <si>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唐厂长</t>
  </si>
  <si>
    <t>【整改结果】</t>
  </si>
  <si>
    <t>复核时间</t>
  </si>
  <si>
    <t>QC规格测量表</t>
  </si>
  <si>
    <t>产品代码：</t>
  </si>
  <si>
    <t>丹东仁合</t>
  </si>
  <si>
    <t>部位名称</t>
  </si>
  <si>
    <t>指示规格 FINAL SPEC</t>
  </si>
  <si>
    <t>样品规格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</si>
  <si>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</si>
  <si>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</si>
  <si>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</si>
  <si>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</si>
  <si>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</si>
  <si>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</si>
  <si>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</si>
  <si>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</si>
  <si>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</si>
  <si>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</si>
  <si>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</si>
  <si>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</si>
  <si>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前中长</t>
  </si>
  <si>
    <t>+0.3/0.3</t>
  </si>
  <si>
    <t>+0.4/+0.2</t>
  </si>
  <si>
    <t>胸围</t>
  </si>
  <si>
    <t>+0.4/0</t>
  </si>
  <si>
    <t>腰围</t>
  </si>
  <si>
    <t>摆围平量</t>
  </si>
  <si>
    <t>肩宽</t>
  </si>
  <si>
    <t>-0.5/-0.4</t>
  </si>
  <si>
    <t>-0.6/-0.8</t>
  </si>
  <si>
    <t>-1/-0.7</t>
  </si>
  <si>
    <t>下领围</t>
  </si>
  <si>
    <t>0/-0.2</t>
  </si>
  <si>
    <t>-0.2/-0.2</t>
  </si>
  <si>
    <t>肩点袖长</t>
  </si>
  <si>
    <t>+0.2/+0.2</t>
  </si>
  <si>
    <t>+0.3/+0.3</t>
  </si>
  <si>
    <t>袖肥/2（袖山高0.3时）</t>
  </si>
  <si>
    <t>袖肘围/2</t>
  </si>
  <si>
    <t>袖口围平量/2</t>
  </si>
  <si>
    <t>前领高</t>
  </si>
  <si>
    <t>插手袋长</t>
  </si>
  <si>
    <t>19</t>
  </si>
  <si>
    <t>+0.4/+0.3</t>
  </si>
  <si>
    <t>胸袋</t>
  </si>
  <si>
    <t>帽高</t>
  </si>
  <si>
    <t>帽宽</t>
  </si>
  <si>
    <t xml:space="preserve">     初期请洗测2-3件，有问题的另加测量数量。</t>
  </si>
  <si>
    <t>验货时间：11月8日</t>
  </si>
  <si>
    <t>跟单QC:王淑波</t>
  </si>
  <si>
    <t>工厂负责人：</t>
  </si>
  <si>
    <t>费佳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</si>
  <si>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</si>
  <si>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</si>
  <si>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</si>
  <si>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</si>
  <si>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</si>
  <si>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</si>
  <si>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</si>
  <si>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</si>
  <si>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</si>
  <si>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</si>
  <si>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</si>
  <si>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</si>
  <si>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</si>
  <si>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</si>
  <si>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</si>
  <si>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</si>
  <si>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</si>
  <si>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</si>
  <si>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-0.3/0</t>
  </si>
  <si>
    <t>0.3/0.5</t>
  </si>
  <si>
    <t>0.2/0.3</t>
  </si>
  <si>
    <t>-0.2/0.3</t>
  </si>
  <si>
    <t>0.2/-0.7</t>
  </si>
  <si>
    <t>-0.3/0.2</t>
  </si>
  <si>
    <t>0/0.3</t>
  </si>
  <si>
    <t>-1.5/-1</t>
  </si>
  <si>
    <t>-1/-1</t>
  </si>
  <si>
    <t>-1/-1.2</t>
  </si>
  <si>
    <t>1/0.5</t>
  </si>
  <si>
    <t>0.6/0</t>
  </si>
  <si>
    <t>0/-0.3</t>
  </si>
  <si>
    <t>0/-0.4</t>
  </si>
  <si>
    <t>0/-0.5</t>
  </si>
  <si>
    <t>-0.6/0.2</t>
  </si>
  <si>
    <t>0/0.5</t>
  </si>
  <si>
    <t>-1/0.5</t>
  </si>
  <si>
    <t>0/0.2</t>
  </si>
  <si>
    <t>-0.5/0.5</t>
  </si>
  <si>
    <t>-0.3/0.5</t>
  </si>
  <si>
    <t>-0.5/0</t>
  </si>
  <si>
    <t>唐厂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</si>
  <si>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</si>
  <si>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</si>
  <si>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</si>
  <si>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</si>
  <si>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</si>
  <si>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</si>
  <si>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</si>
  <si>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</si>
  <si>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</si>
  <si>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</si>
  <si>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</si>
  <si>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</si>
  <si>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</si>
  <si>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</si>
  <si>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</si>
  <si>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</si>
  <si>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</si>
  <si>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</si>
  <si>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</si>
  <si>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</si>
  <si>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</si>
  <si>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</si>
  <si>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</si>
  <si>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</si>
  <si>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</si>
  <si>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</si>
  <si>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</si>
  <si>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</si>
  <si>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</si>
  <si>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</si>
  <si>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</si>
  <si>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</si>
  <si>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</si>
  <si>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</si>
  <si>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</si>
  <si>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>4XL的主标和吊牌不一致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</si>
  <si>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</si>
  <si>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</si>
  <si>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</si>
  <si>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</si>
  <si>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</si>
  <si>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</si>
  <si>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</si>
  <si>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</si>
  <si>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</si>
  <si>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</si>
  <si>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毕师傅</t>
  </si>
  <si>
    <t>跟单QC:毕师傅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</si>
  <si>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</si>
  <si>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</si>
  <si>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</si>
  <si>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</si>
  <si>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</si>
  <si>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</si>
  <si>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</si>
  <si>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</si>
  <si>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</si>
  <si>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</si>
  <si>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</si>
  <si>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</si>
  <si>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</si>
  <si>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</si>
  <si>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</si>
  <si>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</si>
  <si>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</si>
  <si>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</si>
  <si>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t>测试人签名：董静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</si>
  <si>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</si>
  <si>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</si>
  <si>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</si>
  <si>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</si>
  <si>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</si>
  <si>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</si>
  <si>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</si>
  <si>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</si>
  <si>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</si>
  <si>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</si>
  <si>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%/1.5%</t>
    </r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</si>
  <si>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%/1.9%</t>
    </r>
  </si>
  <si>
    <t>1%/1.5%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</si>
  <si>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</si>
  <si>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</si>
  <si>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</si>
  <si>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</si>
  <si>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</si>
  <si>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</si>
  <si>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</si>
  <si>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</si>
  <si>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</si>
  <si>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</si>
  <si>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</si>
  <si>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拉链</t>
  </si>
  <si>
    <t xml:space="preserve"> ZZM017</t>
  </si>
  <si>
    <t>主标</t>
  </si>
  <si>
    <t>常美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</si>
  <si>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</si>
  <si>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</si>
  <si>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</si>
  <si>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</si>
  <si>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</si>
  <si>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</si>
  <si>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</si>
  <si>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</si>
  <si>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</si>
  <si>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</si>
  <si>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</si>
  <si>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</si>
  <si>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</si>
  <si>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</si>
  <si>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</si>
  <si>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</si>
  <si>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</si>
  <si>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</si>
  <si>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</si>
  <si>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</si>
  <si>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</si>
  <si>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</t>
  </si>
  <si>
    <t>厚胶印花</t>
  </si>
  <si>
    <t>口袋压胶</t>
  </si>
  <si>
    <t>转移压胶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</si>
  <si>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</si>
  <si>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</si>
  <si>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</si>
  <si>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</si>
  <si>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超细橡筋绳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</si>
  <si>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</si>
  <si>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TAEEBL91089</t>
    <phoneticPr fontId="37" type="noConversion"/>
  </si>
  <si>
    <t>TAEEBL910895</t>
    <phoneticPr fontId="37" type="noConversion"/>
  </si>
  <si>
    <t>东港麦莎</t>
    <phoneticPr fontId="37" type="noConversion"/>
  </si>
  <si>
    <t>男式连帽软壳外套</t>
    <phoneticPr fontId="37" type="noConversion"/>
  </si>
  <si>
    <t>东港麦莎</t>
    <phoneticPr fontId="37" type="noConversion"/>
  </si>
  <si>
    <t>山影灰</t>
    <phoneticPr fontId="37" type="noConversion"/>
  </si>
  <si>
    <t>尼龙四面弹/复雪山绒</t>
    <phoneticPr fontId="37" type="noConversion"/>
  </si>
  <si>
    <t>山影灰</t>
    <phoneticPr fontId="37" type="noConversion"/>
  </si>
  <si>
    <t>TAEEAL91089</t>
  </si>
  <si>
    <t>TAEEAL91089</t>
    <phoneticPr fontId="37" type="noConversion"/>
  </si>
  <si>
    <t>6511#</t>
    <phoneticPr fontId="37" type="noConversion"/>
  </si>
  <si>
    <t>2947#</t>
    <phoneticPr fontId="37" type="noConversion"/>
  </si>
  <si>
    <t>6050#</t>
    <phoneticPr fontId="37" type="noConversion"/>
  </si>
  <si>
    <t>6042#</t>
    <phoneticPr fontId="37" type="noConversion"/>
  </si>
  <si>
    <t>制表时间：2023/6/26</t>
    <phoneticPr fontId="37" type="noConversion"/>
  </si>
  <si>
    <t>TAEEAL91089</t>
    <phoneticPr fontId="37" type="noConversion"/>
  </si>
  <si>
    <t>制表时间：2023/6/26</t>
    <phoneticPr fontId="37" type="noConversion"/>
  </si>
  <si>
    <t>6511#</t>
    <phoneticPr fontId="37" type="noConversion"/>
  </si>
  <si>
    <t>2946#</t>
    <phoneticPr fontId="37" type="noConversion"/>
  </si>
  <si>
    <t>2946#</t>
    <phoneticPr fontId="37" type="noConversion"/>
  </si>
  <si>
    <t>尼龙四面弹/复雪山绒</t>
    <phoneticPr fontId="37" type="noConversion"/>
  </si>
  <si>
    <t>尼龙四面弹/复雪山绒</t>
    <phoneticPr fontId="37" type="noConversion"/>
  </si>
  <si>
    <t>TAEEBL91089</t>
    <phoneticPr fontId="37" type="noConversion"/>
  </si>
  <si>
    <t>尼龙四面弹/复雪山绒</t>
    <phoneticPr fontId="37" type="noConversion"/>
  </si>
  <si>
    <t>5号尼龙注塑反穿开尾 葫芦头 注塑上下止 手喷 哑色</t>
    <phoneticPr fontId="37" type="noConversion"/>
  </si>
  <si>
    <t>HSD</t>
    <phoneticPr fontId="37" type="noConversion"/>
  </si>
  <si>
    <t>2947#</t>
    <phoneticPr fontId="37" type="noConversion"/>
  </si>
  <si>
    <t>6050#</t>
    <phoneticPr fontId="37" type="noConversion"/>
  </si>
  <si>
    <t>6050#</t>
    <phoneticPr fontId="37" type="noConversion"/>
  </si>
  <si>
    <t>TAEEAL91089</t>
    <phoneticPr fontId="37" type="noConversion"/>
  </si>
  <si>
    <t>制表时间：6-26</t>
    <phoneticPr fontId="37" type="noConversion"/>
  </si>
  <si>
    <t>制表时间：2022-6-26</t>
    <phoneticPr fontId="37" type="noConversion"/>
  </si>
  <si>
    <t>星耀</t>
    <phoneticPr fontId="37" type="noConversion"/>
  </si>
  <si>
    <t>制表时间：22023/6/25</t>
    <phoneticPr fontId="37" type="noConversion"/>
  </si>
  <si>
    <t>CGDD23062600003</t>
    <phoneticPr fontId="37" type="noConversion"/>
  </si>
  <si>
    <t>采购凭证编号：CGDD23062600003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</si>
</sst>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8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</cellStyleXfs>
  <cellXfs count="40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" applyFont="1" applyFill="1"/>
    <xf numFmtId="0" fontId="14" fillId="0" borderId="2" xfId="4" applyFont="1" applyBorder="1" applyAlignment="1">
      <alignment horizontal="center"/>
    </xf>
    <xf numFmtId="0" fontId="13" fillId="3" borderId="11" xfId="5" applyFont="1" applyFill="1" applyBorder="1" applyAlignment="1">
      <alignment horizontal="left" vertical="center"/>
    </xf>
    <xf numFmtId="0" fontId="14" fillId="0" borderId="3" xfId="4" applyFont="1" applyBorder="1" applyAlignment="1">
      <alignment horizontal="left" vertical="center"/>
    </xf>
    <xf numFmtId="0" fontId="15" fillId="0" borderId="2" xfId="4" applyFont="1" applyFill="1" applyBorder="1" applyAlignment="1">
      <alignment horizontal="center"/>
    </xf>
    <xf numFmtId="0" fontId="15" fillId="0" borderId="2" xfId="4" applyFont="1" applyFill="1" applyBorder="1" applyAlignment="1">
      <alignment horizontal="left"/>
    </xf>
    <xf numFmtId="0" fontId="12" fillId="3" borderId="12" xfId="5" applyFont="1" applyFill="1" applyBorder="1" applyAlignment="1"/>
    <xf numFmtId="49" fontId="12" fillId="3" borderId="13" xfId="5" applyNumberFormat="1" applyFont="1" applyFill="1" applyBorder="1" applyAlignment="1">
      <alignment horizontal="center"/>
    </xf>
    <xf numFmtId="49" fontId="12" fillId="3" borderId="13" xfId="5" applyNumberFormat="1" applyFont="1" applyFill="1" applyBorder="1" applyAlignment="1">
      <alignment horizontal="right"/>
    </xf>
    <xf numFmtId="0" fontId="13" fillId="3" borderId="0" xfId="5" applyFont="1" applyFill="1"/>
    <xf numFmtId="0" fontId="0" fillId="3" borderId="0" xfId="7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4" fillId="0" borderId="4" xfId="4" applyFont="1" applyBorder="1" applyAlignment="1">
      <alignment horizontal="center"/>
    </xf>
    <xf numFmtId="0" fontId="14" fillId="0" borderId="2" xfId="4" applyNumberFormat="1" applyFont="1" applyBorder="1" applyAlignment="1">
      <alignment horizontal="center"/>
    </xf>
    <xf numFmtId="49" fontId="12" fillId="3" borderId="13" xfId="5" applyNumberFormat="1" applyFont="1" applyFill="1" applyBorder="1" applyAlignment="1">
      <alignment horizontal="right" vertical="center"/>
    </xf>
    <xf numFmtId="49" fontId="12" fillId="3" borderId="14" xfId="5" applyNumberFormat="1" applyFont="1" applyFill="1" applyBorder="1" applyAlignment="1">
      <alignment horizontal="center"/>
    </xf>
    <xf numFmtId="14" fontId="13" fillId="3" borderId="0" xfId="5" applyNumberFormat="1" applyFont="1" applyFill="1"/>
    <xf numFmtId="0" fontId="17" fillId="0" borderId="0" xfId="3" applyFill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17" fillId="0" borderId="0" xfId="3" applyFill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vertical="center"/>
    </xf>
    <xf numFmtId="0" fontId="19" fillId="0" borderId="18" xfId="3" applyFont="1" applyFill="1" applyBorder="1" applyAlignment="1">
      <alignment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19" fillId="0" borderId="21" xfId="3" applyFont="1" applyFill="1" applyBorder="1" applyAlignment="1">
      <alignment vertical="center"/>
    </xf>
    <xf numFmtId="0" fontId="20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vertical="center"/>
    </xf>
    <xf numFmtId="0" fontId="19" fillId="0" borderId="23" xfId="3" applyFont="1" applyFill="1" applyBorder="1" applyAlignment="1">
      <alignment vertical="center"/>
    </xf>
    <xf numFmtId="0" fontId="21" fillId="0" borderId="23" xfId="3" applyFont="1" applyFill="1" applyBorder="1" applyAlignment="1">
      <alignment vertical="center"/>
    </xf>
    <xf numFmtId="0" fontId="21" fillId="0" borderId="23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0" xfId="3" applyFont="1" applyFill="1" applyAlignment="1">
      <alignment horizontal="left" vertical="center"/>
    </xf>
    <xf numFmtId="0" fontId="19" fillId="0" borderId="17" xfId="3" applyFont="1" applyFill="1" applyBorder="1" applyAlignment="1">
      <alignment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horizontal="left" vertical="center"/>
    </xf>
    <xf numFmtId="176" fontId="21" fillId="0" borderId="23" xfId="3" applyNumberFormat="1" applyFont="1" applyFill="1" applyBorder="1" applyAlignment="1">
      <alignment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35" xfId="3" applyFont="1" applyFill="1" applyBorder="1" applyAlignment="1">
      <alignment horizontal="left" vertical="center"/>
    </xf>
    <xf numFmtId="0" fontId="12" fillId="3" borderId="2" xfId="5" applyFont="1" applyFill="1" applyBorder="1" applyAlignment="1" applyProtection="1">
      <alignment horizontal="center" vertical="center"/>
    </xf>
    <xf numFmtId="49" fontId="12" fillId="3" borderId="2" xfId="7" applyNumberFormat="1" applyFont="1" applyFill="1" applyBorder="1" applyAlignment="1">
      <alignment horizontal="center" vertical="center"/>
    </xf>
    <xf numFmtId="49" fontId="13" fillId="3" borderId="2" xfId="7" applyNumberFormat="1" applyFont="1" applyFill="1" applyBorder="1" applyAlignment="1">
      <alignment horizontal="center" vertical="center"/>
    </xf>
    <xf numFmtId="0" fontId="12" fillId="3" borderId="7" xfId="5" applyFont="1" applyFill="1" applyBorder="1" applyAlignment="1" applyProtection="1">
      <alignment horizontal="center" vertical="center"/>
    </xf>
    <xf numFmtId="0" fontId="13" fillId="3" borderId="2" xfId="7" applyFont="1" applyFill="1" applyBorder="1" applyAlignment="1">
      <alignment horizontal="center" vertical="center"/>
    </xf>
    <xf numFmtId="0" fontId="13" fillId="3" borderId="40" xfId="7" applyFont="1" applyFill="1" applyBorder="1" applyAlignment="1">
      <alignment horizontal="center" vertical="center"/>
    </xf>
    <xf numFmtId="0" fontId="12" fillId="3" borderId="2" xfId="5" applyFont="1" applyFill="1" applyBorder="1" applyAlignment="1"/>
    <xf numFmtId="0" fontId="17" fillId="0" borderId="0" xfId="3" applyFont="1" applyAlignment="1">
      <alignment horizontal="left" vertical="center"/>
    </xf>
    <xf numFmtId="0" fontId="24" fillId="0" borderId="41" xfId="3" applyFont="1" applyBorder="1" applyAlignment="1">
      <alignment horizontal="left" vertical="center"/>
    </xf>
    <xf numFmtId="0" fontId="22" fillId="0" borderId="42" xfId="3" applyFont="1" applyBorder="1" applyAlignment="1">
      <alignment horizontal="left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21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0" fontId="22" fillId="0" borderId="21" xfId="3" applyFont="1" applyBorder="1" applyAlignment="1">
      <alignment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/>
    </xf>
    <xf numFmtId="0" fontId="25" fillId="0" borderId="22" xfId="3" applyFont="1" applyBorder="1" applyAlignment="1">
      <alignment vertical="center"/>
    </xf>
    <xf numFmtId="0" fontId="22" fillId="0" borderId="17" xfId="3" applyFont="1" applyBorder="1" applyAlignment="1">
      <alignment vertical="center"/>
    </xf>
    <xf numFmtId="0" fontId="17" fillId="0" borderId="18" xfId="3" applyFont="1" applyBorder="1" applyAlignment="1">
      <alignment horizontal="left" vertical="center"/>
    </xf>
    <xf numFmtId="0" fontId="20" fillId="0" borderId="18" xfId="3" applyFont="1" applyBorder="1" applyAlignment="1">
      <alignment horizontal="left" vertical="center"/>
    </xf>
    <xf numFmtId="0" fontId="17" fillId="0" borderId="18" xfId="3" applyFont="1" applyBorder="1" applyAlignment="1">
      <alignment vertical="center"/>
    </xf>
    <xf numFmtId="0" fontId="22" fillId="0" borderId="18" xfId="3" applyFont="1" applyBorder="1" applyAlignment="1">
      <alignment vertical="center"/>
    </xf>
    <xf numFmtId="0" fontId="17" fillId="0" borderId="19" xfId="3" applyFont="1" applyBorder="1" applyAlignment="1">
      <alignment horizontal="left" vertical="center"/>
    </xf>
    <xf numFmtId="0" fontId="17" fillId="0" borderId="19" xfId="3" applyFont="1" applyBorder="1" applyAlignment="1">
      <alignment vertical="center"/>
    </xf>
    <xf numFmtId="0" fontId="22" fillId="0" borderId="19" xfId="3" applyFont="1" applyBorder="1" applyAlignment="1">
      <alignment vertical="center"/>
    </xf>
    <xf numFmtId="0" fontId="20" fillId="0" borderId="23" xfId="3" applyFont="1" applyBorder="1" applyAlignment="1">
      <alignment horizontal="left" vertical="center"/>
    </xf>
    <xf numFmtId="0" fontId="22" fillId="0" borderId="19" xfId="3" applyFont="1" applyBorder="1" applyAlignment="1">
      <alignment horizontal="center" vertical="center"/>
    </xf>
    <xf numFmtId="0" fontId="24" fillId="0" borderId="43" xfId="3" applyFont="1" applyBorder="1" applyAlignment="1">
      <alignment vertical="center"/>
    </xf>
    <xf numFmtId="0" fontId="24" fillId="0" borderId="44" xfId="3" applyFont="1" applyBorder="1" applyAlignment="1">
      <alignment vertical="center"/>
    </xf>
    <xf numFmtId="0" fontId="20" fillId="0" borderId="44" xfId="3" applyFont="1" applyBorder="1" applyAlignment="1">
      <alignment vertical="center"/>
    </xf>
    <xf numFmtId="58" fontId="17" fillId="0" borderId="44" xfId="3" applyNumberFormat="1" applyFont="1" applyBorder="1" applyAlignment="1">
      <alignment vertical="center"/>
    </xf>
    <xf numFmtId="0" fontId="20" fillId="0" borderId="34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22" fillId="0" borderId="46" xfId="3" applyFont="1" applyBorder="1" applyAlignment="1">
      <alignment vertical="center"/>
    </xf>
    <xf numFmtId="0" fontId="17" fillId="0" borderId="47" xfId="3" applyFont="1" applyBorder="1" applyAlignment="1">
      <alignment horizontal="left" vertical="center"/>
    </xf>
    <xf numFmtId="0" fontId="20" fillId="0" borderId="47" xfId="3" applyFont="1" applyBorder="1" applyAlignment="1">
      <alignment horizontal="left" vertical="center"/>
    </xf>
    <xf numFmtId="0" fontId="17" fillId="0" borderId="47" xfId="3" applyFont="1" applyBorder="1" applyAlignment="1">
      <alignment vertical="center"/>
    </xf>
    <xf numFmtId="0" fontId="22" fillId="0" borderId="47" xfId="3" applyFont="1" applyBorder="1" applyAlignment="1">
      <alignment vertical="center"/>
    </xf>
    <xf numFmtId="0" fontId="22" fillId="0" borderId="46" xfId="3" applyFont="1" applyBorder="1" applyAlignment="1">
      <alignment horizontal="center" vertical="center"/>
    </xf>
    <xf numFmtId="0" fontId="20" fillId="0" borderId="47" xfId="3" applyFont="1" applyBorder="1" applyAlignment="1">
      <alignment horizontal="center" vertical="center"/>
    </xf>
    <xf numFmtId="0" fontId="22" fillId="0" borderId="47" xfId="3" applyFont="1" applyBorder="1" applyAlignment="1">
      <alignment horizontal="center" vertical="center"/>
    </xf>
    <xf numFmtId="0" fontId="17" fillId="0" borderId="47" xfId="3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/>
    </xf>
    <xf numFmtId="0" fontId="28" fillId="0" borderId="53" xfId="3" applyFont="1" applyBorder="1" applyAlignment="1">
      <alignment horizontal="left" vertical="center" wrapText="1"/>
    </xf>
    <xf numFmtId="9" fontId="20" fillId="0" borderId="19" xfId="3" applyNumberFormat="1" applyFont="1" applyBorder="1" applyAlignment="1">
      <alignment horizontal="center" vertical="center"/>
    </xf>
    <xf numFmtId="0" fontId="24" fillId="0" borderId="41" xfId="3" applyFont="1" applyBorder="1" applyAlignment="1">
      <alignment vertical="center"/>
    </xf>
    <xf numFmtId="0" fontId="24" fillId="0" borderId="42" xfId="3" applyFont="1" applyBorder="1" applyAlignment="1">
      <alignment vertical="center"/>
    </xf>
    <xf numFmtId="0" fontId="20" fillId="0" borderId="57" xfId="3" applyFont="1" applyBorder="1" applyAlignment="1">
      <alignment vertical="center"/>
    </xf>
    <xf numFmtId="0" fontId="24" fillId="0" borderId="57" xfId="3" applyFont="1" applyBorder="1" applyAlignment="1">
      <alignment vertical="center"/>
    </xf>
    <xf numFmtId="58" fontId="17" fillId="0" borderId="42" xfId="3" applyNumberFormat="1" applyFont="1" applyBorder="1" applyAlignment="1">
      <alignment vertical="center"/>
    </xf>
    <xf numFmtId="0" fontId="17" fillId="0" borderId="57" xfId="3" applyFont="1" applyBorder="1" applyAlignment="1">
      <alignment vertical="center"/>
    </xf>
    <xf numFmtId="0" fontId="20" fillId="0" borderId="51" xfId="3" applyFont="1" applyBorder="1" applyAlignment="1">
      <alignment horizontal="left" vertical="center"/>
    </xf>
    <xf numFmtId="0" fontId="22" fillId="0" borderId="0" xfId="3" applyFont="1" applyBorder="1" applyAlignment="1">
      <alignment vertical="center"/>
    </xf>
    <xf numFmtId="0" fontId="30" fillId="0" borderId="20" xfId="3" applyFont="1" applyBorder="1" applyAlignment="1">
      <alignment horizontal="left" vertical="center" wrapText="1"/>
    </xf>
    <xf numFmtId="0" fontId="30" fillId="0" borderId="20" xfId="3" applyFont="1" applyBorder="1" applyAlignment="1">
      <alignment horizontal="left" vertical="center"/>
    </xf>
    <xf numFmtId="0" fontId="21" fillId="0" borderId="20" xfId="3" applyFont="1" applyBorder="1" applyAlignment="1">
      <alignment horizontal="left" vertical="center"/>
    </xf>
    <xf numFmtId="0" fontId="32" fillId="0" borderId="63" xfId="0" applyFont="1" applyBorder="1"/>
    <xf numFmtId="0" fontId="32" fillId="0" borderId="2" xfId="0" applyFont="1" applyBorder="1"/>
    <xf numFmtId="0" fontId="32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32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5" fillId="0" borderId="2" xfId="0" applyFont="1" applyBorder="1"/>
    <xf numFmtId="0" fontId="31" fillId="0" borderId="61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24" fillId="0" borderId="29" xfId="3" applyFont="1" applyFill="1" applyBorder="1" applyAlignment="1">
      <alignment horizontal="left" vertical="center"/>
    </xf>
    <xf numFmtId="0" fontId="20" fillId="0" borderId="52" xfId="3" applyFont="1" applyFill="1" applyBorder="1" applyAlignment="1">
      <alignment horizontal="left" vertical="center"/>
    </xf>
    <xf numFmtId="0" fontId="20" fillId="0" borderId="29" xfId="3" applyFont="1" applyFill="1" applyBorder="1" applyAlignment="1">
      <alignment horizontal="left" vertical="center"/>
    </xf>
    <xf numFmtId="0" fontId="20" fillId="0" borderId="58" xfId="3" applyFont="1" applyFill="1" applyBorder="1" applyAlignment="1">
      <alignment horizontal="left" vertical="center"/>
    </xf>
    <xf numFmtId="0" fontId="29" fillId="0" borderId="44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4" fillId="0" borderId="60" xfId="3" applyFont="1" applyBorder="1" applyAlignment="1">
      <alignment horizontal="center" vertical="center"/>
    </xf>
    <xf numFmtId="0" fontId="20" fillId="0" borderId="57" xfId="3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20" fillId="0" borderId="55" xfId="3" applyFont="1" applyFill="1" applyBorder="1" applyAlignment="1">
      <alignment horizontal="left" vertical="center"/>
    </xf>
    <xf numFmtId="0" fontId="20" fillId="0" borderId="56" xfId="3" applyFont="1" applyFill="1" applyBorder="1" applyAlignment="1">
      <alignment horizontal="left" vertical="center"/>
    </xf>
    <xf numFmtId="0" fontId="20" fillId="0" borderId="59" xfId="3" applyFont="1" applyFill="1" applyBorder="1" applyAlignment="1">
      <alignment horizontal="left" vertical="center"/>
    </xf>
    <xf numFmtId="0" fontId="20" fillId="0" borderId="28" xfId="3" applyFont="1" applyFill="1" applyBorder="1" applyAlignment="1">
      <alignment horizontal="left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left" vertical="center"/>
    </xf>
    <xf numFmtId="0" fontId="22" fillId="0" borderId="31" xfId="3" applyFont="1" applyFill="1" applyBorder="1" applyAlignment="1">
      <alignment horizontal="left" vertical="center"/>
    </xf>
    <xf numFmtId="0" fontId="22" fillId="0" borderId="32" xfId="3" applyFont="1" applyFill="1" applyBorder="1" applyAlignment="1">
      <alignment horizontal="left" vertical="center"/>
    </xf>
    <xf numFmtId="0" fontId="22" fillId="0" borderId="38" xfId="3" applyFont="1" applyFill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0" fontId="24" fillId="0" borderId="50" xfId="3" applyFont="1" applyBorder="1" applyAlignment="1">
      <alignment horizontal="left" vertical="center"/>
    </xf>
    <xf numFmtId="0" fontId="22" fillId="0" borderId="22" xfId="3" applyFont="1" applyBorder="1" applyAlignment="1">
      <alignment horizontal="left" vertical="center"/>
    </xf>
    <xf numFmtId="0" fontId="22" fillId="0" borderId="23" xfId="3" applyFont="1" applyBorder="1" applyAlignment="1">
      <alignment horizontal="left" vertical="center"/>
    </xf>
    <xf numFmtId="0" fontId="22" fillId="0" borderId="35" xfId="3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0" fontId="19" fillId="0" borderId="46" xfId="3" applyFont="1" applyFill="1" applyBorder="1" applyAlignment="1">
      <alignment horizontal="left" vertical="center"/>
    </xf>
    <xf numFmtId="0" fontId="19" fillId="0" borderId="47" xfId="3" applyFont="1" applyFill="1" applyBorder="1" applyAlignment="1">
      <alignment horizontal="left" vertical="center"/>
    </xf>
    <xf numFmtId="0" fontId="19" fillId="0" borderId="51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54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22" fillId="0" borderId="46" xfId="3" applyFont="1" applyBorder="1" applyAlignment="1">
      <alignment horizontal="left" vertical="center"/>
    </xf>
    <xf numFmtId="0" fontId="22" fillId="0" borderId="47" xfId="3" applyFont="1" applyBorder="1" applyAlignment="1">
      <alignment horizontal="left" vertical="center"/>
    </xf>
    <xf numFmtId="0" fontId="22" fillId="0" borderId="51" xfId="3" applyFont="1" applyBorder="1" applyAlignment="1">
      <alignment horizontal="left" vertical="center"/>
    </xf>
    <xf numFmtId="9" fontId="20" fillId="0" borderId="30" xfId="3" applyNumberFormat="1" applyFont="1" applyBorder="1" applyAlignment="1">
      <alignment horizontal="left" vertical="center"/>
    </xf>
    <xf numFmtId="9" fontId="20" fillId="0" borderId="25" xfId="3" applyNumberFormat="1" applyFont="1" applyBorder="1" applyAlignment="1">
      <alignment horizontal="left" vertical="center"/>
    </xf>
    <xf numFmtId="9" fontId="20" fillId="0" borderId="36" xfId="3" applyNumberFormat="1" applyFont="1" applyBorder="1" applyAlignment="1">
      <alignment horizontal="left" vertical="center"/>
    </xf>
    <xf numFmtId="9" fontId="20" fillId="0" borderId="31" xfId="3" applyNumberFormat="1" applyFont="1" applyBorder="1" applyAlignment="1">
      <alignment horizontal="left" vertical="center"/>
    </xf>
    <xf numFmtId="9" fontId="20" fillId="0" borderId="32" xfId="3" applyNumberFormat="1" applyFont="1" applyBorder="1" applyAlignment="1">
      <alignment horizontal="left" vertical="center"/>
    </xf>
    <xf numFmtId="9" fontId="20" fillId="0" borderId="38" xfId="3" applyNumberFormat="1" applyFont="1" applyBorder="1" applyAlignment="1">
      <alignment horizontal="left" vertical="center"/>
    </xf>
    <xf numFmtId="0" fontId="22" fillId="0" borderId="52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2" fillId="0" borderId="31" xfId="3" applyFont="1" applyBorder="1" applyAlignment="1">
      <alignment horizontal="left" vertical="center" wrapText="1"/>
    </xf>
    <xf numFmtId="0" fontId="22" fillId="0" borderId="32" xfId="3" applyFont="1" applyBorder="1" applyAlignment="1">
      <alignment horizontal="left" vertical="center" wrapText="1"/>
    </xf>
    <xf numFmtId="0" fontId="22" fillId="0" borderId="38" xfId="3" applyFont="1" applyBorder="1" applyAlignment="1">
      <alignment horizontal="left" vertical="center" wrapText="1"/>
    </xf>
    <xf numFmtId="0" fontId="20" fillId="0" borderId="26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14" fontId="20" fillId="0" borderId="19" xfId="3" applyNumberFormat="1" applyFont="1" applyBorder="1" applyAlignment="1">
      <alignment horizontal="center" vertical="center"/>
    </xf>
    <xf numFmtId="14" fontId="20" fillId="0" borderId="20" xfId="3" applyNumberFormat="1" applyFont="1" applyBorder="1" applyAlignment="1">
      <alignment horizontal="center" vertical="center"/>
    </xf>
    <xf numFmtId="0" fontId="22" fillId="0" borderId="21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0" fontId="26" fillId="0" borderId="23" xfId="1" applyNumberFormat="1" applyFont="1" applyFill="1" applyBorder="1" applyAlignment="1" applyProtection="1">
      <alignment horizontal="center" vertical="center" wrapText="1"/>
    </xf>
    <xf numFmtId="0" fontId="20" fillId="0" borderId="35" xfId="3" applyFont="1" applyBorder="1" applyAlignment="1">
      <alignment horizontal="center" vertical="center" wrapText="1"/>
    </xf>
    <xf numFmtId="14" fontId="20" fillId="0" borderId="23" xfId="3" applyNumberFormat="1" applyFont="1" applyBorder="1" applyAlignment="1">
      <alignment horizontal="center" vertical="center"/>
    </xf>
    <xf numFmtId="14" fontId="20" fillId="0" borderId="35" xfId="3" applyNumberFormat="1" applyFont="1" applyBorder="1" applyAlignment="1">
      <alignment horizontal="center"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34" xfId="3" applyFont="1" applyBorder="1" applyAlignment="1">
      <alignment horizontal="center" vertical="center"/>
    </xf>
    <xf numFmtId="0" fontId="24" fillId="0" borderId="17" xfId="3" applyFont="1" applyBorder="1" applyAlignment="1">
      <alignment horizontal="center" vertical="center"/>
    </xf>
    <xf numFmtId="0" fontId="24" fillId="0" borderId="18" xfId="3" applyFont="1" applyBorder="1" applyAlignment="1">
      <alignment horizontal="center" vertical="center"/>
    </xf>
    <xf numFmtId="0" fontId="24" fillId="0" borderId="34" xfId="3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top"/>
    </xf>
    <xf numFmtId="0" fontId="20" fillId="0" borderId="42" xfId="3" applyFont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0" fontId="17" fillId="0" borderId="42" xfId="3" applyFont="1" applyBorder="1" applyAlignment="1">
      <alignment horizontal="center" vertical="center"/>
    </xf>
    <xf numFmtId="0" fontId="17" fillId="0" borderId="48" xfId="3" applyFont="1" applyBorder="1" applyAlignment="1">
      <alignment horizontal="center" vertical="center"/>
    </xf>
    <xf numFmtId="14" fontId="13" fillId="3" borderId="0" xfId="5" applyNumberFormat="1" applyFont="1" applyFill="1" applyAlignment="1">
      <alignment horizontal="center"/>
    </xf>
    <xf numFmtId="0" fontId="14" fillId="0" borderId="2" xfId="4" applyFont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2" xfId="4" applyFont="1" applyBorder="1" applyAlignment="1">
      <alignment horizontal="center"/>
    </xf>
    <xf numFmtId="0" fontId="12" fillId="3" borderId="15" xfId="5" applyFont="1" applyFill="1" applyBorder="1" applyAlignment="1">
      <alignment horizontal="center"/>
    </xf>
    <xf numFmtId="0" fontId="13" fillId="3" borderId="9" xfId="5" applyFont="1" applyFill="1" applyBorder="1" applyAlignment="1">
      <alignment horizontal="center" vertical="center"/>
    </xf>
    <xf numFmtId="0" fontId="13" fillId="3" borderId="0" xfId="5" applyFont="1" applyFill="1" applyAlignment="1">
      <alignment horizontal="center" vertical="center"/>
    </xf>
    <xf numFmtId="0" fontId="13" fillId="3" borderId="10" xfId="5" quotePrefix="1" applyFont="1" applyFill="1" applyBorder="1" applyAlignment="1">
      <alignment horizontal="left" vertical="center"/>
    </xf>
    <xf numFmtId="0" fontId="13" fillId="3" borderId="11" xfId="5" applyFont="1" applyFill="1" applyBorder="1" applyAlignment="1">
      <alignment horizontal="left" vertical="center"/>
    </xf>
    <xf numFmtId="0" fontId="14" fillId="0" borderId="3" xfId="4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24" fillId="0" borderId="45" xfId="3" applyFont="1" applyFill="1" applyBorder="1" applyAlignment="1">
      <alignment horizontal="left" vertical="center"/>
    </xf>
    <xf numFmtId="0" fontId="24" fillId="0" borderId="44" xfId="3" applyFont="1" applyFill="1" applyBorder="1" applyAlignment="1">
      <alignment horizontal="left" vertical="center"/>
    </xf>
    <xf numFmtId="0" fontId="24" fillId="0" borderId="50" xfId="3" applyFont="1" applyFill="1" applyBorder="1" applyAlignment="1">
      <alignment horizontal="left" vertical="center"/>
    </xf>
    <xf numFmtId="0" fontId="24" fillId="0" borderId="46" xfId="3" applyFont="1" applyFill="1" applyBorder="1" applyAlignment="1">
      <alignment horizontal="center" vertical="center"/>
    </xf>
    <xf numFmtId="0" fontId="24" fillId="0" borderId="47" xfId="3" applyFont="1" applyFill="1" applyBorder="1" applyAlignment="1">
      <alignment horizontal="center" vertical="center"/>
    </xf>
    <xf numFmtId="0" fontId="24" fillId="0" borderId="51" xfId="3" applyFont="1" applyFill="1" applyBorder="1" applyAlignment="1">
      <alignment horizontal="center" vertical="center"/>
    </xf>
    <xf numFmtId="0" fontId="24" fillId="0" borderId="22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24" fillId="0" borderId="35" xfId="3" applyFont="1" applyFill="1" applyBorder="1" applyAlignment="1">
      <alignment horizontal="center" vertical="center"/>
    </xf>
    <xf numFmtId="0" fontId="20" fillId="0" borderId="44" xfId="3" applyFont="1" applyBorder="1" applyAlignment="1">
      <alignment horizontal="center" vertical="center"/>
    </xf>
    <xf numFmtId="0" fontId="24" fillId="0" borderId="44" xfId="3" applyFont="1" applyBorder="1" applyAlignment="1">
      <alignment horizontal="center" vertical="center"/>
    </xf>
    <xf numFmtId="0" fontId="17" fillId="0" borderId="44" xfId="3" applyFont="1" applyBorder="1" applyAlignment="1">
      <alignment horizontal="center" vertical="center"/>
    </xf>
    <xf numFmtId="0" fontId="17" fillId="0" borderId="49" xfId="3" applyFont="1" applyBorder="1" applyAlignment="1">
      <alignment horizontal="center" vertical="center"/>
    </xf>
    <xf numFmtId="0" fontId="24" fillId="0" borderId="0" xfId="3" applyFont="1" applyFill="1" applyBorder="1" applyAlignment="1">
      <alignment horizontal="left" vertical="center"/>
    </xf>
    <xf numFmtId="0" fontId="22" fillId="0" borderId="28" xfId="3" applyFont="1" applyBorder="1" applyAlignment="1">
      <alignment horizontal="left" vertical="center"/>
    </xf>
    <xf numFmtId="0" fontId="22" fillId="0" borderId="27" xfId="3" applyFont="1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2" fillId="0" borderId="22" xfId="3" applyFont="1" applyBorder="1" applyAlignment="1">
      <alignment horizontal="center" vertical="center"/>
    </xf>
    <xf numFmtId="0" fontId="22" fillId="0" borderId="23" xfId="3" applyFont="1" applyBorder="1" applyAlignment="1">
      <alignment horizontal="center" vertical="center"/>
    </xf>
    <xf numFmtId="0" fontId="22" fillId="0" borderId="35" xfId="3" applyFont="1" applyBorder="1" applyAlignment="1">
      <alignment horizontal="center" vertical="center"/>
    </xf>
    <xf numFmtId="0" fontId="20" fillId="0" borderId="49" xfId="3" applyFont="1" applyBorder="1" applyAlignment="1">
      <alignment horizontal="center" vertical="center"/>
    </xf>
    <xf numFmtId="0" fontId="19" fillId="0" borderId="19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25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horizontal="center" vertical="center"/>
    </xf>
    <xf numFmtId="0" fontId="22" fillId="0" borderId="21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4" fillId="0" borderId="0" xfId="3" applyFont="1" applyBorder="1" applyAlignment="1">
      <alignment horizontal="left" vertical="center"/>
    </xf>
    <xf numFmtId="0" fontId="20" fillId="0" borderId="22" xfId="3" applyFont="1" applyBorder="1" applyAlignment="1">
      <alignment horizontal="left" vertical="center"/>
    </xf>
    <xf numFmtId="0" fontId="20" fillId="0" borderId="23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22" fillId="0" borderId="0" xfId="3" applyFont="1" applyBorder="1" applyAlignment="1">
      <alignment horizontal="left" vertical="center"/>
    </xf>
    <xf numFmtId="0" fontId="21" fillId="0" borderId="17" xfId="3" applyFont="1" applyBorder="1" applyAlignment="1">
      <alignment horizontal="left" vertical="center"/>
    </xf>
    <xf numFmtId="0" fontId="21" fillId="0" borderId="18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21" fillId="0" borderId="28" xfId="3" applyFont="1" applyBorder="1" applyAlignment="1">
      <alignment horizontal="left" vertical="center"/>
    </xf>
    <xf numFmtId="0" fontId="21" fillId="0" borderId="27" xfId="3" applyFont="1" applyBorder="1" applyAlignment="1">
      <alignment horizontal="left" vertical="center"/>
    </xf>
    <xf numFmtId="0" fontId="21" fillId="0" borderId="33" xfId="3" applyFont="1" applyBorder="1" applyAlignment="1">
      <alignment horizontal="left" vertical="center"/>
    </xf>
    <xf numFmtId="0" fontId="21" fillId="0" borderId="26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/>
    </xf>
    <xf numFmtId="0" fontId="22" fillId="0" borderId="21" xfId="3" applyFont="1" applyBorder="1" applyAlignment="1">
      <alignment horizontal="center" vertical="center"/>
    </xf>
    <xf numFmtId="0" fontId="22" fillId="0" borderId="19" xfId="3" applyFont="1" applyBorder="1" applyAlignment="1">
      <alignment horizontal="center" vertical="center"/>
    </xf>
    <xf numFmtId="0" fontId="22" fillId="0" borderId="20" xfId="3" applyFont="1" applyBorder="1" applyAlignment="1">
      <alignment horizontal="center" vertical="center"/>
    </xf>
    <xf numFmtId="0" fontId="23" fillId="0" borderId="16" xfId="3" applyFont="1" applyBorder="1" applyAlignment="1">
      <alignment horizontal="center" vertical="top"/>
    </xf>
    <xf numFmtId="0" fontId="13" fillId="3" borderId="2" xfId="5" applyFont="1" applyFill="1" applyBorder="1" applyAlignment="1" applyProtection="1">
      <alignment horizontal="center" vertical="center"/>
    </xf>
    <xf numFmtId="0" fontId="13" fillId="3" borderId="39" xfId="5" applyFont="1" applyFill="1" applyBorder="1" applyAlignment="1" applyProtection="1">
      <alignment horizontal="center" vertical="center"/>
    </xf>
    <xf numFmtId="0" fontId="13" fillId="3" borderId="10" xfId="5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21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17" fillId="0" borderId="28" xfId="3" applyFont="1" applyFill="1" applyBorder="1" applyAlignment="1">
      <alignment horizontal="left" vertical="center"/>
    </xf>
    <xf numFmtId="0" fontId="17" fillId="0" borderId="27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21" fillId="0" borderId="38" xfId="3" applyFont="1" applyFill="1" applyBorder="1" applyAlignment="1">
      <alignment horizontal="left" vertical="center"/>
    </xf>
    <xf numFmtId="0" fontId="22" fillId="0" borderId="17" xfId="3" applyFont="1" applyFill="1" applyBorder="1" applyAlignment="1">
      <alignment horizontal="left" vertical="center"/>
    </xf>
    <xf numFmtId="0" fontId="22" fillId="0" borderId="18" xfId="3" applyFont="1" applyFill="1" applyBorder="1" applyAlignment="1">
      <alignment horizontal="left" vertical="center"/>
    </xf>
    <xf numFmtId="0" fontId="22" fillId="0" borderId="34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left" vertical="center"/>
    </xf>
    <xf numFmtId="0" fontId="19" fillId="0" borderId="33" xfId="3" applyFont="1" applyFill="1" applyBorder="1" applyAlignment="1">
      <alignment horizontal="left" vertical="center"/>
    </xf>
    <xf numFmtId="0" fontId="17" fillId="0" borderId="23" xfId="3" applyFill="1" applyBorder="1" applyAlignment="1">
      <alignment horizontal="center" vertical="center"/>
    </xf>
    <xf numFmtId="0" fontId="17" fillId="0" borderId="35" xfId="3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25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1" fillId="0" borderId="27" xfId="3" applyFont="1" applyFill="1" applyBorder="1" applyAlignment="1">
      <alignment horizontal="left" vertical="center"/>
    </xf>
    <xf numFmtId="0" fontId="21" fillId="0" borderId="37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 wrapText="1"/>
    </xf>
    <xf numFmtId="0" fontId="21" fillId="0" borderId="19" xfId="3" applyFont="1" applyFill="1" applyBorder="1" applyAlignment="1">
      <alignment horizontal="left" vertical="center" wrapText="1"/>
    </xf>
    <xf numFmtId="0" fontId="21" fillId="0" borderId="20" xfId="3" applyFont="1" applyFill="1" applyBorder="1" applyAlignment="1">
      <alignment horizontal="left" vertical="center" wrapText="1"/>
    </xf>
    <xf numFmtId="0" fontId="22" fillId="0" borderId="28" xfId="3" applyFont="1" applyFill="1" applyBorder="1" applyAlignment="1">
      <alignment horizontal="left" vertical="center"/>
    </xf>
    <xf numFmtId="0" fontId="22" fillId="0" borderId="27" xfId="3" applyFont="1" applyFill="1" applyBorder="1" applyAlignment="1">
      <alignment horizontal="left" vertical="center"/>
    </xf>
    <xf numFmtId="0" fontId="22" fillId="0" borderId="37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20" xfId="3" applyFont="1" applyFill="1" applyBorder="1" applyAlignment="1">
      <alignment horizontal="left" vertical="center"/>
    </xf>
    <xf numFmtId="0" fontId="19" fillId="0" borderId="24" xfId="3" applyFont="1" applyFill="1" applyBorder="1" applyAlignment="1">
      <alignment horizontal="left" vertical="center"/>
    </xf>
    <xf numFmtId="0" fontId="21" fillId="0" borderId="26" xfId="3" applyFont="1" applyFill="1" applyBorder="1" applyAlignment="1">
      <alignment horizontal="center" vertical="center"/>
    </xf>
    <xf numFmtId="0" fontId="21" fillId="0" borderId="27" xfId="3" applyFont="1" applyFill="1" applyBorder="1" applyAlignment="1">
      <alignment horizontal="center" vertical="center"/>
    </xf>
    <xf numFmtId="0" fontId="21" fillId="0" borderId="37" xfId="3" applyFont="1" applyFill="1" applyBorder="1" applyAlignment="1">
      <alignment horizontal="center" vertical="center"/>
    </xf>
    <xf numFmtId="0" fontId="21" fillId="0" borderId="19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left" vertical="center"/>
    </xf>
    <xf numFmtId="0" fontId="18" fillId="0" borderId="16" xfId="3" applyFont="1" applyFill="1" applyBorder="1" applyAlignment="1">
      <alignment horizontal="center" vertical="top"/>
    </xf>
    <xf numFmtId="0" fontId="20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horizontal="center" vertical="center"/>
    </xf>
    <xf numFmtId="0" fontId="21" fillId="0" borderId="34" xfId="3" applyFont="1" applyFill="1" applyBorder="1" applyAlignment="1">
      <alignment horizontal="center" vertical="center"/>
    </xf>
    <xf numFmtId="176" fontId="21" fillId="0" borderId="19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8">
    <cellStyle name="常规" xfId="0" builtinId="0"/>
    <cellStyle name="常规 2" xfId="3"/>
    <cellStyle name="常规 23" xfId="4"/>
    <cellStyle name="常规 3" xfId="5"/>
    <cellStyle name="常规 3 3 3" xfId="6"/>
    <cellStyle name="常规 4" xfId="7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209550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209550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209550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10</xdr:col>
      <xdr:colOff>113452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113452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113452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113452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113452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49872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54952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288925</xdr:colOff>
      <xdr:row>9</xdr:row>
      <xdr:rowOff>24765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4987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288925</xdr:colOff>
      <xdr:row>9</xdr:row>
      <xdr:rowOff>24765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225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288925</xdr:colOff>
      <xdr:row>10</xdr:row>
      <xdr:rowOff>24765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5495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22525" y="26447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346325" y="26447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473325" y="2911475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60325</xdr:colOff>
      <xdr:row>9</xdr:row>
      <xdr:rowOff>24765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4225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60325</xdr:colOff>
      <xdr:row>9</xdr:row>
      <xdr:rowOff>24765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463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60325</xdr:colOff>
      <xdr:row>10</xdr:row>
      <xdr:rowOff>24765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4733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9"/>
  <sheetViews>
    <sheetView topLeftCell="A13" zoomScale="120" zoomScaleNormal="120" workbookViewId="0">
      <selection activeCell="H22" sqref="H22"/>
    </sheetView>
  </sheetViews>
  <sheetFormatPr defaultColWidth="11" defaultRowHeight="14.25" x14ac:dyDescent="0.15"/>
  <cols>
    <col min="1" max="1" width="5.5" customWidth="1"/>
    <col min="2" max="2" width="96.375" style="153" customWidth="1"/>
    <col min="3" max="3" width="10.125" customWidth="1"/>
  </cols>
  <sheetData>
    <row r="1" spans="1:2" ht="21" customHeight="1" x14ac:dyDescent="0.15">
      <c r="A1" s="154"/>
      <c r="B1" s="155" t="s">
        <v>0</v>
      </c>
    </row>
    <row r="2" spans="1:2" x14ac:dyDescent="0.15">
      <c r="A2" s="5">
        <v>1</v>
      </c>
      <c r="B2" s="156" t="s">
        <v>1</v>
      </c>
    </row>
    <row r="3" spans="1:2" x14ac:dyDescent="0.15">
      <c r="A3" s="5">
        <v>2</v>
      </c>
      <c r="B3" s="156" t="s">
        <v>2</v>
      </c>
    </row>
    <row r="4" spans="1:2" x14ac:dyDescent="0.15">
      <c r="A4" s="5">
        <v>3</v>
      </c>
      <c r="B4" s="156" t="s">
        <v>3</v>
      </c>
    </row>
    <row r="5" spans="1:2" x14ac:dyDescent="0.15">
      <c r="A5" s="5">
        <v>4</v>
      </c>
      <c r="B5" s="156" t="s">
        <v>4</v>
      </c>
    </row>
    <row r="6" spans="1:2" x14ac:dyDescent="0.15">
      <c r="A6" s="5">
        <v>5</v>
      </c>
      <c r="B6" s="156" t="s">
        <v>5</v>
      </c>
    </row>
    <row r="7" spans="1:2" x14ac:dyDescent="0.15">
      <c r="A7" s="5">
        <v>6</v>
      </c>
      <c r="B7" s="156" t="s">
        <v>6</v>
      </c>
    </row>
    <row r="8" spans="1:2" s="152" customFormat="1" ht="15" customHeight="1" x14ac:dyDescent="0.15">
      <c r="A8" s="157">
        <v>7</v>
      </c>
      <c r="B8" s="158" t="s">
        <v>7</v>
      </c>
    </row>
    <row r="9" spans="1:2" ht="18.95" customHeight="1" x14ac:dyDescent="0.15">
      <c r="A9" s="154"/>
      <c r="B9" s="159" t="s">
        <v>8</v>
      </c>
    </row>
    <row r="10" spans="1:2" ht="15.95" customHeight="1" x14ac:dyDescent="0.15">
      <c r="A10" s="5">
        <v>1</v>
      </c>
      <c r="B10" s="160" t="s">
        <v>9</v>
      </c>
    </row>
    <row r="11" spans="1:2" x14ac:dyDescent="0.15">
      <c r="A11" s="5">
        <v>2</v>
      </c>
      <c r="B11" s="156" t="s">
        <v>10</v>
      </c>
    </row>
    <row r="12" spans="1:2" x14ac:dyDescent="0.15">
      <c r="A12" s="5">
        <v>3</v>
      </c>
      <c r="B12" s="161" t="s">
        <v>11</v>
      </c>
    </row>
    <row r="13" spans="1:2" x14ac:dyDescent="0.15">
      <c r="A13" s="5">
        <v>4</v>
      </c>
      <c r="B13" s="156" t="s">
        <v>12</v>
      </c>
    </row>
    <row r="14" spans="1:2" x14ac:dyDescent="0.15">
      <c r="A14" s="5">
        <v>5</v>
      </c>
      <c r="B14" s="156" t="s">
        <v>13</v>
      </c>
    </row>
    <row r="15" spans="1:2" x14ac:dyDescent="0.15">
      <c r="A15" s="5">
        <v>6</v>
      </c>
      <c r="B15" s="156" t="s">
        <v>14</v>
      </c>
    </row>
    <row r="16" spans="1:2" x14ac:dyDescent="0.15">
      <c r="A16" s="5">
        <v>7</v>
      </c>
      <c r="B16" s="156" t="s">
        <v>15</v>
      </c>
    </row>
    <row r="17" spans="1:2" x14ac:dyDescent="0.15">
      <c r="A17" s="5">
        <v>8</v>
      </c>
      <c r="B17" s="156" t="s">
        <v>16</v>
      </c>
    </row>
    <row r="18" spans="1:2" x14ac:dyDescent="0.15">
      <c r="A18" s="5">
        <v>9</v>
      </c>
      <c r="B18" s="156" t="s">
        <v>17</v>
      </c>
    </row>
    <row r="19" spans="1:2" x14ac:dyDescent="0.15">
      <c r="A19" s="5"/>
      <c r="B19" s="156"/>
    </row>
    <row r="20" spans="1:2" ht="20.25" x14ac:dyDescent="0.15">
      <c r="A20" s="154"/>
      <c r="B20" s="155" t="s">
        <v>18</v>
      </c>
    </row>
    <row r="21" spans="1:2" x14ac:dyDescent="0.15">
      <c r="A21" s="5">
        <v>1</v>
      </c>
      <c r="B21" s="162" t="s">
        <v>19</v>
      </c>
    </row>
    <row r="22" spans="1:2" x14ac:dyDescent="0.15">
      <c r="A22" s="5">
        <v>2</v>
      </c>
      <c r="B22" s="156" t="s">
        <v>20</v>
      </c>
    </row>
    <row r="23" spans="1:2" x14ac:dyDescent="0.15">
      <c r="A23" s="5">
        <v>3</v>
      </c>
      <c r="B23" s="156" t="s">
        <v>21</v>
      </c>
    </row>
    <row r="24" spans="1:2" x14ac:dyDescent="0.15">
      <c r="A24" s="5">
        <v>4</v>
      </c>
      <c r="B24" s="156" t="s">
        <v>22</v>
      </c>
    </row>
    <row r="25" spans="1:2" x14ac:dyDescent="0.15">
      <c r="A25" s="5">
        <v>5</v>
      </c>
      <c r="B25" s="156" t="s">
        <v>23</v>
      </c>
    </row>
    <row r="26" spans="1:2" x14ac:dyDescent="0.15">
      <c r="A26" s="5">
        <v>6</v>
      </c>
      <c r="B26" s="156" t="s">
        <v>24</v>
      </c>
    </row>
    <row r="27" spans="1:2" x14ac:dyDescent="0.15">
      <c r="A27" s="5">
        <v>7</v>
      </c>
      <c r="B27" s="156" t="s">
        <v>25</v>
      </c>
    </row>
    <row r="28" spans="1:2" x14ac:dyDescent="0.15">
      <c r="A28" s="5"/>
      <c r="B28" s="156"/>
    </row>
    <row r="29" spans="1:2" ht="20.25" x14ac:dyDescent="0.15">
      <c r="A29" s="154"/>
      <c r="B29" s="155" t="s">
        <v>26</v>
      </c>
    </row>
    <row r="30" spans="1:2" x14ac:dyDescent="0.15">
      <c r="A30" s="5">
        <v>1</v>
      </c>
      <c r="B30" s="162" t="s">
        <v>27</v>
      </c>
    </row>
    <row r="31" spans="1:2" x14ac:dyDescent="0.15">
      <c r="A31" s="5">
        <v>2</v>
      </c>
      <c r="B31" s="156" t="s">
        <v>28</v>
      </c>
    </row>
    <row r="32" spans="1:2" x14ac:dyDescent="0.15">
      <c r="A32" s="5">
        <v>3</v>
      </c>
      <c r="B32" s="156" t="s">
        <v>29</v>
      </c>
    </row>
    <row r="33" spans="1:2" ht="28.5" x14ac:dyDescent="0.15">
      <c r="A33" s="5">
        <v>4</v>
      </c>
      <c r="B33" s="156" t="s">
        <v>30</v>
      </c>
    </row>
    <row r="34" spans="1:2" x14ac:dyDescent="0.15">
      <c r="A34" s="5">
        <v>5</v>
      </c>
      <c r="B34" s="156" t="s">
        <v>31</v>
      </c>
    </row>
    <row r="35" spans="1:2" x14ac:dyDescent="0.15">
      <c r="A35" s="5">
        <v>6</v>
      </c>
      <c r="B35" s="156" t="s">
        <v>32</v>
      </c>
    </row>
    <row r="36" spans="1:2" x14ac:dyDescent="0.15">
      <c r="A36" s="5">
        <v>7</v>
      </c>
      <c r="B36" s="156" t="s">
        <v>33</v>
      </c>
    </row>
    <row r="37" spans="1:2" x14ac:dyDescent="0.15">
      <c r="A37" s="5"/>
      <c r="B37" s="156"/>
    </row>
    <row r="39" spans="1:2" x14ac:dyDescent="0.15">
      <c r="A39" s="163" t="s">
        <v>34</v>
      </c>
      <c r="B39" s="164"/>
    </row>
  </sheetData>
  <phoneticPr fontId="37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14"/>
  <sheetViews>
    <sheetView zoomScale="125" zoomScaleNormal="125" workbookViewId="0">
      <selection activeCell="C22" sqref="C2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6" t="s">
        <v>35</v>
      </c>
      <c r="C2" s="167"/>
      <c r="D2" s="167"/>
      <c r="E2" s="167"/>
      <c r="F2" s="167"/>
      <c r="G2" s="167"/>
      <c r="H2" s="167"/>
      <c r="I2" s="168"/>
    </row>
    <row r="3" spans="2:9" ht="27.95" customHeight="1" x14ac:dyDescent="0.25">
      <c r="B3" s="140"/>
      <c r="C3" s="141"/>
      <c r="D3" s="169" t="s">
        <v>36</v>
      </c>
      <c r="E3" s="170"/>
      <c r="F3" s="171" t="s">
        <v>37</v>
      </c>
      <c r="G3" s="172"/>
      <c r="H3" s="169" t="s">
        <v>38</v>
      </c>
      <c r="I3" s="173"/>
    </row>
    <row r="4" spans="2:9" ht="27.95" customHeight="1" x14ac:dyDescent="0.25">
      <c r="B4" s="140" t="s">
        <v>39</v>
      </c>
      <c r="C4" s="141" t="s">
        <v>40</v>
      </c>
      <c r="D4" s="141" t="s">
        <v>41</v>
      </c>
      <c r="E4" s="141" t="s">
        <v>42</v>
      </c>
      <c r="F4" s="142" t="s">
        <v>41</v>
      </c>
      <c r="G4" s="142" t="s">
        <v>42</v>
      </c>
      <c r="H4" s="141" t="s">
        <v>41</v>
      </c>
      <c r="I4" s="149" t="s">
        <v>42</v>
      </c>
    </row>
    <row r="5" spans="2:9" ht="27.95" customHeight="1" x14ac:dyDescent="0.15">
      <c r="B5" s="143" t="s">
        <v>43</v>
      </c>
      <c r="C5" s="5">
        <v>13</v>
      </c>
      <c r="D5" s="5">
        <v>0</v>
      </c>
      <c r="E5" s="5">
        <v>1</v>
      </c>
      <c r="F5" s="144">
        <v>0</v>
      </c>
      <c r="G5" s="144">
        <v>1</v>
      </c>
      <c r="H5" s="5">
        <v>1</v>
      </c>
      <c r="I5" s="150">
        <v>2</v>
      </c>
    </row>
    <row r="6" spans="2:9" ht="27.95" customHeight="1" x14ac:dyDescent="0.15">
      <c r="B6" s="143" t="s">
        <v>44</v>
      </c>
      <c r="C6" s="5">
        <v>20</v>
      </c>
      <c r="D6" s="5">
        <v>0</v>
      </c>
      <c r="E6" s="5">
        <v>1</v>
      </c>
      <c r="F6" s="144">
        <v>1</v>
      </c>
      <c r="G6" s="144">
        <v>2</v>
      </c>
      <c r="H6" s="5">
        <v>2</v>
      </c>
      <c r="I6" s="150">
        <v>3</v>
      </c>
    </row>
    <row r="7" spans="2:9" ht="27.95" customHeight="1" x14ac:dyDescent="0.15">
      <c r="B7" s="143" t="s">
        <v>45</v>
      </c>
      <c r="C7" s="5">
        <v>32</v>
      </c>
      <c r="D7" s="5">
        <v>0</v>
      </c>
      <c r="E7" s="5">
        <v>1</v>
      </c>
      <c r="F7" s="144">
        <v>2</v>
      </c>
      <c r="G7" s="144">
        <v>3</v>
      </c>
      <c r="H7" s="5">
        <v>3</v>
      </c>
      <c r="I7" s="150">
        <v>4</v>
      </c>
    </row>
    <row r="8" spans="2:9" ht="27.95" customHeight="1" x14ac:dyDescent="0.15">
      <c r="B8" s="143" t="s">
        <v>46</v>
      </c>
      <c r="C8" s="5">
        <v>50</v>
      </c>
      <c r="D8" s="5">
        <v>1</v>
      </c>
      <c r="E8" s="5">
        <v>2</v>
      </c>
      <c r="F8" s="144">
        <v>3</v>
      </c>
      <c r="G8" s="144">
        <v>4</v>
      </c>
      <c r="H8" s="5">
        <v>5</v>
      </c>
      <c r="I8" s="150">
        <v>6</v>
      </c>
    </row>
    <row r="9" spans="2:9" ht="27.95" customHeight="1" x14ac:dyDescent="0.15">
      <c r="B9" s="143" t="s">
        <v>47</v>
      </c>
      <c r="C9" s="5">
        <v>80</v>
      </c>
      <c r="D9" s="5">
        <v>2</v>
      </c>
      <c r="E9" s="5">
        <v>3</v>
      </c>
      <c r="F9" s="144">
        <v>5</v>
      </c>
      <c r="G9" s="144">
        <v>6</v>
      </c>
      <c r="H9" s="5">
        <v>7</v>
      </c>
      <c r="I9" s="150">
        <v>8</v>
      </c>
    </row>
    <row r="10" spans="2:9" ht="27.95" customHeight="1" x14ac:dyDescent="0.15">
      <c r="B10" s="143" t="s">
        <v>48</v>
      </c>
      <c r="C10" s="5">
        <v>125</v>
      </c>
      <c r="D10" s="5">
        <v>3</v>
      </c>
      <c r="E10" s="5">
        <v>4</v>
      </c>
      <c r="F10" s="144">
        <v>7</v>
      </c>
      <c r="G10" s="144">
        <v>8</v>
      </c>
      <c r="H10" s="5">
        <v>10</v>
      </c>
      <c r="I10" s="150">
        <v>11</v>
      </c>
    </row>
    <row r="11" spans="2:9" ht="27.95" customHeight="1" x14ac:dyDescent="0.15">
      <c r="B11" s="143" t="s">
        <v>49</v>
      </c>
      <c r="C11" s="5">
        <v>200</v>
      </c>
      <c r="D11" s="5">
        <v>5</v>
      </c>
      <c r="E11" s="5">
        <v>6</v>
      </c>
      <c r="F11" s="144">
        <v>10</v>
      </c>
      <c r="G11" s="144">
        <v>11</v>
      </c>
      <c r="H11" s="5">
        <v>14</v>
      </c>
      <c r="I11" s="150">
        <v>15</v>
      </c>
    </row>
    <row r="12" spans="2:9" ht="27.95" customHeight="1" x14ac:dyDescent="0.15">
      <c r="B12" s="145" t="s">
        <v>50</v>
      </c>
      <c r="C12" s="146">
        <v>315</v>
      </c>
      <c r="D12" s="146">
        <v>7</v>
      </c>
      <c r="E12" s="146">
        <v>8</v>
      </c>
      <c r="F12" s="147">
        <v>14</v>
      </c>
      <c r="G12" s="147">
        <v>15</v>
      </c>
      <c r="H12" s="146">
        <v>21</v>
      </c>
      <c r="I12" s="151">
        <v>22</v>
      </c>
    </row>
    <row r="14" spans="2:9" x14ac:dyDescent="0.15">
      <c r="B14" s="148" t="s">
        <v>51</v>
      </c>
      <c r="C14" s="148"/>
      <c r="D14" s="148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V53"/>
  <sheetViews>
    <sheetView view="pageBreakPreview" zoomScaleNormal="125" workbookViewId="0">
      <selection activeCell="B8" sqref="B8:C8"/>
    </sheetView>
  </sheetViews>
  <sheetFormatPr defaultColWidth="10.375" defaultRowHeight="16.5" customHeight="1" x14ac:dyDescent="0.15"/>
  <cols>
    <col min="1" max="1" width="11.125" style="86" customWidth="1"/>
    <col min="2" max="9" width="10.375" style="86"/>
    <col min="10" max="10" width="8.875" style="86" customWidth="1"/>
    <col min="11" max="11" width="12" style="86" customWidth="1"/>
    <col min="12" max="16384" width="10.375" style="86"/>
  </cols>
  <sheetData>
    <row r="1" spans="1:11" ht="20.25" x14ac:dyDescent="0.15">
      <c r="A1" s="242" t="s">
        <v>52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ht="14.25" x14ac:dyDescent="0.15">
      <c r="A2" s="87" t="s">
        <v>53</v>
      </c>
      <c r="B2" s="243" t="s">
        <v>54</v>
      </c>
      <c r="C2" s="243"/>
      <c r="D2" s="244" t="s">
        <v>55</v>
      </c>
      <c r="E2" s="244"/>
      <c r="F2" s="243" t="s">
        <v>56</v>
      </c>
      <c r="G2" s="243"/>
      <c r="H2" s="88" t="s">
        <v>57</v>
      </c>
      <c r="I2" s="245" t="s">
        <v>58</v>
      </c>
      <c r="J2" s="245"/>
      <c r="K2" s="246"/>
    </row>
    <row r="3" spans="1:11" ht="14.25" x14ac:dyDescent="0.15">
      <c r="A3" s="236" t="s">
        <v>59</v>
      </c>
      <c r="B3" s="237"/>
      <c r="C3" s="238"/>
      <c r="D3" s="239" t="s">
        <v>60</v>
      </c>
      <c r="E3" s="240"/>
      <c r="F3" s="240"/>
      <c r="G3" s="241"/>
      <c r="H3" s="239" t="s">
        <v>61</v>
      </c>
      <c r="I3" s="240"/>
      <c r="J3" s="240"/>
      <c r="K3" s="241"/>
    </row>
    <row r="4" spans="1:11" ht="14.25" x14ac:dyDescent="0.15">
      <c r="A4" s="91" t="s">
        <v>62</v>
      </c>
      <c r="B4" s="234" t="s">
        <v>63</v>
      </c>
      <c r="C4" s="235"/>
      <c r="D4" s="228" t="s">
        <v>64</v>
      </c>
      <c r="E4" s="229"/>
      <c r="F4" s="226">
        <v>45117</v>
      </c>
      <c r="G4" s="227"/>
      <c r="H4" s="228" t="s">
        <v>65</v>
      </c>
      <c r="I4" s="229"/>
      <c r="J4" s="56" t="s">
        <v>66</v>
      </c>
      <c r="K4" s="57" t="s">
        <v>67</v>
      </c>
    </row>
    <row r="5" spans="1:11" ht="14.25" x14ac:dyDescent="0.15">
      <c r="A5" s="93" t="s">
        <v>68</v>
      </c>
      <c r="B5" s="234" t="s">
        <v>69</v>
      </c>
      <c r="C5" s="235"/>
      <c r="D5" s="228" t="s">
        <v>70</v>
      </c>
      <c r="E5" s="229"/>
      <c r="F5" s="226">
        <v>45103</v>
      </c>
      <c r="G5" s="227"/>
      <c r="H5" s="228" t="s">
        <v>71</v>
      </c>
      <c r="I5" s="229"/>
      <c r="J5" s="56" t="s">
        <v>66</v>
      </c>
      <c r="K5" s="57" t="s">
        <v>67</v>
      </c>
    </row>
    <row r="6" spans="1:11" ht="14.25" x14ac:dyDescent="0.15">
      <c r="A6" s="91" t="s">
        <v>72</v>
      </c>
      <c r="B6" s="94">
        <v>1</v>
      </c>
      <c r="C6" s="95">
        <v>7</v>
      </c>
      <c r="D6" s="93" t="s">
        <v>73</v>
      </c>
      <c r="E6" s="106"/>
      <c r="F6" s="226">
        <v>45115</v>
      </c>
      <c r="G6" s="227"/>
      <c r="H6" s="228" t="s">
        <v>74</v>
      </c>
      <c r="I6" s="229"/>
      <c r="J6" s="56" t="s">
        <v>66</v>
      </c>
      <c r="K6" s="57" t="s">
        <v>67</v>
      </c>
    </row>
    <row r="7" spans="1:11" ht="14.25" x14ac:dyDescent="0.15">
      <c r="A7" s="91" t="s">
        <v>75</v>
      </c>
      <c r="B7" s="224">
        <v>2000</v>
      </c>
      <c r="C7" s="225"/>
      <c r="D7" s="93" t="s">
        <v>76</v>
      </c>
      <c r="E7" s="105"/>
      <c r="F7" s="226">
        <v>45116</v>
      </c>
      <c r="G7" s="227"/>
      <c r="H7" s="228" t="s">
        <v>77</v>
      </c>
      <c r="I7" s="229"/>
      <c r="J7" s="56" t="s">
        <v>66</v>
      </c>
      <c r="K7" s="57" t="s">
        <v>67</v>
      </c>
    </row>
    <row r="8" spans="1:11" ht="27.95" customHeight="1" x14ac:dyDescent="0.15">
      <c r="A8" s="98" t="s">
        <v>78</v>
      </c>
      <c r="B8" s="230" t="s">
        <v>396</v>
      </c>
      <c r="C8" s="231"/>
      <c r="D8" s="195" t="s">
        <v>80</v>
      </c>
      <c r="E8" s="196"/>
      <c r="F8" s="232">
        <v>45116</v>
      </c>
      <c r="G8" s="233"/>
      <c r="H8" s="195" t="s">
        <v>81</v>
      </c>
      <c r="I8" s="196"/>
      <c r="J8" s="107" t="s">
        <v>66</v>
      </c>
      <c r="K8" s="114" t="s">
        <v>67</v>
      </c>
    </row>
    <row r="9" spans="1:11" ht="14.25" x14ac:dyDescent="0.15">
      <c r="A9" s="218" t="s">
        <v>82</v>
      </c>
      <c r="B9" s="219"/>
      <c r="C9" s="219"/>
      <c r="D9" s="219"/>
      <c r="E9" s="219"/>
      <c r="F9" s="219"/>
      <c r="G9" s="219"/>
      <c r="H9" s="219"/>
      <c r="I9" s="219"/>
      <c r="J9" s="219"/>
      <c r="K9" s="220"/>
    </row>
    <row r="10" spans="1:11" ht="14.25" x14ac:dyDescent="0.15">
      <c r="A10" s="192" t="s">
        <v>83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4"/>
    </row>
    <row r="11" spans="1:11" ht="14.25" x14ac:dyDescent="0.15">
      <c r="A11" s="117" t="s">
        <v>84</v>
      </c>
      <c r="B11" s="118" t="s">
        <v>85</v>
      </c>
      <c r="C11" s="119" t="s">
        <v>86</v>
      </c>
      <c r="D11" s="120"/>
      <c r="E11" s="121" t="s">
        <v>87</v>
      </c>
      <c r="F11" s="118" t="s">
        <v>85</v>
      </c>
      <c r="G11" s="119" t="s">
        <v>86</v>
      </c>
      <c r="H11" s="119" t="s">
        <v>88</v>
      </c>
      <c r="I11" s="121" t="s">
        <v>89</v>
      </c>
      <c r="J11" s="118" t="s">
        <v>85</v>
      </c>
      <c r="K11" s="135" t="s">
        <v>86</v>
      </c>
    </row>
    <row r="12" spans="1:11" ht="14.25" x14ac:dyDescent="0.15">
      <c r="A12" s="93" t="s">
        <v>90</v>
      </c>
      <c r="B12" s="104" t="s">
        <v>85</v>
      </c>
      <c r="C12" s="56" t="s">
        <v>86</v>
      </c>
      <c r="D12" s="105"/>
      <c r="E12" s="106" t="s">
        <v>91</v>
      </c>
      <c r="F12" s="104" t="s">
        <v>85</v>
      </c>
      <c r="G12" s="56" t="s">
        <v>86</v>
      </c>
      <c r="H12" s="56" t="s">
        <v>88</v>
      </c>
      <c r="I12" s="106" t="s">
        <v>92</v>
      </c>
      <c r="J12" s="104" t="s">
        <v>85</v>
      </c>
      <c r="K12" s="57" t="s">
        <v>86</v>
      </c>
    </row>
    <row r="13" spans="1:11" ht="14.25" x14ac:dyDescent="0.15">
      <c r="A13" s="93" t="s">
        <v>93</v>
      </c>
      <c r="B13" s="104" t="s">
        <v>85</v>
      </c>
      <c r="C13" s="56" t="s">
        <v>86</v>
      </c>
      <c r="D13" s="105"/>
      <c r="E13" s="106" t="s">
        <v>94</v>
      </c>
      <c r="F13" s="56" t="s">
        <v>95</v>
      </c>
      <c r="G13" s="56" t="s">
        <v>96</v>
      </c>
      <c r="H13" s="56" t="s">
        <v>88</v>
      </c>
      <c r="I13" s="106" t="s">
        <v>97</v>
      </c>
      <c r="J13" s="104" t="s">
        <v>85</v>
      </c>
      <c r="K13" s="57" t="s">
        <v>86</v>
      </c>
    </row>
    <row r="14" spans="1:11" ht="14.25" x14ac:dyDescent="0.15">
      <c r="A14" s="195" t="s">
        <v>98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7"/>
    </row>
    <row r="15" spans="1:11" ht="14.25" x14ac:dyDescent="0.15">
      <c r="A15" s="192" t="s">
        <v>99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4"/>
    </row>
    <row r="16" spans="1:11" ht="14.25" x14ac:dyDescent="0.15">
      <c r="A16" s="122" t="s">
        <v>100</v>
      </c>
      <c r="B16" s="119" t="s">
        <v>95</v>
      </c>
      <c r="C16" s="119" t="s">
        <v>96</v>
      </c>
      <c r="D16" s="123"/>
      <c r="E16" s="124" t="s">
        <v>101</v>
      </c>
      <c r="F16" s="119" t="s">
        <v>95</v>
      </c>
      <c r="G16" s="119" t="s">
        <v>96</v>
      </c>
      <c r="H16" s="125"/>
      <c r="I16" s="124" t="s">
        <v>102</v>
      </c>
      <c r="J16" s="119" t="s">
        <v>95</v>
      </c>
      <c r="K16" s="135" t="s">
        <v>96</v>
      </c>
    </row>
    <row r="17" spans="1:22" ht="16.5" customHeight="1" x14ac:dyDescent="0.15">
      <c r="A17" s="96" t="s">
        <v>103</v>
      </c>
      <c r="B17" s="56" t="s">
        <v>95</v>
      </c>
      <c r="C17" s="56" t="s">
        <v>96</v>
      </c>
      <c r="D17" s="94"/>
      <c r="E17" s="108" t="s">
        <v>104</v>
      </c>
      <c r="F17" s="56" t="s">
        <v>95</v>
      </c>
      <c r="G17" s="56" t="s">
        <v>96</v>
      </c>
      <c r="H17" s="126"/>
      <c r="I17" s="108" t="s">
        <v>105</v>
      </c>
      <c r="J17" s="56" t="s">
        <v>95</v>
      </c>
      <c r="K17" s="57" t="s">
        <v>96</v>
      </c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</row>
    <row r="18" spans="1:22" ht="18" customHeight="1" x14ac:dyDescent="0.15">
      <c r="A18" s="221" t="s">
        <v>106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3"/>
    </row>
    <row r="19" spans="1:22" s="116" customFormat="1" ht="18" customHeight="1" x14ac:dyDescent="0.15">
      <c r="A19" s="192" t="s">
        <v>107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4"/>
    </row>
    <row r="20" spans="1:22" ht="16.5" customHeight="1" x14ac:dyDescent="0.15">
      <c r="A20" s="209" t="s">
        <v>108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1"/>
    </row>
    <row r="21" spans="1:22" ht="21.75" customHeight="1" x14ac:dyDescent="0.15">
      <c r="A21" s="127" t="s">
        <v>109</v>
      </c>
      <c r="B21" s="108" t="s">
        <v>110</v>
      </c>
      <c r="C21" s="108" t="s">
        <v>111</v>
      </c>
      <c r="D21" s="108" t="s">
        <v>112</v>
      </c>
      <c r="E21" s="108" t="s">
        <v>113</v>
      </c>
      <c r="F21" s="108" t="s">
        <v>114</v>
      </c>
      <c r="G21" s="108" t="s">
        <v>115</v>
      </c>
      <c r="H21" s="108"/>
      <c r="I21" s="108"/>
      <c r="J21" s="108"/>
      <c r="K21" s="115" t="s">
        <v>116</v>
      </c>
    </row>
    <row r="22" spans="1:22" ht="16.5" customHeight="1" x14ac:dyDescent="0.15">
      <c r="A22" s="97" t="s">
        <v>117</v>
      </c>
      <c r="B22" s="128" t="s">
        <v>95</v>
      </c>
      <c r="C22" s="128" t="s">
        <v>95</v>
      </c>
      <c r="D22" s="128" t="s">
        <v>95</v>
      </c>
      <c r="E22" s="128" t="s">
        <v>95</v>
      </c>
      <c r="F22" s="128" t="s">
        <v>95</v>
      </c>
      <c r="G22" s="128" t="s">
        <v>95</v>
      </c>
      <c r="H22" s="128"/>
      <c r="I22" s="128"/>
      <c r="J22" s="128"/>
      <c r="K22" s="137"/>
    </row>
    <row r="23" spans="1:22" ht="16.5" customHeight="1" x14ac:dyDescent="0.15">
      <c r="A23" s="97" t="s">
        <v>118</v>
      </c>
      <c r="B23" s="128" t="s">
        <v>95</v>
      </c>
      <c r="C23" s="128" t="s">
        <v>95</v>
      </c>
      <c r="D23" s="128" t="s">
        <v>95</v>
      </c>
      <c r="E23" s="128" t="s">
        <v>95</v>
      </c>
      <c r="F23" s="128" t="s">
        <v>95</v>
      </c>
      <c r="G23" s="128" t="s">
        <v>95</v>
      </c>
      <c r="H23" s="128"/>
      <c r="I23" s="128"/>
      <c r="J23" s="128"/>
      <c r="K23" s="138"/>
    </row>
    <row r="24" spans="1:22" ht="16.5" customHeight="1" x14ac:dyDescent="0.15">
      <c r="A24" s="97"/>
      <c r="B24" s="128"/>
      <c r="C24" s="128"/>
      <c r="D24" s="128"/>
      <c r="E24" s="128"/>
      <c r="F24" s="128"/>
      <c r="G24" s="128"/>
      <c r="H24" s="128"/>
      <c r="I24" s="128"/>
      <c r="J24" s="128"/>
      <c r="K24" s="138"/>
    </row>
    <row r="25" spans="1:22" ht="16.5" customHeight="1" x14ac:dyDescent="0.15">
      <c r="A25" s="97"/>
      <c r="B25" s="128"/>
      <c r="C25" s="128"/>
      <c r="D25" s="128"/>
      <c r="E25" s="128"/>
      <c r="F25" s="128"/>
      <c r="G25" s="128"/>
      <c r="H25" s="128"/>
      <c r="I25" s="128"/>
      <c r="J25" s="128"/>
      <c r="K25" s="139"/>
    </row>
    <row r="26" spans="1:22" ht="16.5" customHeight="1" x14ac:dyDescent="0.15">
      <c r="A26" s="97"/>
      <c r="B26" s="128"/>
      <c r="C26" s="128"/>
      <c r="D26" s="128"/>
      <c r="E26" s="128"/>
      <c r="F26" s="128"/>
      <c r="G26" s="128"/>
      <c r="H26" s="128"/>
      <c r="I26" s="128"/>
      <c r="J26" s="128"/>
      <c r="K26" s="139"/>
    </row>
    <row r="27" spans="1:22" ht="16.5" customHeight="1" x14ac:dyDescent="0.15">
      <c r="A27" s="97"/>
      <c r="B27" s="128"/>
      <c r="C27" s="128"/>
      <c r="D27" s="128"/>
      <c r="E27" s="128"/>
      <c r="F27" s="128"/>
      <c r="G27" s="128"/>
      <c r="H27" s="128"/>
      <c r="I27" s="128"/>
      <c r="J27" s="128"/>
      <c r="K27" s="139"/>
    </row>
    <row r="28" spans="1:22" ht="16.5" customHeight="1" x14ac:dyDescent="0.15">
      <c r="A28" s="97"/>
      <c r="B28" s="128"/>
      <c r="C28" s="128"/>
      <c r="D28" s="128"/>
      <c r="E28" s="128"/>
      <c r="F28" s="128"/>
      <c r="G28" s="128"/>
      <c r="H28" s="128"/>
      <c r="I28" s="128"/>
      <c r="J28" s="128"/>
      <c r="K28" s="139"/>
    </row>
    <row r="29" spans="1:22" ht="18" customHeight="1" x14ac:dyDescent="0.15">
      <c r="A29" s="198" t="s">
        <v>119</v>
      </c>
      <c r="B29" s="199"/>
      <c r="C29" s="199"/>
      <c r="D29" s="199"/>
      <c r="E29" s="199"/>
      <c r="F29" s="199"/>
      <c r="G29" s="199"/>
      <c r="H29" s="199"/>
      <c r="I29" s="199"/>
      <c r="J29" s="199"/>
      <c r="K29" s="200"/>
    </row>
    <row r="30" spans="1:22" ht="18.75" customHeight="1" x14ac:dyDescent="0.15">
      <c r="A30" s="212" t="s">
        <v>120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4"/>
    </row>
    <row r="31" spans="1:22" ht="18.75" customHeight="1" x14ac:dyDescent="0.15">
      <c r="A31" s="215"/>
      <c r="B31" s="216"/>
      <c r="C31" s="216"/>
      <c r="D31" s="216"/>
      <c r="E31" s="216"/>
      <c r="F31" s="216"/>
      <c r="G31" s="216"/>
      <c r="H31" s="216"/>
      <c r="I31" s="216"/>
      <c r="J31" s="216"/>
      <c r="K31" s="217"/>
    </row>
    <row r="32" spans="1:22" ht="18" customHeight="1" x14ac:dyDescent="0.15">
      <c r="A32" s="198" t="s">
        <v>121</v>
      </c>
      <c r="B32" s="199"/>
      <c r="C32" s="199"/>
      <c r="D32" s="199"/>
      <c r="E32" s="199"/>
      <c r="F32" s="199"/>
      <c r="G32" s="199"/>
      <c r="H32" s="199"/>
      <c r="I32" s="199"/>
      <c r="J32" s="199"/>
      <c r="K32" s="200"/>
    </row>
    <row r="33" spans="1:11" ht="14.25" x14ac:dyDescent="0.15">
      <c r="A33" s="201" t="s">
        <v>122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</row>
    <row r="34" spans="1:11" ht="14.25" x14ac:dyDescent="0.15">
      <c r="A34" s="204" t="s">
        <v>123</v>
      </c>
      <c r="B34" s="205"/>
      <c r="C34" s="56" t="s">
        <v>66</v>
      </c>
      <c r="D34" s="56" t="s">
        <v>67</v>
      </c>
      <c r="E34" s="206" t="s">
        <v>124</v>
      </c>
      <c r="F34" s="207"/>
      <c r="G34" s="207"/>
      <c r="H34" s="207"/>
      <c r="I34" s="207"/>
      <c r="J34" s="207"/>
      <c r="K34" s="208"/>
    </row>
    <row r="35" spans="1:11" ht="14.25" x14ac:dyDescent="0.15">
      <c r="A35" s="174" t="s">
        <v>125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</row>
    <row r="36" spans="1:11" ht="14.25" x14ac:dyDescent="0.15">
      <c r="A36" s="183" t="s">
        <v>126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5"/>
    </row>
    <row r="37" spans="1:11" ht="14.25" x14ac:dyDescent="0.15">
      <c r="A37" s="186" t="s">
        <v>127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8"/>
    </row>
    <row r="38" spans="1:11" ht="14.25" x14ac:dyDescent="0.15">
      <c r="A38" s="186" t="s">
        <v>128</v>
      </c>
      <c r="B38" s="187"/>
      <c r="C38" s="187"/>
      <c r="D38" s="187"/>
      <c r="E38" s="187"/>
      <c r="F38" s="187"/>
      <c r="G38" s="187"/>
      <c r="H38" s="187"/>
      <c r="I38" s="187"/>
      <c r="J38" s="187"/>
      <c r="K38" s="188"/>
    </row>
    <row r="39" spans="1:11" ht="14.25" x14ac:dyDescent="0.15">
      <c r="A39" s="186" t="s">
        <v>129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8"/>
    </row>
    <row r="40" spans="1:11" ht="14.25" x14ac:dyDescent="0.15">
      <c r="A40" s="186"/>
      <c r="B40" s="187"/>
      <c r="C40" s="187"/>
      <c r="D40" s="187"/>
      <c r="E40" s="187"/>
      <c r="F40" s="187"/>
      <c r="G40" s="187"/>
      <c r="H40" s="187"/>
      <c r="I40" s="187"/>
      <c r="J40" s="187"/>
      <c r="K40" s="188"/>
    </row>
    <row r="41" spans="1:11" ht="14.25" x14ac:dyDescent="0.15">
      <c r="A41" s="186"/>
      <c r="B41" s="187"/>
      <c r="C41" s="187"/>
      <c r="D41" s="187"/>
      <c r="E41" s="187"/>
      <c r="F41" s="187"/>
      <c r="G41" s="187"/>
      <c r="H41" s="187"/>
      <c r="I41" s="187"/>
      <c r="J41" s="187"/>
      <c r="K41" s="188"/>
    </row>
    <row r="42" spans="1:11" ht="14.25" x14ac:dyDescent="0.15">
      <c r="A42" s="186"/>
      <c r="B42" s="187"/>
      <c r="C42" s="187"/>
      <c r="D42" s="187"/>
      <c r="E42" s="187"/>
      <c r="F42" s="187"/>
      <c r="G42" s="187"/>
      <c r="H42" s="187"/>
      <c r="I42" s="187"/>
      <c r="J42" s="187"/>
      <c r="K42" s="188"/>
    </row>
    <row r="43" spans="1:11" ht="14.25" x14ac:dyDescent="0.15">
      <c r="A43" s="189" t="s">
        <v>130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1"/>
    </row>
    <row r="44" spans="1:11" ht="14.25" x14ac:dyDescent="0.15">
      <c r="A44" s="192" t="s">
        <v>131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4"/>
    </row>
    <row r="45" spans="1:11" ht="14.25" x14ac:dyDescent="0.15">
      <c r="A45" s="122" t="s">
        <v>132</v>
      </c>
      <c r="B45" s="119" t="s">
        <v>95</v>
      </c>
      <c r="C45" s="119" t="s">
        <v>96</v>
      </c>
      <c r="D45" s="119" t="s">
        <v>88</v>
      </c>
      <c r="E45" s="124" t="s">
        <v>133</v>
      </c>
      <c r="F45" s="119" t="s">
        <v>95</v>
      </c>
      <c r="G45" s="119" t="s">
        <v>96</v>
      </c>
      <c r="H45" s="119" t="s">
        <v>88</v>
      </c>
      <c r="I45" s="124" t="s">
        <v>134</v>
      </c>
      <c r="J45" s="119" t="s">
        <v>95</v>
      </c>
      <c r="K45" s="135" t="s">
        <v>96</v>
      </c>
    </row>
    <row r="46" spans="1:11" ht="14.25" x14ac:dyDescent="0.15">
      <c r="A46" s="96" t="s">
        <v>87</v>
      </c>
      <c r="B46" s="56" t="s">
        <v>95</v>
      </c>
      <c r="C46" s="56" t="s">
        <v>96</v>
      </c>
      <c r="D46" s="56" t="s">
        <v>88</v>
      </c>
      <c r="E46" s="108" t="s">
        <v>94</v>
      </c>
      <c r="F46" s="56" t="s">
        <v>95</v>
      </c>
      <c r="G46" s="56" t="s">
        <v>96</v>
      </c>
      <c r="H46" s="56" t="s">
        <v>88</v>
      </c>
      <c r="I46" s="108" t="s">
        <v>105</v>
      </c>
      <c r="J46" s="56" t="s">
        <v>95</v>
      </c>
      <c r="K46" s="57" t="s">
        <v>96</v>
      </c>
    </row>
    <row r="47" spans="1:11" ht="14.25" x14ac:dyDescent="0.15">
      <c r="A47" s="195" t="s">
        <v>98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7"/>
    </row>
    <row r="48" spans="1:11" ht="14.25" x14ac:dyDescent="0.15">
      <c r="A48" s="174" t="s">
        <v>135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</row>
    <row r="49" spans="1:11" ht="14.25" x14ac:dyDescent="0.15">
      <c r="A49" s="183"/>
      <c r="B49" s="184"/>
      <c r="C49" s="184"/>
      <c r="D49" s="184"/>
      <c r="E49" s="184"/>
      <c r="F49" s="184"/>
      <c r="G49" s="184"/>
      <c r="H49" s="184"/>
      <c r="I49" s="184"/>
      <c r="J49" s="184"/>
      <c r="K49" s="185"/>
    </row>
    <row r="50" spans="1:11" ht="14.25" x14ac:dyDescent="0.15">
      <c r="A50" s="129" t="s">
        <v>136</v>
      </c>
      <c r="B50" s="178" t="s">
        <v>137</v>
      </c>
      <c r="C50" s="178"/>
      <c r="D50" s="130" t="s">
        <v>138</v>
      </c>
      <c r="E50" s="131" t="s">
        <v>139</v>
      </c>
      <c r="F50" s="132" t="s">
        <v>140</v>
      </c>
      <c r="G50" s="133">
        <v>45107</v>
      </c>
      <c r="H50" s="179" t="s">
        <v>141</v>
      </c>
      <c r="I50" s="180"/>
      <c r="J50" s="181" t="s">
        <v>142</v>
      </c>
      <c r="K50" s="182"/>
    </row>
    <row r="51" spans="1:11" ht="14.25" x14ac:dyDescent="0.15">
      <c r="A51" s="174" t="s">
        <v>143</v>
      </c>
      <c r="B51" s="174"/>
      <c r="C51" s="174"/>
      <c r="D51" s="174"/>
      <c r="E51" s="174"/>
      <c r="F51" s="174"/>
      <c r="G51" s="174"/>
      <c r="H51" s="174"/>
      <c r="I51" s="174"/>
      <c r="J51" s="174"/>
      <c r="K51" s="174"/>
    </row>
    <row r="52" spans="1:11" ht="14.25" x14ac:dyDescent="0.15">
      <c r="A52" s="175"/>
      <c r="B52" s="176"/>
      <c r="C52" s="176"/>
      <c r="D52" s="176"/>
      <c r="E52" s="176"/>
      <c r="F52" s="176"/>
      <c r="G52" s="176"/>
      <c r="H52" s="176"/>
      <c r="I52" s="176"/>
      <c r="J52" s="176"/>
      <c r="K52" s="177"/>
    </row>
    <row r="53" spans="1:11" ht="14.25" x14ac:dyDescent="0.15">
      <c r="A53" s="129" t="s">
        <v>136</v>
      </c>
      <c r="B53" s="178" t="s">
        <v>137</v>
      </c>
      <c r="C53" s="178"/>
      <c r="D53" s="130" t="s">
        <v>138</v>
      </c>
      <c r="E53" s="134"/>
      <c r="F53" s="132" t="s">
        <v>144</v>
      </c>
      <c r="G53" s="133"/>
      <c r="H53" s="179" t="s">
        <v>141</v>
      </c>
      <c r="I53" s="180"/>
      <c r="J53" s="181"/>
      <c r="K53" s="18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7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25"/>
  <sheetViews>
    <sheetView view="pageBreakPreview" zoomScale="90" zoomScaleNormal="90" workbookViewId="0">
      <selection activeCell="R20" sqref="R20"/>
    </sheetView>
  </sheetViews>
  <sheetFormatPr defaultColWidth="9" defaultRowHeight="26.1" customHeight="1" x14ac:dyDescent="0.15"/>
  <cols>
    <col min="1" max="1" width="16.625" style="32" customWidth="1"/>
    <col min="2" max="8" width="8.5" style="32" customWidth="1"/>
    <col min="9" max="11" width="5.625" style="32" customWidth="1"/>
    <col min="12" max="12" width="1.375" style="32" customWidth="1"/>
    <col min="13" max="19" width="8.375" style="32" customWidth="1"/>
    <col min="20" max="22" width="5.75" style="32" customWidth="1"/>
    <col min="23" max="16384" width="9" style="32"/>
  </cols>
  <sheetData>
    <row r="1" spans="1:22" ht="30" customHeight="1" x14ac:dyDescent="0.15">
      <c r="A1" s="253" t="s">
        <v>145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</row>
    <row r="2" spans="1:22" s="31" customFormat="1" ht="24.95" customHeight="1" x14ac:dyDescent="0.15">
      <c r="A2" s="33" t="s">
        <v>62</v>
      </c>
      <c r="B2" s="255" t="s">
        <v>63</v>
      </c>
      <c r="C2" s="256"/>
      <c r="D2" s="34"/>
      <c r="E2" s="34"/>
      <c r="F2" s="34"/>
      <c r="G2" s="34"/>
      <c r="H2" s="35" t="s">
        <v>146</v>
      </c>
      <c r="I2" s="257" t="s">
        <v>69</v>
      </c>
      <c r="J2" s="257"/>
      <c r="K2" s="257"/>
      <c r="L2" s="250"/>
      <c r="M2" s="43" t="s">
        <v>57</v>
      </c>
      <c r="N2" s="258" t="s">
        <v>147</v>
      </c>
      <c r="O2" s="259"/>
      <c r="P2" s="259"/>
      <c r="Q2" s="259"/>
      <c r="R2" s="259"/>
      <c r="S2" s="259"/>
      <c r="T2" s="259"/>
      <c r="U2" s="259"/>
      <c r="V2" s="260"/>
    </row>
    <row r="3" spans="1:22" s="31" customFormat="1" ht="23.1" customHeight="1" x14ac:dyDescent="0.15">
      <c r="A3" s="248" t="s">
        <v>148</v>
      </c>
      <c r="B3" s="261" t="s">
        <v>149</v>
      </c>
      <c r="C3" s="249"/>
      <c r="D3" s="249"/>
      <c r="E3" s="249"/>
      <c r="F3" s="249"/>
      <c r="G3" s="249"/>
      <c r="H3" s="249"/>
      <c r="I3" s="249"/>
      <c r="J3" s="249"/>
      <c r="K3" s="249"/>
      <c r="L3" s="251"/>
      <c r="M3" s="261" t="s">
        <v>150</v>
      </c>
      <c r="N3" s="249"/>
      <c r="O3" s="249"/>
      <c r="P3" s="249"/>
      <c r="Q3" s="249"/>
      <c r="R3" s="249"/>
      <c r="S3" s="249"/>
      <c r="T3" s="249"/>
      <c r="U3" s="249"/>
      <c r="V3" s="249"/>
    </row>
    <row r="4" spans="1:22" s="31" customFormat="1" ht="23.1" customHeight="1" x14ac:dyDescent="0.15">
      <c r="A4" s="249"/>
      <c r="B4" s="36" t="s">
        <v>110</v>
      </c>
      <c r="C4" s="36" t="s">
        <v>111</v>
      </c>
      <c r="D4" s="36" t="s">
        <v>112</v>
      </c>
      <c r="E4" s="36" t="s">
        <v>113</v>
      </c>
      <c r="F4" s="36" t="s">
        <v>114</v>
      </c>
      <c r="G4" s="36" t="s">
        <v>115</v>
      </c>
      <c r="H4" s="36" t="s">
        <v>151</v>
      </c>
      <c r="I4" s="44"/>
      <c r="J4" s="44"/>
      <c r="K4" s="44"/>
      <c r="L4" s="251"/>
      <c r="M4" s="36" t="s">
        <v>110</v>
      </c>
      <c r="N4" s="36" t="s">
        <v>111</v>
      </c>
      <c r="O4" s="36" t="s">
        <v>112</v>
      </c>
      <c r="P4" s="36" t="s">
        <v>113</v>
      </c>
      <c r="Q4" s="36" t="s">
        <v>114</v>
      </c>
      <c r="R4" s="36" t="s">
        <v>115</v>
      </c>
      <c r="S4" s="36" t="s">
        <v>151</v>
      </c>
      <c r="T4" s="44"/>
      <c r="U4" s="44"/>
      <c r="V4" s="44"/>
    </row>
    <row r="5" spans="1:22" s="31" customFormat="1" ht="23.1" customHeight="1" x14ac:dyDescent="0.15">
      <c r="A5" s="248"/>
      <c r="B5" s="36" t="s">
        <v>152</v>
      </c>
      <c r="C5" s="36" t="s">
        <v>153</v>
      </c>
      <c r="D5" s="36" t="s">
        <v>154</v>
      </c>
      <c r="E5" s="36" t="s">
        <v>155</v>
      </c>
      <c r="F5" s="36" t="s">
        <v>156</v>
      </c>
      <c r="G5" s="36" t="s">
        <v>157</v>
      </c>
      <c r="H5" s="36" t="s">
        <v>158</v>
      </c>
      <c r="I5" s="33"/>
      <c r="J5" s="33"/>
      <c r="K5" s="33"/>
      <c r="L5" s="251"/>
      <c r="M5" s="36" t="s">
        <v>152</v>
      </c>
      <c r="N5" s="36" t="s">
        <v>153</v>
      </c>
      <c r="O5" s="36" t="s">
        <v>154</v>
      </c>
      <c r="P5" s="36" t="s">
        <v>155</v>
      </c>
      <c r="Q5" s="36" t="s">
        <v>156</v>
      </c>
      <c r="R5" s="36" t="s">
        <v>157</v>
      </c>
      <c r="S5" s="36" t="s">
        <v>158</v>
      </c>
      <c r="T5" s="33"/>
      <c r="U5" s="33"/>
      <c r="V5" s="33"/>
    </row>
    <row r="6" spans="1:22" s="31" customFormat="1" ht="21" customHeight="1" x14ac:dyDescent="0.15">
      <c r="A6" s="37" t="s">
        <v>159</v>
      </c>
      <c r="B6" s="36">
        <f>C6-1</f>
        <v>70</v>
      </c>
      <c r="C6" s="36">
        <f>D6-2</f>
        <v>71</v>
      </c>
      <c r="D6" s="36">
        <v>73</v>
      </c>
      <c r="E6" s="36">
        <f>D6+2</f>
        <v>75</v>
      </c>
      <c r="F6" s="36">
        <f>E6+2</f>
        <v>77</v>
      </c>
      <c r="G6" s="36">
        <f>F6+1</f>
        <v>78</v>
      </c>
      <c r="H6" s="36">
        <f>G6+1</f>
        <v>79</v>
      </c>
      <c r="I6" s="33"/>
      <c r="J6" s="33"/>
      <c r="K6" s="33"/>
      <c r="L6" s="251"/>
      <c r="M6" s="33" t="s">
        <v>160</v>
      </c>
      <c r="N6" s="33" t="s">
        <v>161</v>
      </c>
      <c r="O6" s="33" t="s">
        <v>160</v>
      </c>
      <c r="P6" s="33" t="s">
        <v>160</v>
      </c>
      <c r="Q6" s="33" t="s">
        <v>160</v>
      </c>
      <c r="R6" s="33" t="s">
        <v>160</v>
      </c>
      <c r="S6" s="33" t="s">
        <v>162</v>
      </c>
      <c r="T6" s="33"/>
      <c r="U6" s="33"/>
      <c r="V6" s="33"/>
    </row>
    <row r="7" spans="1:22" s="31" customFormat="1" ht="21" customHeight="1" x14ac:dyDescent="0.15">
      <c r="A7" s="37" t="s">
        <v>163</v>
      </c>
      <c r="B7" s="36">
        <f>C7-1</f>
        <v>67.5</v>
      </c>
      <c r="C7" s="36">
        <f>D7-2</f>
        <v>68.5</v>
      </c>
      <c r="D7" s="36">
        <v>70.5</v>
      </c>
      <c r="E7" s="36">
        <f>D7+2</f>
        <v>72.5</v>
      </c>
      <c r="F7" s="36">
        <f>E7+2</f>
        <v>74.5</v>
      </c>
      <c r="G7" s="36">
        <f>F7+1</f>
        <v>75.5</v>
      </c>
      <c r="H7" s="36">
        <f>G7+1</f>
        <v>76.5</v>
      </c>
      <c r="I7" s="33"/>
      <c r="J7" s="33"/>
      <c r="K7" s="33"/>
      <c r="L7" s="251"/>
      <c r="M7" s="33" t="s">
        <v>164</v>
      </c>
      <c r="N7" s="33" t="s">
        <v>161</v>
      </c>
      <c r="O7" s="33" t="s">
        <v>165</v>
      </c>
      <c r="P7" s="33" t="s">
        <v>164</v>
      </c>
      <c r="Q7" s="33" t="s">
        <v>165</v>
      </c>
      <c r="R7" s="33" t="s">
        <v>164</v>
      </c>
      <c r="S7" s="33" t="s">
        <v>164</v>
      </c>
      <c r="T7" s="33"/>
      <c r="U7" s="33"/>
      <c r="V7" s="33"/>
    </row>
    <row r="8" spans="1:22" s="31" customFormat="1" ht="21" customHeight="1" x14ac:dyDescent="0.15">
      <c r="A8" s="37" t="s">
        <v>166</v>
      </c>
      <c r="B8" s="36">
        <f t="shared" ref="B8:B10" si="0">C8-4</f>
        <v>104</v>
      </c>
      <c r="C8" s="36">
        <f t="shared" ref="C8:C10" si="1">D8-4</f>
        <v>108</v>
      </c>
      <c r="D8" s="36">
        <v>112</v>
      </c>
      <c r="E8" s="36">
        <f t="shared" ref="E8:E10" si="2">D8+4</f>
        <v>116</v>
      </c>
      <c r="F8" s="36">
        <f>E8+4</f>
        <v>120</v>
      </c>
      <c r="G8" s="36">
        <f t="shared" ref="G8:G10" si="3">F8+6</f>
        <v>126</v>
      </c>
      <c r="H8" s="36">
        <f>G8+6</f>
        <v>132</v>
      </c>
      <c r="I8" s="33"/>
      <c r="J8" s="33"/>
      <c r="K8" s="33"/>
      <c r="L8" s="251"/>
      <c r="M8" s="33" t="s">
        <v>167</v>
      </c>
      <c r="N8" s="33" t="s">
        <v>161</v>
      </c>
      <c r="O8" s="33" t="s">
        <v>161</v>
      </c>
      <c r="P8" s="33" t="s">
        <v>167</v>
      </c>
      <c r="Q8" s="33" t="s">
        <v>161</v>
      </c>
      <c r="R8" s="33" t="s">
        <v>167</v>
      </c>
      <c r="S8" s="33" t="s">
        <v>161</v>
      </c>
      <c r="T8" s="33"/>
      <c r="U8" s="33"/>
      <c r="V8" s="33"/>
    </row>
    <row r="9" spans="1:22" s="31" customFormat="1" ht="21" customHeight="1" x14ac:dyDescent="0.15">
      <c r="A9" s="37" t="s">
        <v>168</v>
      </c>
      <c r="B9" s="36">
        <f t="shared" si="0"/>
        <v>98</v>
      </c>
      <c r="C9" s="36">
        <f t="shared" si="1"/>
        <v>102</v>
      </c>
      <c r="D9" s="36">
        <v>106</v>
      </c>
      <c r="E9" s="36">
        <f t="shared" si="2"/>
        <v>110</v>
      </c>
      <c r="F9" s="36">
        <f>E9+5</f>
        <v>115</v>
      </c>
      <c r="G9" s="36">
        <f t="shared" si="3"/>
        <v>121</v>
      </c>
      <c r="H9" s="36">
        <f>G9+7</f>
        <v>128</v>
      </c>
      <c r="I9" s="33"/>
      <c r="J9" s="33"/>
      <c r="K9" s="33"/>
      <c r="L9" s="251"/>
      <c r="M9" s="33" t="s">
        <v>161</v>
      </c>
      <c r="N9" s="33" t="s">
        <v>161</v>
      </c>
      <c r="O9" s="33" t="s">
        <v>161</v>
      </c>
      <c r="P9" s="33" t="s">
        <v>161</v>
      </c>
      <c r="Q9" s="33" t="s">
        <v>161</v>
      </c>
      <c r="R9" s="33" t="s">
        <v>161</v>
      </c>
      <c r="S9" s="33" t="s">
        <v>161</v>
      </c>
      <c r="T9" s="33"/>
      <c r="U9" s="33"/>
      <c r="V9" s="33"/>
    </row>
    <row r="10" spans="1:22" s="31" customFormat="1" ht="21" customHeight="1" x14ac:dyDescent="0.15">
      <c r="A10" s="37" t="s">
        <v>169</v>
      </c>
      <c r="B10" s="36">
        <f t="shared" si="0"/>
        <v>100</v>
      </c>
      <c r="C10" s="36">
        <f t="shared" si="1"/>
        <v>104</v>
      </c>
      <c r="D10" s="36">
        <v>108</v>
      </c>
      <c r="E10" s="36">
        <f t="shared" si="2"/>
        <v>112</v>
      </c>
      <c r="F10" s="36">
        <f>E10+5</f>
        <v>117</v>
      </c>
      <c r="G10" s="36">
        <f t="shared" si="3"/>
        <v>123</v>
      </c>
      <c r="H10" s="36">
        <f>G10+7</f>
        <v>130</v>
      </c>
      <c r="I10" s="33"/>
      <c r="J10" s="33"/>
      <c r="K10" s="33"/>
      <c r="L10" s="251"/>
      <c r="M10" s="33" t="s">
        <v>161</v>
      </c>
      <c r="N10" s="33" t="s">
        <v>161</v>
      </c>
      <c r="O10" s="33" t="s">
        <v>161</v>
      </c>
      <c r="P10" s="33" t="s">
        <v>161</v>
      </c>
      <c r="Q10" s="33" t="s">
        <v>161</v>
      </c>
      <c r="R10" s="33" t="s">
        <v>161</v>
      </c>
      <c r="S10" s="33" t="s">
        <v>161</v>
      </c>
      <c r="T10" s="33"/>
      <c r="U10" s="33"/>
      <c r="V10" s="33"/>
    </row>
    <row r="11" spans="1:22" s="31" customFormat="1" ht="21" customHeight="1" x14ac:dyDescent="0.15">
      <c r="A11" s="37" t="s">
        <v>170</v>
      </c>
      <c r="B11" s="36">
        <f>C11-1.2</f>
        <v>45.599999999999994</v>
      </c>
      <c r="C11" s="36">
        <f>D11-1.2</f>
        <v>46.8</v>
      </c>
      <c r="D11" s="36">
        <v>48</v>
      </c>
      <c r="E11" s="36">
        <f>D11+1.2</f>
        <v>49.2</v>
      </c>
      <c r="F11" s="36">
        <f>E11+1.2</f>
        <v>50.400000000000006</v>
      </c>
      <c r="G11" s="36">
        <f>F11+1.4</f>
        <v>51.800000000000004</v>
      </c>
      <c r="H11" s="36">
        <f>G11+1.4</f>
        <v>53.2</v>
      </c>
      <c r="I11" s="33"/>
      <c r="J11" s="33"/>
      <c r="K11" s="33"/>
      <c r="L11" s="251"/>
      <c r="M11" s="33" t="s">
        <v>171</v>
      </c>
      <c r="N11" s="33" t="s">
        <v>172</v>
      </c>
      <c r="O11" s="33" t="s">
        <v>172</v>
      </c>
      <c r="P11" s="33" t="s">
        <v>171</v>
      </c>
      <c r="Q11" s="33" t="s">
        <v>172</v>
      </c>
      <c r="R11" s="33" t="s">
        <v>171</v>
      </c>
      <c r="S11" s="33" t="s">
        <v>173</v>
      </c>
      <c r="T11" s="33"/>
      <c r="U11" s="33"/>
      <c r="V11" s="33"/>
    </row>
    <row r="12" spans="1:22" s="31" customFormat="1" ht="21" customHeight="1" x14ac:dyDescent="0.15">
      <c r="A12" s="37" t="s">
        <v>174</v>
      </c>
      <c r="B12" s="36">
        <f>C12-1</f>
        <v>51</v>
      </c>
      <c r="C12" s="36">
        <f>D12-1</f>
        <v>52</v>
      </c>
      <c r="D12" s="36">
        <v>53</v>
      </c>
      <c r="E12" s="36">
        <f>D12+1</f>
        <v>54</v>
      </c>
      <c r="F12" s="36">
        <f>E12+1</f>
        <v>55</v>
      </c>
      <c r="G12" s="36">
        <f>F12+1.5</f>
        <v>56.5</v>
      </c>
      <c r="H12" s="36">
        <f>G12+1.5</f>
        <v>58</v>
      </c>
      <c r="I12" s="33"/>
      <c r="J12" s="33"/>
      <c r="K12" s="33"/>
      <c r="L12" s="251"/>
      <c r="M12" s="33" t="s">
        <v>175</v>
      </c>
      <c r="N12" s="33" t="s">
        <v>176</v>
      </c>
      <c r="O12" s="33" t="s">
        <v>161</v>
      </c>
      <c r="P12" s="33" t="s">
        <v>175</v>
      </c>
      <c r="Q12" s="33" t="s">
        <v>161</v>
      </c>
      <c r="R12" s="33" t="s">
        <v>175</v>
      </c>
      <c r="S12" s="33" t="s">
        <v>161</v>
      </c>
      <c r="T12" s="33"/>
      <c r="U12" s="33"/>
      <c r="V12" s="33"/>
    </row>
    <row r="13" spans="1:22" s="31" customFormat="1" ht="21" customHeight="1" x14ac:dyDescent="0.15">
      <c r="A13" s="37" t="s">
        <v>177</v>
      </c>
      <c r="B13" s="36">
        <f>C13-0.6</f>
        <v>60.199999999999996</v>
      </c>
      <c r="C13" s="36">
        <f>D13-1.2</f>
        <v>60.8</v>
      </c>
      <c r="D13" s="36">
        <v>62</v>
      </c>
      <c r="E13" s="36">
        <f>D13+1.2</f>
        <v>63.2</v>
      </c>
      <c r="F13" s="36">
        <f>E13+1.2</f>
        <v>64.400000000000006</v>
      </c>
      <c r="G13" s="36">
        <f>F13+0.6</f>
        <v>65</v>
      </c>
      <c r="H13" s="36">
        <f>G13+0.6</f>
        <v>65.599999999999994</v>
      </c>
      <c r="I13" s="45"/>
      <c r="J13" s="33"/>
      <c r="K13" s="33"/>
      <c r="L13" s="251"/>
      <c r="M13" s="33" t="s">
        <v>178</v>
      </c>
      <c r="N13" s="33" t="s">
        <v>179</v>
      </c>
      <c r="O13" s="33" t="s">
        <v>179</v>
      </c>
      <c r="P13" s="33" t="s">
        <v>178</v>
      </c>
      <c r="Q13" s="33" t="s">
        <v>179</v>
      </c>
      <c r="R13" s="33" t="s">
        <v>178</v>
      </c>
      <c r="S13" s="33" t="s">
        <v>179</v>
      </c>
      <c r="T13" s="33"/>
      <c r="U13" s="33"/>
      <c r="V13" s="33"/>
    </row>
    <row r="14" spans="1:22" s="31" customFormat="1" ht="21" customHeight="1" x14ac:dyDescent="0.15">
      <c r="A14" s="37" t="s">
        <v>180</v>
      </c>
      <c r="B14" s="36">
        <f>C14-0.7</f>
        <v>20.6</v>
      </c>
      <c r="C14" s="36">
        <f>D14-0.7</f>
        <v>21.3</v>
      </c>
      <c r="D14" s="36">
        <v>22</v>
      </c>
      <c r="E14" s="36">
        <f>D14+0.7</f>
        <v>22.7</v>
      </c>
      <c r="F14" s="36">
        <f>E14+0.7</f>
        <v>23.4</v>
      </c>
      <c r="G14" s="36">
        <f>F14+0.95</f>
        <v>24.349999999999998</v>
      </c>
      <c r="H14" s="36">
        <f>G14+0.95</f>
        <v>25.299999999999997</v>
      </c>
      <c r="I14" s="45"/>
      <c r="J14" s="33"/>
      <c r="K14" s="33"/>
      <c r="L14" s="251"/>
      <c r="M14" s="33" t="s">
        <v>162</v>
      </c>
      <c r="N14" s="33" t="s">
        <v>161</v>
      </c>
      <c r="O14" s="33" t="s">
        <v>179</v>
      </c>
      <c r="P14" s="33" t="s">
        <v>162</v>
      </c>
      <c r="Q14" s="33" t="s">
        <v>179</v>
      </c>
      <c r="R14" s="33" t="s">
        <v>162</v>
      </c>
      <c r="S14" s="33" t="s">
        <v>178</v>
      </c>
      <c r="T14" s="33"/>
      <c r="U14" s="33"/>
      <c r="V14" s="33"/>
    </row>
    <row r="15" spans="1:22" s="31" customFormat="1" ht="21" customHeight="1" x14ac:dyDescent="0.15">
      <c r="A15" s="37" t="s">
        <v>181</v>
      </c>
      <c r="B15" s="36">
        <f>C15-0.6</f>
        <v>16.799999999999997</v>
      </c>
      <c r="C15" s="36">
        <f>D15-0.6</f>
        <v>17.399999999999999</v>
      </c>
      <c r="D15" s="36">
        <v>18</v>
      </c>
      <c r="E15" s="36">
        <f>D15+0.6</f>
        <v>18.600000000000001</v>
      </c>
      <c r="F15" s="36">
        <f>E15+0.6</f>
        <v>19.200000000000003</v>
      </c>
      <c r="G15" s="36">
        <f>F15+0.95</f>
        <v>20.150000000000002</v>
      </c>
      <c r="H15" s="36">
        <f>G15+0.95</f>
        <v>21.1</v>
      </c>
      <c r="I15" s="45"/>
      <c r="J15" s="33"/>
      <c r="K15" s="33"/>
      <c r="L15" s="251"/>
      <c r="M15" s="33" t="s">
        <v>161</v>
      </c>
      <c r="N15" s="33" t="s">
        <v>161</v>
      </c>
      <c r="O15" s="33" t="s">
        <v>161</v>
      </c>
      <c r="P15" s="33" t="s">
        <v>161</v>
      </c>
      <c r="Q15" s="33" t="s">
        <v>161</v>
      </c>
      <c r="R15" s="33" t="s">
        <v>161</v>
      </c>
      <c r="S15" s="33" t="s">
        <v>161</v>
      </c>
      <c r="T15" s="33"/>
      <c r="U15" s="33"/>
      <c r="V15" s="33"/>
    </row>
    <row r="16" spans="1:22" s="31" customFormat="1" ht="21" customHeight="1" x14ac:dyDescent="0.15">
      <c r="A16" s="37" t="s">
        <v>182</v>
      </c>
      <c r="B16" s="36">
        <f>C16-0.4</f>
        <v>12.2</v>
      </c>
      <c r="C16" s="36">
        <f>D16-0.4</f>
        <v>12.6</v>
      </c>
      <c r="D16" s="36">
        <v>13</v>
      </c>
      <c r="E16" s="36">
        <f>D16+0.4</f>
        <v>13.4</v>
      </c>
      <c r="F16" s="36">
        <f>E16+0.4</f>
        <v>13.8</v>
      </c>
      <c r="G16" s="36">
        <f>F16+0.6</f>
        <v>14.4</v>
      </c>
      <c r="H16" s="36">
        <f>G16+0.6</f>
        <v>15</v>
      </c>
      <c r="I16" s="45"/>
      <c r="J16" s="33"/>
      <c r="K16" s="33"/>
      <c r="L16" s="251"/>
      <c r="M16" s="33" t="s">
        <v>161</v>
      </c>
      <c r="N16" s="33" t="s">
        <v>161</v>
      </c>
      <c r="O16" s="33" t="s">
        <v>161</v>
      </c>
      <c r="P16" s="33" t="s">
        <v>161</v>
      </c>
      <c r="Q16" s="33" t="s">
        <v>161</v>
      </c>
      <c r="R16" s="33" t="s">
        <v>161</v>
      </c>
      <c r="S16" s="33" t="s">
        <v>161</v>
      </c>
      <c r="T16" s="33"/>
      <c r="U16" s="33"/>
      <c r="V16" s="33"/>
    </row>
    <row r="17" spans="1:22" s="31" customFormat="1" ht="21" customHeight="1" x14ac:dyDescent="0.15">
      <c r="A17" s="37" t="s">
        <v>183</v>
      </c>
      <c r="B17" s="36">
        <f>C17</f>
        <v>11.5</v>
      </c>
      <c r="C17" s="36">
        <f>D17</f>
        <v>11.5</v>
      </c>
      <c r="D17" s="36">
        <v>11.5</v>
      </c>
      <c r="E17" s="36">
        <f t="shared" ref="E17:H17" si="4">D17</f>
        <v>11.5</v>
      </c>
      <c r="F17" s="36">
        <f t="shared" si="4"/>
        <v>11.5</v>
      </c>
      <c r="G17" s="36">
        <f t="shared" si="4"/>
        <v>11.5</v>
      </c>
      <c r="H17" s="36">
        <f t="shared" si="4"/>
        <v>11.5</v>
      </c>
      <c r="I17" s="45"/>
      <c r="J17" s="45"/>
      <c r="K17" s="33"/>
      <c r="L17" s="251"/>
      <c r="M17" s="33" t="s">
        <v>161</v>
      </c>
      <c r="N17" s="33" t="s">
        <v>161</v>
      </c>
      <c r="O17" s="33" t="s">
        <v>161</v>
      </c>
      <c r="P17" s="33" t="s">
        <v>161</v>
      </c>
      <c r="Q17" s="33" t="s">
        <v>161</v>
      </c>
      <c r="R17" s="33" t="s">
        <v>161</v>
      </c>
      <c r="S17" s="33" t="s">
        <v>161</v>
      </c>
      <c r="T17" s="33"/>
      <c r="U17" s="33"/>
      <c r="V17" s="33"/>
    </row>
    <row r="18" spans="1:22" s="31" customFormat="1" ht="21" customHeight="1" x14ac:dyDescent="0.15">
      <c r="A18" s="37" t="s">
        <v>184</v>
      </c>
      <c r="B18" s="36">
        <f>D18-1</f>
        <v>18</v>
      </c>
      <c r="C18" s="36">
        <v>18</v>
      </c>
      <c r="D18" s="36" t="s">
        <v>185</v>
      </c>
      <c r="E18" s="36">
        <v>19</v>
      </c>
      <c r="F18" s="36">
        <v>20</v>
      </c>
      <c r="G18" s="36">
        <v>20</v>
      </c>
      <c r="H18" s="36">
        <v>20</v>
      </c>
      <c r="I18" s="33"/>
      <c r="J18" s="33"/>
      <c r="K18" s="33"/>
      <c r="L18" s="251"/>
      <c r="M18" s="33" t="s">
        <v>186</v>
      </c>
      <c r="N18" s="33" t="s">
        <v>179</v>
      </c>
      <c r="O18" s="33" t="s">
        <v>179</v>
      </c>
      <c r="P18" s="33" t="s">
        <v>186</v>
      </c>
      <c r="Q18" s="33" t="s">
        <v>179</v>
      </c>
      <c r="R18" s="33" t="s">
        <v>186</v>
      </c>
      <c r="S18" s="33" t="s">
        <v>179</v>
      </c>
      <c r="T18" s="33"/>
      <c r="U18" s="33"/>
      <c r="V18" s="33"/>
    </row>
    <row r="19" spans="1:22" s="31" customFormat="1" ht="21" customHeight="1" x14ac:dyDescent="0.15">
      <c r="A19" s="37" t="s">
        <v>187</v>
      </c>
      <c r="B19" s="36">
        <v>13.5</v>
      </c>
      <c r="C19" s="36">
        <v>13.5</v>
      </c>
      <c r="D19" s="36">
        <v>14.5</v>
      </c>
      <c r="E19" s="36">
        <v>14.5</v>
      </c>
      <c r="F19" s="36">
        <v>15.5</v>
      </c>
      <c r="G19" s="36">
        <v>15.5</v>
      </c>
      <c r="H19" s="36">
        <v>15.5</v>
      </c>
      <c r="I19" s="45"/>
      <c r="J19" s="33"/>
      <c r="K19" s="33"/>
      <c r="L19" s="251"/>
      <c r="M19" s="33" t="s">
        <v>162</v>
      </c>
      <c r="N19" s="33" t="s">
        <v>161</v>
      </c>
      <c r="O19" s="33" t="s">
        <v>179</v>
      </c>
      <c r="P19" s="33" t="s">
        <v>162</v>
      </c>
      <c r="Q19" s="33" t="s">
        <v>179</v>
      </c>
      <c r="R19" s="33" t="s">
        <v>162</v>
      </c>
      <c r="S19" s="33" t="s">
        <v>178</v>
      </c>
      <c r="T19" s="33"/>
      <c r="U19" s="33"/>
      <c r="V19" s="33"/>
    </row>
    <row r="20" spans="1:22" s="31" customFormat="1" ht="21" customHeight="1" x14ac:dyDescent="0.15">
      <c r="A20" s="37" t="s">
        <v>188</v>
      </c>
      <c r="B20" s="36">
        <f>C20-0.5</f>
        <v>35</v>
      </c>
      <c r="C20" s="36">
        <f>D20-0.5</f>
        <v>35.5</v>
      </c>
      <c r="D20" s="36">
        <v>36</v>
      </c>
      <c r="E20" s="36">
        <f t="shared" ref="E20:G20" si="5">D20+0.5</f>
        <v>36.5</v>
      </c>
      <c r="F20" s="36">
        <f t="shared" si="5"/>
        <v>37</v>
      </c>
      <c r="G20" s="36">
        <f t="shared" si="5"/>
        <v>37.5</v>
      </c>
      <c r="H20" s="36">
        <f>G20</f>
        <v>37.5</v>
      </c>
      <c r="I20" s="45"/>
      <c r="J20" s="33"/>
      <c r="K20" s="33"/>
      <c r="L20" s="251"/>
      <c r="M20" s="33" t="s">
        <v>161</v>
      </c>
      <c r="N20" s="33" t="s">
        <v>161</v>
      </c>
      <c r="O20" s="33" t="s">
        <v>161</v>
      </c>
      <c r="P20" s="33" t="s">
        <v>161</v>
      </c>
      <c r="Q20" s="33" t="s">
        <v>161</v>
      </c>
      <c r="R20" s="33" t="s">
        <v>161</v>
      </c>
      <c r="S20" s="33" t="s">
        <v>161</v>
      </c>
      <c r="T20" s="33"/>
      <c r="U20" s="33"/>
      <c r="V20" s="33"/>
    </row>
    <row r="21" spans="1:22" s="31" customFormat="1" ht="21" customHeight="1" x14ac:dyDescent="0.15">
      <c r="A21" s="37" t="s">
        <v>189</v>
      </c>
      <c r="B21" s="36">
        <f>C21-0.5</f>
        <v>24.5</v>
      </c>
      <c r="C21" s="36">
        <f>D21-0.5</f>
        <v>25</v>
      </c>
      <c r="D21" s="36">
        <v>25.5</v>
      </c>
      <c r="E21" s="36">
        <f>D21+0.5</f>
        <v>26</v>
      </c>
      <c r="F21" s="36">
        <f>E21+0.5</f>
        <v>26.5</v>
      </c>
      <c r="G21" s="36">
        <f>F21+0.75</f>
        <v>27.25</v>
      </c>
      <c r="H21" s="36">
        <f>G21</f>
        <v>27.25</v>
      </c>
      <c r="I21" s="33"/>
      <c r="J21" s="33"/>
      <c r="K21" s="33"/>
      <c r="L21" s="251"/>
      <c r="M21" s="33" t="s">
        <v>175</v>
      </c>
      <c r="N21" s="33" t="s">
        <v>176</v>
      </c>
      <c r="O21" s="33" t="s">
        <v>161</v>
      </c>
      <c r="P21" s="33" t="s">
        <v>175</v>
      </c>
      <c r="Q21" s="33" t="s">
        <v>161</v>
      </c>
      <c r="R21" s="33" t="s">
        <v>175</v>
      </c>
      <c r="S21" s="33" t="s">
        <v>161</v>
      </c>
      <c r="T21" s="33"/>
      <c r="U21" s="33"/>
      <c r="V21" s="33"/>
    </row>
    <row r="22" spans="1:22" ht="29.1" customHeight="1" x14ac:dyDescent="0.15">
      <c r="A22" s="38"/>
      <c r="B22" s="39"/>
      <c r="C22" s="40"/>
      <c r="D22" s="40"/>
      <c r="E22" s="40"/>
      <c r="F22" s="40"/>
      <c r="G22" s="40"/>
      <c r="H22" s="40"/>
      <c r="I22" s="46"/>
      <c r="J22" s="46"/>
      <c r="K22" s="47"/>
      <c r="L22" s="252"/>
      <c r="M22" s="39"/>
      <c r="N22" s="40"/>
      <c r="O22" s="40"/>
      <c r="P22" s="40"/>
      <c r="Q22" s="40"/>
      <c r="R22" s="40"/>
      <c r="S22" s="40"/>
      <c r="T22" s="46"/>
      <c r="U22" s="46"/>
      <c r="V22" s="47"/>
    </row>
    <row r="23" spans="1:22" ht="14.25" x14ac:dyDescent="0.15">
      <c r="A23" s="41" t="s">
        <v>124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</row>
    <row r="24" spans="1:22" ht="14.25" x14ac:dyDescent="0.15">
      <c r="A24" s="32" t="s">
        <v>190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14.25" x14ac:dyDescent="0.1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1" t="s">
        <v>191</v>
      </c>
      <c r="N25" s="247">
        <v>45108</v>
      </c>
      <c r="O25" s="247"/>
      <c r="P25" s="48"/>
      <c r="Q25" s="48"/>
      <c r="R25" s="48"/>
      <c r="S25" s="41" t="s">
        <v>192</v>
      </c>
      <c r="T25" s="41"/>
      <c r="U25" s="41" t="s">
        <v>193</v>
      </c>
      <c r="V25" s="32" t="s">
        <v>194</v>
      </c>
    </row>
  </sheetData>
  <mergeCells count="9">
    <mergeCell ref="N25:O25"/>
    <mergeCell ref="A3:A5"/>
    <mergeCell ref="L2:L22"/>
    <mergeCell ref="A1:V1"/>
    <mergeCell ref="B2:C2"/>
    <mergeCell ref="I2:K2"/>
    <mergeCell ref="N2:V2"/>
    <mergeCell ref="B3:K3"/>
    <mergeCell ref="M3:V3"/>
  </mergeCells>
  <phoneticPr fontId="37" type="noConversion"/>
  <pageMargins left="0.16111111111111101" right="0.16111111111111101" top="0.21249999999999999" bottom="0.21249999999999999" header="0.5" footer="0.5"/>
  <pageSetup paperSize="9" scale="7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K52"/>
  <sheetViews>
    <sheetView view="pageBreakPreview" zoomScale="110" zoomScaleNormal="110" workbookViewId="0">
      <selection activeCell="A17" sqref="A17:K17"/>
    </sheetView>
  </sheetViews>
  <sheetFormatPr defaultColWidth="10" defaultRowHeight="16.5" customHeight="1" x14ac:dyDescent="0.15"/>
  <cols>
    <col min="1" max="1" width="10.875" style="86" customWidth="1"/>
    <col min="2" max="16384" width="10" style="86"/>
  </cols>
  <sheetData>
    <row r="1" spans="1:11" ht="22.5" customHeight="1" x14ac:dyDescent="0.15">
      <c r="A1" s="319" t="s">
        <v>195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7.25" customHeight="1" x14ac:dyDescent="0.15">
      <c r="A2" s="87" t="s">
        <v>53</v>
      </c>
      <c r="B2" s="243" t="s">
        <v>54</v>
      </c>
      <c r="C2" s="243"/>
      <c r="D2" s="244" t="s">
        <v>55</v>
      </c>
      <c r="E2" s="244"/>
      <c r="F2" s="243" t="s">
        <v>56</v>
      </c>
      <c r="G2" s="243"/>
      <c r="H2" s="88" t="s">
        <v>57</v>
      </c>
      <c r="I2" s="245" t="s">
        <v>364</v>
      </c>
      <c r="J2" s="245"/>
      <c r="K2" s="246"/>
    </row>
    <row r="3" spans="1:11" ht="16.5" customHeight="1" x14ac:dyDescent="0.15">
      <c r="A3" s="236" t="s">
        <v>59</v>
      </c>
      <c r="B3" s="237"/>
      <c r="C3" s="238"/>
      <c r="D3" s="239" t="s">
        <v>60</v>
      </c>
      <c r="E3" s="240"/>
      <c r="F3" s="240"/>
      <c r="G3" s="241"/>
      <c r="H3" s="239" t="s">
        <v>61</v>
      </c>
      <c r="I3" s="240"/>
      <c r="J3" s="240"/>
      <c r="K3" s="241"/>
    </row>
    <row r="4" spans="1:11" ht="16.5" customHeight="1" x14ac:dyDescent="0.15">
      <c r="A4" s="91" t="s">
        <v>62</v>
      </c>
      <c r="B4" s="234" t="s">
        <v>362</v>
      </c>
      <c r="C4" s="235"/>
      <c r="D4" s="228" t="s">
        <v>64</v>
      </c>
      <c r="E4" s="229"/>
      <c r="F4" s="226">
        <v>45117</v>
      </c>
      <c r="G4" s="227"/>
      <c r="H4" s="228" t="s">
        <v>196</v>
      </c>
      <c r="I4" s="229"/>
      <c r="J4" s="56" t="s">
        <v>66</v>
      </c>
      <c r="K4" s="57" t="s">
        <v>67</v>
      </c>
    </row>
    <row r="5" spans="1:11" ht="16.5" customHeight="1" x14ac:dyDescent="0.15">
      <c r="A5" s="93" t="s">
        <v>68</v>
      </c>
      <c r="B5" s="234" t="s">
        <v>365</v>
      </c>
      <c r="C5" s="235"/>
      <c r="D5" s="228" t="s">
        <v>197</v>
      </c>
      <c r="E5" s="229"/>
      <c r="F5" s="313"/>
      <c r="G5" s="314"/>
      <c r="H5" s="228" t="s">
        <v>198</v>
      </c>
      <c r="I5" s="229"/>
      <c r="J5" s="56" t="s">
        <v>66</v>
      </c>
      <c r="K5" s="57" t="s">
        <v>67</v>
      </c>
    </row>
    <row r="6" spans="1:11" ht="16.5" customHeight="1" x14ac:dyDescent="0.15">
      <c r="A6" s="91" t="s">
        <v>72</v>
      </c>
      <c r="B6" s="94">
        <v>1</v>
      </c>
      <c r="C6" s="95">
        <v>7</v>
      </c>
      <c r="D6" s="228" t="s">
        <v>199</v>
      </c>
      <c r="E6" s="229"/>
      <c r="F6" s="313"/>
      <c r="G6" s="314"/>
      <c r="H6" s="316" t="s">
        <v>200</v>
      </c>
      <c r="I6" s="317"/>
      <c r="J6" s="317"/>
      <c r="K6" s="318"/>
    </row>
    <row r="7" spans="1:11" ht="16.5" customHeight="1" x14ac:dyDescent="0.15">
      <c r="A7" s="91" t="s">
        <v>75</v>
      </c>
      <c r="B7" s="224">
        <v>2000</v>
      </c>
      <c r="C7" s="225"/>
      <c r="D7" s="91" t="s">
        <v>201</v>
      </c>
      <c r="E7" s="92"/>
      <c r="F7" s="313"/>
      <c r="G7" s="314"/>
      <c r="H7" s="315"/>
      <c r="I7" s="234"/>
      <c r="J7" s="234"/>
      <c r="K7" s="235"/>
    </row>
    <row r="8" spans="1:11" ht="27.75" customHeight="1" x14ac:dyDescent="0.15">
      <c r="A8" s="98" t="s">
        <v>78</v>
      </c>
      <c r="B8" s="230" t="s">
        <v>79</v>
      </c>
      <c r="C8" s="231"/>
      <c r="D8" s="195" t="s">
        <v>80</v>
      </c>
      <c r="E8" s="196"/>
      <c r="F8" s="232">
        <v>45116</v>
      </c>
      <c r="G8" s="233"/>
      <c r="H8" s="195"/>
      <c r="I8" s="196"/>
      <c r="J8" s="196"/>
      <c r="K8" s="197"/>
    </row>
    <row r="9" spans="1:11" ht="16.5" customHeight="1" x14ac:dyDescent="0.15">
      <c r="A9" s="293" t="s">
        <v>202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</row>
    <row r="10" spans="1:11" ht="16.5" customHeight="1" x14ac:dyDescent="0.15">
      <c r="A10" s="99" t="s">
        <v>84</v>
      </c>
      <c r="B10" s="100" t="s">
        <v>85</v>
      </c>
      <c r="C10" s="101" t="s">
        <v>86</v>
      </c>
      <c r="D10" s="102"/>
      <c r="E10" s="103" t="s">
        <v>89</v>
      </c>
      <c r="F10" s="100" t="s">
        <v>85</v>
      </c>
      <c r="G10" s="101" t="s">
        <v>86</v>
      </c>
      <c r="H10" s="100"/>
      <c r="I10" s="103" t="s">
        <v>87</v>
      </c>
      <c r="J10" s="100" t="s">
        <v>85</v>
      </c>
      <c r="K10" s="113" t="s">
        <v>86</v>
      </c>
    </row>
    <row r="11" spans="1:11" ht="16.5" customHeight="1" x14ac:dyDescent="0.15">
      <c r="A11" s="93" t="s">
        <v>90</v>
      </c>
      <c r="B11" s="104" t="s">
        <v>85</v>
      </c>
      <c r="C11" s="56" t="s">
        <v>86</v>
      </c>
      <c r="D11" s="105"/>
      <c r="E11" s="106" t="s">
        <v>92</v>
      </c>
      <c r="F11" s="104" t="s">
        <v>85</v>
      </c>
      <c r="G11" s="56" t="s">
        <v>86</v>
      </c>
      <c r="H11" s="104"/>
      <c r="I11" s="106" t="s">
        <v>97</v>
      </c>
      <c r="J11" s="104" t="s">
        <v>85</v>
      </c>
      <c r="K11" s="57" t="s">
        <v>86</v>
      </c>
    </row>
    <row r="12" spans="1:11" ht="16.5" customHeight="1" x14ac:dyDescent="0.15">
      <c r="A12" s="195" t="s">
        <v>124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7"/>
    </row>
    <row r="13" spans="1:11" ht="16.5" customHeight="1" x14ac:dyDescent="0.15">
      <c r="A13" s="301" t="s">
        <v>203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</row>
    <row r="14" spans="1:11" ht="16.5" customHeight="1" x14ac:dyDescent="0.15">
      <c r="A14" s="302"/>
      <c r="B14" s="303"/>
      <c r="C14" s="303"/>
      <c r="D14" s="303"/>
      <c r="E14" s="303"/>
      <c r="F14" s="303"/>
      <c r="G14" s="303"/>
      <c r="H14" s="303"/>
      <c r="I14" s="304"/>
      <c r="J14" s="304"/>
      <c r="K14" s="305"/>
    </row>
    <row r="15" spans="1:11" ht="16.5" customHeight="1" x14ac:dyDescent="0.15">
      <c r="A15" s="306"/>
      <c r="B15" s="307"/>
      <c r="C15" s="307"/>
      <c r="D15" s="308"/>
      <c r="E15" s="309"/>
      <c r="F15" s="307"/>
      <c r="G15" s="307"/>
      <c r="H15" s="308"/>
      <c r="I15" s="310"/>
      <c r="J15" s="311"/>
      <c r="K15" s="312"/>
    </row>
    <row r="16" spans="1:11" ht="16.5" customHeight="1" x14ac:dyDescent="0.15">
      <c r="A16" s="294"/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 ht="16.5" customHeight="1" x14ac:dyDescent="0.15">
      <c r="A17" s="301" t="s">
        <v>204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</row>
    <row r="18" spans="1:11" ht="16.5" customHeight="1" x14ac:dyDescent="0.15">
      <c r="A18" s="302"/>
      <c r="B18" s="303"/>
      <c r="C18" s="303"/>
      <c r="D18" s="303"/>
      <c r="E18" s="303"/>
      <c r="F18" s="303"/>
      <c r="G18" s="303"/>
      <c r="H18" s="303"/>
      <c r="I18" s="304"/>
      <c r="J18" s="304"/>
      <c r="K18" s="305"/>
    </row>
    <row r="19" spans="1:11" ht="16.5" customHeight="1" x14ac:dyDescent="0.15">
      <c r="A19" s="306"/>
      <c r="B19" s="307"/>
      <c r="C19" s="307"/>
      <c r="D19" s="308"/>
      <c r="E19" s="309"/>
      <c r="F19" s="307"/>
      <c r="G19" s="307"/>
      <c r="H19" s="308"/>
      <c r="I19" s="310"/>
      <c r="J19" s="311"/>
      <c r="K19" s="312"/>
    </row>
    <row r="20" spans="1:11" ht="16.5" customHeight="1" x14ac:dyDescent="0.15">
      <c r="A20" s="294"/>
      <c r="B20" s="295"/>
      <c r="C20" s="295"/>
      <c r="D20" s="295"/>
      <c r="E20" s="295"/>
      <c r="F20" s="295"/>
      <c r="G20" s="295"/>
      <c r="H20" s="295"/>
      <c r="I20" s="295"/>
      <c r="J20" s="295"/>
      <c r="K20" s="296"/>
    </row>
    <row r="21" spans="1:11" ht="16.5" customHeight="1" x14ac:dyDescent="0.15">
      <c r="A21" s="297" t="s">
        <v>121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</row>
    <row r="22" spans="1:11" ht="16.5" customHeight="1" x14ac:dyDescent="0.15">
      <c r="A22" s="298" t="s">
        <v>122</v>
      </c>
      <c r="B22" s="299"/>
      <c r="C22" s="299"/>
      <c r="D22" s="299"/>
      <c r="E22" s="299"/>
      <c r="F22" s="299"/>
      <c r="G22" s="299"/>
      <c r="H22" s="299"/>
      <c r="I22" s="299"/>
      <c r="J22" s="299"/>
      <c r="K22" s="300"/>
    </row>
    <row r="23" spans="1:11" ht="16.5" customHeight="1" x14ac:dyDescent="0.15">
      <c r="A23" s="204" t="s">
        <v>123</v>
      </c>
      <c r="B23" s="205"/>
      <c r="C23" s="56" t="s">
        <v>66</v>
      </c>
      <c r="D23" s="56" t="s">
        <v>67</v>
      </c>
      <c r="E23" s="288"/>
      <c r="F23" s="288"/>
      <c r="G23" s="288"/>
      <c r="H23" s="288"/>
      <c r="I23" s="288"/>
      <c r="J23" s="288"/>
      <c r="K23" s="289"/>
    </row>
    <row r="24" spans="1:11" ht="16.5" customHeight="1" x14ac:dyDescent="0.15">
      <c r="A24" s="290" t="s">
        <v>205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2"/>
    </row>
    <row r="25" spans="1:11" ht="16.5" customHeight="1" x14ac:dyDescent="0.15">
      <c r="A25" s="279"/>
      <c r="B25" s="280"/>
      <c r="C25" s="280"/>
      <c r="D25" s="280"/>
      <c r="E25" s="280"/>
      <c r="F25" s="280"/>
      <c r="G25" s="280"/>
      <c r="H25" s="280"/>
      <c r="I25" s="280"/>
      <c r="J25" s="280"/>
      <c r="K25" s="281"/>
    </row>
    <row r="26" spans="1:11" ht="16.5" customHeight="1" x14ac:dyDescent="0.15">
      <c r="A26" s="293" t="s">
        <v>131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</row>
    <row r="27" spans="1:11" ht="16.5" customHeight="1" x14ac:dyDescent="0.15">
      <c r="A27" s="89" t="s">
        <v>132</v>
      </c>
      <c r="B27" s="101" t="s">
        <v>95</v>
      </c>
      <c r="C27" s="101" t="s">
        <v>96</v>
      </c>
      <c r="D27" s="101" t="s">
        <v>88</v>
      </c>
      <c r="E27" s="90" t="s">
        <v>133</v>
      </c>
      <c r="F27" s="101" t="s">
        <v>95</v>
      </c>
      <c r="G27" s="101" t="s">
        <v>96</v>
      </c>
      <c r="H27" s="101" t="s">
        <v>88</v>
      </c>
      <c r="I27" s="90" t="s">
        <v>134</v>
      </c>
      <c r="J27" s="101" t="s">
        <v>95</v>
      </c>
      <c r="K27" s="113" t="s">
        <v>96</v>
      </c>
    </row>
    <row r="28" spans="1:11" ht="16.5" customHeight="1" x14ac:dyDescent="0.15">
      <c r="A28" s="96" t="s">
        <v>87</v>
      </c>
      <c r="B28" s="56" t="s">
        <v>95</v>
      </c>
      <c r="C28" s="56" t="s">
        <v>96</v>
      </c>
      <c r="D28" s="56" t="s">
        <v>88</v>
      </c>
      <c r="E28" s="108" t="s">
        <v>94</v>
      </c>
      <c r="F28" s="56" t="s">
        <v>95</v>
      </c>
      <c r="G28" s="56" t="s">
        <v>96</v>
      </c>
      <c r="H28" s="56" t="s">
        <v>88</v>
      </c>
      <c r="I28" s="108" t="s">
        <v>105</v>
      </c>
      <c r="J28" s="56" t="s">
        <v>95</v>
      </c>
      <c r="K28" s="57" t="s">
        <v>96</v>
      </c>
    </row>
    <row r="29" spans="1:11" ht="16.5" customHeight="1" x14ac:dyDescent="0.15">
      <c r="A29" s="228" t="s">
        <v>98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4"/>
    </row>
    <row r="30" spans="1:11" ht="16.5" customHeight="1" x14ac:dyDescent="0.15">
      <c r="A30" s="189"/>
      <c r="B30" s="190"/>
      <c r="C30" s="190"/>
      <c r="D30" s="190"/>
      <c r="E30" s="190"/>
      <c r="F30" s="190"/>
      <c r="G30" s="190"/>
      <c r="H30" s="190"/>
      <c r="I30" s="190"/>
      <c r="J30" s="190"/>
      <c r="K30" s="191"/>
    </row>
    <row r="31" spans="1:11" ht="16.5" customHeight="1" x14ac:dyDescent="0.15">
      <c r="A31" s="275" t="s">
        <v>206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</row>
    <row r="32" spans="1:11" ht="17.25" customHeight="1" x14ac:dyDescent="0.15">
      <c r="A32" s="285"/>
      <c r="B32" s="286"/>
      <c r="C32" s="286"/>
      <c r="D32" s="286"/>
      <c r="E32" s="286"/>
      <c r="F32" s="286"/>
      <c r="G32" s="286"/>
      <c r="H32" s="286"/>
      <c r="I32" s="286"/>
      <c r="J32" s="286"/>
      <c r="K32" s="287"/>
    </row>
    <row r="33" spans="1:11" ht="17.25" customHeight="1" x14ac:dyDescent="0.15">
      <c r="A33" s="186"/>
      <c r="B33" s="187"/>
      <c r="C33" s="187"/>
      <c r="D33" s="187"/>
      <c r="E33" s="187"/>
      <c r="F33" s="187"/>
      <c r="G33" s="187"/>
      <c r="H33" s="187"/>
      <c r="I33" s="187"/>
      <c r="J33" s="187"/>
      <c r="K33" s="188"/>
    </row>
    <row r="34" spans="1:11" ht="17.25" customHeight="1" x14ac:dyDescent="0.15">
      <c r="A34" s="186"/>
      <c r="B34" s="187"/>
      <c r="C34" s="187"/>
      <c r="D34" s="187"/>
      <c r="E34" s="187"/>
      <c r="F34" s="187"/>
      <c r="G34" s="187"/>
      <c r="H34" s="187"/>
      <c r="I34" s="187"/>
      <c r="J34" s="187"/>
      <c r="K34" s="188"/>
    </row>
    <row r="35" spans="1:11" ht="17.25" customHeight="1" x14ac:dyDescent="0.15">
      <c r="A35" s="186"/>
      <c r="B35" s="187"/>
      <c r="C35" s="187"/>
      <c r="D35" s="187"/>
      <c r="E35" s="187"/>
      <c r="F35" s="187"/>
      <c r="G35" s="187"/>
      <c r="H35" s="187"/>
      <c r="I35" s="187"/>
      <c r="J35" s="187"/>
      <c r="K35" s="188"/>
    </row>
    <row r="36" spans="1:11" ht="17.25" customHeight="1" x14ac:dyDescent="0.15">
      <c r="A36" s="186"/>
      <c r="B36" s="187"/>
      <c r="C36" s="187"/>
      <c r="D36" s="187"/>
      <c r="E36" s="187"/>
      <c r="F36" s="187"/>
      <c r="G36" s="187"/>
      <c r="H36" s="187"/>
      <c r="I36" s="187"/>
      <c r="J36" s="187"/>
      <c r="K36" s="188"/>
    </row>
    <row r="37" spans="1:11" ht="17.25" customHeight="1" x14ac:dyDescent="0.15">
      <c r="A37" s="186"/>
      <c r="B37" s="187"/>
      <c r="C37" s="187"/>
      <c r="D37" s="187"/>
      <c r="E37" s="187"/>
      <c r="F37" s="187"/>
      <c r="G37" s="187"/>
      <c r="H37" s="187"/>
      <c r="I37" s="187"/>
      <c r="J37" s="187"/>
      <c r="K37" s="188"/>
    </row>
    <row r="38" spans="1:11" ht="17.25" customHeight="1" x14ac:dyDescent="0.15">
      <c r="A38" s="186"/>
      <c r="B38" s="187"/>
      <c r="C38" s="187"/>
      <c r="D38" s="187"/>
      <c r="E38" s="187"/>
      <c r="F38" s="187"/>
      <c r="G38" s="187"/>
      <c r="H38" s="187"/>
      <c r="I38" s="187"/>
      <c r="J38" s="187"/>
      <c r="K38" s="188"/>
    </row>
    <row r="39" spans="1:11" ht="17.25" customHeight="1" x14ac:dyDescent="0.15">
      <c r="A39" s="186"/>
      <c r="B39" s="187"/>
      <c r="C39" s="187"/>
      <c r="D39" s="187"/>
      <c r="E39" s="187"/>
      <c r="F39" s="187"/>
      <c r="G39" s="187"/>
      <c r="H39" s="187"/>
      <c r="I39" s="187"/>
      <c r="J39" s="187"/>
      <c r="K39" s="188"/>
    </row>
    <row r="40" spans="1:11" ht="17.25" customHeight="1" x14ac:dyDescent="0.15">
      <c r="A40" s="186"/>
      <c r="B40" s="187"/>
      <c r="C40" s="187"/>
      <c r="D40" s="187"/>
      <c r="E40" s="187"/>
      <c r="F40" s="187"/>
      <c r="G40" s="187"/>
      <c r="H40" s="187"/>
      <c r="I40" s="187"/>
      <c r="J40" s="187"/>
      <c r="K40" s="188"/>
    </row>
    <row r="41" spans="1:11" ht="17.25" customHeight="1" x14ac:dyDescent="0.15">
      <c r="A41" s="186"/>
      <c r="B41" s="187"/>
      <c r="C41" s="187"/>
      <c r="D41" s="187"/>
      <c r="E41" s="187"/>
      <c r="F41" s="187"/>
      <c r="G41" s="187"/>
      <c r="H41" s="187"/>
      <c r="I41" s="187"/>
      <c r="J41" s="187"/>
      <c r="K41" s="188"/>
    </row>
    <row r="42" spans="1:11" ht="17.25" customHeight="1" x14ac:dyDescent="0.15">
      <c r="A42" s="186"/>
      <c r="B42" s="187"/>
      <c r="C42" s="187"/>
      <c r="D42" s="187"/>
      <c r="E42" s="187"/>
      <c r="F42" s="187"/>
      <c r="G42" s="187"/>
      <c r="H42" s="187"/>
      <c r="I42" s="187"/>
      <c r="J42" s="187"/>
      <c r="K42" s="188"/>
    </row>
    <row r="43" spans="1:11" ht="17.25" customHeight="1" x14ac:dyDescent="0.15">
      <c r="A43" s="189" t="s">
        <v>130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1"/>
    </row>
    <row r="44" spans="1:11" ht="16.5" customHeight="1" x14ac:dyDescent="0.15">
      <c r="A44" s="275" t="s">
        <v>207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75"/>
    </row>
    <row r="45" spans="1:11" ht="18" customHeight="1" x14ac:dyDescent="0.15">
      <c r="A45" s="276" t="s">
        <v>124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8"/>
    </row>
    <row r="46" spans="1:11" ht="18" customHeight="1" x14ac:dyDescent="0.15">
      <c r="A46" s="276"/>
      <c r="B46" s="277"/>
      <c r="C46" s="277"/>
      <c r="D46" s="277"/>
      <c r="E46" s="277"/>
      <c r="F46" s="277"/>
      <c r="G46" s="277"/>
      <c r="H46" s="277"/>
      <c r="I46" s="277"/>
      <c r="J46" s="277"/>
      <c r="K46" s="278"/>
    </row>
    <row r="47" spans="1:11" ht="18" customHeight="1" x14ac:dyDescent="0.15">
      <c r="A47" s="279"/>
      <c r="B47" s="280"/>
      <c r="C47" s="280"/>
      <c r="D47" s="280"/>
      <c r="E47" s="280"/>
      <c r="F47" s="280"/>
      <c r="G47" s="280"/>
      <c r="H47" s="280"/>
      <c r="I47" s="280"/>
      <c r="J47" s="280"/>
      <c r="K47" s="281"/>
    </row>
    <row r="48" spans="1:11" ht="21" customHeight="1" x14ac:dyDescent="0.15">
      <c r="A48" s="109" t="s">
        <v>136</v>
      </c>
      <c r="B48" s="271" t="s">
        <v>137</v>
      </c>
      <c r="C48" s="271"/>
      <c r="D48" s="110" t="s">
        <v>138</v>
      </c>
      <c r="E48" s="111" t="s">
        <v>139</v>
      </c>
      <c r="F48" s="110" t="s">
        <v>140</v>
      </c>
      <c r="G48" s="112">
        <v>45055</v>
      </c>
      <c r="H48" s="272" t="s">
        <v>141</v>
      </c>
      <c r="I48" s="272"/>
      <c r="J48" s="271" t="s">
        <v>194</v>
      </c>
      <c r="K48" s="282"/>
    </row>
    <row r="49" spans="1:11" ht="16.5" customHeight="1" x14ac:dyDescent="0.15">
      <c r="A49" s="262" t="s">
        <v>143</v>
      </c>
      <c r="B49" s="263"/>
      <c r="C49" s="263"/>
      <c r="D49" s="263"/>
      <c r="E49" s="263"/>
      <c r="F49" s="263"/>
      <c r="G49" s="263"/>
      <c r="H49" s="263"/>
      <c r="I49" s="263"/>
      <c r="J49" s="263"/>
      <c r="K49" s="264"/>
    </row>
    <row r="50" spans="1:11" ht="16.5" customHeight="1" x14ac:dyDescent="0.15">
      <c r="A50" s="265"/>
      <c r="B50" s="266"/>
      <c r="C50" s="266"/>
      <c r="D50" s="266"/>
      <c r="E50" s="266"/>
      <c r="F50" s="266"/>
      <c r="G50" s="266"/>
      <c r="H50" s="266"/>
      <c r="I50" s="266"/>
      <c r="J50" s="266"/>
      <c r="K50" s="267"/>
    </row>
    <row r="51" spans="1:11" ht="16.5" customHeight="1" x14ac:dyDescent="0.15">
      <c r="A51" s="268"/>
      <c r="B51" s="269"/>
      <c r="C51" s="269"/>
      <c r="D51" s="269"/>
      <c r="E51" s="269"/>
      <c r="F51" s="269"/>
      <c r="G51" s="269"/>
      <c r="H51" s="269"/>
      <c r="I51" s="269"/>
      <c r="J51" s="269"/>
      <c r="K51" s="270"/>
    </row>
    <row r="52" spans="1:11" ht="21" customHeight="1" x14ac:dyDescent="0.15">
      <c r="A52" s="109" t="s">
        <v>136</v>
      </c>
      <c r="B52" s="271" t="s">
        <v>137</v>
      </c>
      <c r="C52" s="271"/>
      <c r="D52" s="110" t="s">
        <v>138</v>
      </c>
      <c r="E52" s="110"/>
      <c r="F52" s="110" t="s">
        <v>140</v>
      </c>
      <c r="G52" s="110"/>
      <c r="H52" s="272" t="s">
        <v>141</v>
      </c>
      <c r="I52" s="272"/>
      <c r="J52" s="273"/>
      <c r="K52" s="27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7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T25"/>
  <sheetViews>
    <sheetView view="pageBreakPreview" zoomScale="80" zoomScaleNormal="90" workbookViewId="0">
      <selection activeCell="M20" sqref="M20:R21"/>
    </sheetView>
  </sheetViews>
  <sheetFormatPr defaultColWidth="9" defaultRowHeight="26.1" customHeight="1" x14ac:dyDescent="0.15"/>
  <cols>
    <col min="1" max="1" width="17.125" style="32" customWidth="1"/>
    <col min="2" max="11" width="10" style="32" customWidth="1"/>
    <col min="12" max="12" width="1.375" style="32" customWidth="1"/>
    <col min="13" max="20" width="10.125" style="32" customWidth="1"/>
    <col min="21" max="16384" width="9" style="32"/>
  </cols>
  <sheetData>
    <row r="1" spans="1:20" ht="30" customHeight="1" x14ac:dyDescent="0.15">
      <c r="A1" s="253" t="s">
        <v>145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</row>
    <row r="2" spans="1:20" s="31" customFormat="1" ht="24.95" customHeight="1" x14ac:dyDescent="0.15">
      <c r="A2" s="33" t="s">
        <v>62</v>
      </c>
      <c r="B2" s="322" t="s">
        <v>63</v>
      </c>
      <c r="C2" s="256"/>
      <c r="D2" s="34"/>
      <c r="E2" s="34"/>
      <c r="F2" s="34"/>
      <c r="G2" s="34"/>
      <c r="H2" s="35" t="s">
        <v>146</v>
      </c>
      <c r="I2" s="257" t="s">
        <v>69</v>
      </c>
      <c r="J2" s="257"/>
      <c r="K2" s="257"/>
      <c r="L2" s="250"/>
      <c r="M2" s="43" t="s">
        <v>57</v>
      </c>
      <c r="N2" s="258" t="s">
        <v>58</v>
      </c>
      <c r="O2" s="259"/>
      <c r="P2" s="259"/>
      <c r="Q2" s="259"/>
      <c r="R2" s="259"/>
      <c r="S2" s="259"/>
      <c r="T2" s="260"/>
    </row>
    <row r="3" spans="1:20" s="31" customFormat="1" ht="23.1" customHeight="1" x14ac:dyDescent="0.15">
      <c r="A3" s="248" t="s">
        <v>148</v>
      </c>
      <c r="B3" s="261" t="s">
        <v>149</v>
      </c>
      <c r="C3" s="249"/>
      <c r="D3" s="249"/>
      <c r="E3" s="249"/>
      <c r="F3" s="249"/>
      <c r="G3" s="249"/>
      <c r="H3" s="249"/>
      <c r="I3" s="249"/>
      <c r="J3" s="249"/>
      <c r="K3" s="249"/>
      <c r="L3" s="251"/>
      <c r="M3" s="261" t="s">
        <v>150</v>
      </c>
      <c r="N3" s="249"/>
      <c r="O3" s="249"/>
      <c r="P3" s="249"/>
      <c r="Q3" s="249"/>
      <c r="R3" s="249"/>
      <c r="S3" s="249"/>
      <c r="T3" s="249"/>
    </row>
    <row r="4" spans="1:20" s="31" customFormat="1" ht="23.1" customHeight="1" x14ac:dyDescent="0.15">
      <c r="A4" s="249"/>
      <c r="B4" s="36" t="s">
        <v>110</v>
      </c>
      <c r="C4" s="36" t="s">
        <v>111</v>
      </c>
      <c r="D4" s="36" t="s">
        <v>112</v>
      </c>
      <c r="E4" s="36" t="s">
        <v>113</v>
      </c>
      <c r="F4" s="36" t="s">
        <v>114</v>
      </c>
      <c r="G4" s="36" t="s">
        <v>115</v>
      </c>
      <c r="H4" s="36" t="s">
        <v>151</v>
      </c>
      <c r="I4" s="44"/>
      <c r="J4" s="44"/>
      <c r="K4" s="44"/>
      <c r="L4" s="251"/>
      <c r="M4" s="320" t="s">
        <v>208</v>
      </c>
      <c r="N4" s="320"/>
      <c r="O4" s="320"/>
      <c r="P4" s="320"/>
      <c r="Q4" s="320"/>
      <c r="R4" s="320"/>
      <c r="S4" s="320"/>
      <c r="T4" s="321"/>
    </row>
    <row r="5" spans="1:20" s="31" customFormat="1" ht="23.1" customHeight="1" x14ac:dyDescent="0.15">
      <c r="A5" s="248"/>
      <c r="B5" s="36" t="s">
        <v>152</v>
      </c>
      <c r="C5" s="36" t="s">
        <v>153</v>
      </c>
      <c r="D5" s="36" t="s">
        <v>154</v>
      </c>
      <c r="E5" s="36" t="s">
        <v>155</v>
      </c>
      <c r="F5" s="36" t="s">
        <v>156</v>
      </c>
      <c r="G5" s="36" t="s">
        <v>157</v>
      </c>
      <c r="H5" s="36" t="s">
        <v>158</v>
      </c>
      <c r="I5" s="33"/>
      <c r="J5" s="33"/>
      <c r="K5" s="33"/>
      <c r="L5" s="251"/>
      <c r="M5" s="79" t="s">
        <v>209</v>
      </c>
      <c r="N5" s="79" t="s">
        <v>210</v>
      </c>
      <c r="O5" s="79"/>
      <c r="P5" s="79"/>
      <c r="Q5" s="79" t="s">
        <v>211</v>
      </c>
      <c r="R5" s="79" t="s">
        <v>212</v>
      </c>
      <c r="S5" s="79"/>
      <c r="T5" s="82"/>
    </row>
    <row r="6" spans="1:20" s="31" customFormat="1" ht="21" customHeight="1" x14ac:dyDescent="0.15">
      <c r="A6" s="37" t="s">
        <v>159</v>
      </c>
      <c r="B6" s="36">
        <f>C6-1</f>
        <v>70</v>
      </c>
      <c r="C6" s="36">
        <f>D6-2</f>
        <v>71</v>
      </c>
      <c r="D6" s="36">
        <v>73</v>
      </c>
      <c r="E6" s="36">
        <f>D6+2</f>
        <v>75</v>
      </c>
      <c r="F6" s="36">
        <f>E6+2</f>
        <v>77</v>
      </c>
      <c r="G6" s="36">
        <f>F6+1</f>
        <v>78</v>
      </c>
      <c r="H6" s="36">
        <f>G6+1</f>
        <v>79</v>
      </c>
      <c r="I6" s="33"/>
      <c r="J6" s="33"/>
      <c r="K6" s="33"/>
      <c r="L6" s="251"/>
      <c r="M6" s="80" t="s">
        <v>213</v>
      </c>
      <c r="N6" s="80" t="s">
        <v>214</v>
      </c>
      <c r="O6" s="81"/>
      <c r="P6" s="81"/>
      <c r="Q6" s="80" t="s">
        <v>215</v>
      </c>
      <c r="R6" s="80" t="s">
        <v>216</v>
      </c>
      <c r="S6" s="83"/>
      <c r="T6" s="84"/>
    </row>
    <row r="7" spans="1:20" s="31" customFormat="1" ht="21" customHeight="1" x14ac:dyDescent="0.15">
      <c r="A7" s="37" t="s">
        <v>163</v>
      </c>
      <c r="B7" s="36">
        <f>C7-1</f>
        <v>67.5</v>
      </c>
      <c r="C7" s="36">
        <f>D7-2</f>
        <v>68.5</v>
      </c>
      <c r="D7" s="36">
        <v>70.5</v>
      </c>
      <c r="E7" s="36">
        <f>D7+2</f>
        <v>72.5</v>
      </c>
      <c r="F7" s="36">
        <f>E7+2</f>
        <v>74.5</v>
      </c>
      <c r="G7" s="36">
        <f>F7+1</f>
        <v>75.5</v>
      </c>
      <c r="H7" s="36">
        <f>G7+1</f>
        <v>76.5</v>
      </c>
      <c r="I7" s="33"/>
      <c r="J7" s="33"/>
      <c r="K7" s="33"/>
      <c r="L7" s="251"/>
      <c r="M7" s="80" t="s">
        <v>217</v>
      </c>
      <c r="N7" s="80" t="s">
        <v>218</v>
      </c>
      <c r="O7" s="81"/>
      <c r="P7" s="81"/>
      <c r="Q7" s="80" t="s">
        <v>215</v>
      </c>
      <c r="R7" s="80" t="s">
        <v>219</v>
      </c>
      <c r="S7" s="81"/>
      <c r="T7" s="81"/>
    </row>
    <row r="8" spans="1:20" s="31" customFormat="1" ht="21" customHeight="1" x14ac:dyDescent="0.15">
      <c r="A8" s="37" t="s">
        <v>166</v>
      </c>
      <c r="B8" s="36">
        <f t="shared" ref="B8:B10" si="0">C8-4</f>
        <v>104</v>
      </c>
      <c r="C8" s="36">
        <f t="shared" ref="C8:C10" si="1">D8-4</f>
        <v>108</v>
      </c>
      <c r="D8" s="36">
        <v>112</v>
      </c>
      <c r="E8" s="36">
        <f t="shared" ref="E8:E10" si="2">D8+4</f>
        <v>116</v>
      </c>
      <c r="F8" s="36">
        <f>E8+4</f>
        <v>120</v>
      </c>
      <c r="G8" s="36">
        <f t="shared" ref="G8:G10" si="3">F8+6</f>
        <v>126</v>
      </c>
      <c r="H8" s="36">
        <f>G8+6</f>
        <v>132</v>
      </c>
      <c r="I8" s="33"/>
      <c r="J8" s="33"/>
      <c r="K8" s="33"/>
      <c r="L8" s="251"/>
      <c r="M8" s="80" t="s">
        <v>220</v>
      </c>
      <c r="N8" s="80" t="s">
        <v>221</v>
      </c>
      <c r="O8" s="80"/>
      <c r="P8" s="80"/>
      <c r="Q8" s="80" t="s">
        <v>221</v>
      </c>
      <c r="R8" s="80" t="s">
        <v>222</v>
      </c>
      <c r="S8" s="80"/>
      <c r="T8" s="80"/>
    </row>
    <row r="9" spans="1:20" s="31" customFormat="1" ht="21" customHeight="1" x14ac:dyDescent="0.15">
      <c r="A9" s="37" t="s">
        <v>168</v>
      </c>
      <c r="B9" s="36">
        <f t="shared" si="0"/>
        <v>98</v>
      </c>
      <c r="C9" s="36">
        <f t="shared" si="1"/>
        <v>102</v>
      </c>
      <c r="D9" s="36">
        <v>106</v>
      </c>
      <c r="E9" s="36">
        <f t="shared" si="2"/>
        <v>110</v>
      </c>
      <c r="F9" s="36">
        <f>E9+5</f>
        <v>115</v>
      </c>
      <c r="G9" s="36">
        <f t="shared" si="3"/>
        <v>121</v>
      </c>
      <c r="H9" s="36">
        <f>G9+7</f>
        <v>128</v>
      </c>
      <c r="I9" s="33"/>
      <c r="J9" s="33"/>
      <c r="K9" s="33"/>
      <c r="L9" s="251"/>
      <c r="M9" s="80" t="s">
        <v>223</v>
      </c>
      <c r="N9" s="80" t="s">
        <v>224</v>
      </c>
      <c r="O9" s="80"/>
      <c r="P9" s="80"/>
      <c r="Q9" s="81" t="s">
        <v>225</v>
      </c>
      <c r="R9" s="81" t="s">
        <v>226</v>
      </c>
      <c r="S9" s="81"/>
      <c r="T9" s="81"/>
    </row>
    <row r="10" spans="1:20" s="31" customFormat="1" ht="21" customHeight="1" x14ac:dyDescent="0.15">
      <c r="A10" s="37" t="s">
        <v>169</v>
      </c>
      <c r="B10" s="36">
        <f t="shared" si="0"/>
        <v>100</v>
      </c>
      <c r="C10" s="36">
        <f t="shared" si="1"/>
        <v>104</v>
      </c>
      <c r="D10" s="36">
        <v>108</v>
      </c>
      <c r="E10" s="36">
        <f t="shared" si="2"/>
        <v>112</v>
      </c>
      <c r="F10" s="36">
        <f>E10+5</f>
        <v>117</v>
      </c>
      <c r="G10" s="36">
        <f t="shared" si="3"/>
        <v>123</v>
      </c>
      <c r="H10" s="36">
        <f>G10+7</f>
        <v>130</v>
      </c>
      <c r="I10" s="33"/>
      <c r="J10" s="33"/>
      <c r="K10" s="33"/>
      <c r="L10" s="251"/>
      <c r="M10" s="80" t="s">
        <v>227</v>
      </c>
      <c r="N10" s="80" t="s">
        <v>227</v>
      </c>
      <c r="O10" s="80"/>
      <c r="P10" s="80"/>
      <c r="Q10" s="80" t="s">
        <v>228</v>
      </c>
      <c r="R10" s="80" t="s">
        <v>213</v>
      </c>
      <c r="S10" s="80"/>
      <c r="T10" s="80"/>
    </row>
    <row r="11" spans="1:20" s="31" customFormat="1" ht="21" customHeight="1" x14ac:dyDescent="0.15">
      <c r="A11" s="37" t="s">
        <v>170</v>
      </c>
      <c r="B11" s="36">
        <f>C11-1.2</f>
        <v>45.599999999999994</v>
      </c>
      <c r="C11" s="36">
        <f>D11-1.2</f>
        <v>46.8</v>
      </c>
      <c r="D11" s="36">
        <v>48</v>
      </c>
      <c r="E11" s="36">
        <f>D11+1.2</f>
        <v>49.2</v>
      </c>
      <c r="F11" s="36">
        <f>E11+1.2</f>
        <v>50.400000000000006</v>
      </c>
      <c r="G11" s="36">
        <f>F11+1.4</f>
        <v>51.800000000000004</v>
      </c>
      <c r="H11" s="36">
        <f>G11+1.4</f>
        <v>53.2</v>
      </c>
      <c r="I11" s="33"/>
      <c r="J11" s="33"/>
      <c r="K11" s="33"/>
      <c r="L11" s="251"/>
      <c r="M11" s="80" t="s">
        <v>161</v>
      </c>
      <c r="N11" s="80" t="s">
        <v>161</v>
      </c>
      <c r="O11" s="80"/>
      <c r="P11" s="80"/>
      <c r="Q11" s="80" t="s">
        <v>161</v>
      </c>
      <c r="R11" s="80" t="s">
        <v>161</v>
      </c>
      <c r="S11" s="80"/>
      <c r="T11" s="80"/>
    </row>
    <row r="12" spans="1:20" s="31" customFormat="1" ht="21" customHeight="1" x14ac:dyDescent="0.15">
      <c r="A12" s="37" t="s">
        <v>174</v>
      </c>
      <c r="B12" s="36">
        <f>C12-1</f>
        <v>51</v>
      </c>
      <c r="C12" s="36">
        <f>D12-1</f>
        <v>52</v>
      </c>
      <c r="D12" s="36">
        <v>53</v>
      </c>
      <c r="E12" s="36">
        <f>D12+1</f>
        <v>54</v>
      </c>
      <c r="F12" s="36">
        <f>E12+1</f>
        <v>55</v>
      </c>
      <c r="G12" s="36">
        <f>F12+1.5</f>
        <v>56.5</v>
      </c>
      <c r="H12" s="36">
        <f>G12+1.5</f>
        <v>58</v>
      </c>
      <c r="I12" s="33"/>
      <c r="J12" s="33"/>
      <c r="K12" s="33"/>
      <c r="L12" s="251"/>
      <c r="M12" s="80" t="s">
        <v>161</v>
      </c>
      <c r="N12" s="80" t="s">
        <v>227</v>
      </c>
      <c r="O12" s="80"/>
      <c r="P12" s="80"/>
      <c r="Q12" s="80" t="s">
        <v>161</v>
      </c>
      <c r="R12" s="80" t="s">
        <v>161</v>
      </c>
      <c r="S12" s="80"/>
      <c r="T12" s="80"/>
    </row>
    <row r="13" spans="1:20" s="31" customFormat="1" ht="21" customHeight="1" x14ac:dyDescent="0.15">
      <c r="A13" s="37" t="s">
        <v>177</v>
      </c>
      <c r="B13" s="36">
        <f>C13-0.6</f>
        <v>60.199999999999996</v>
      </c>
      <c r="C13" s="36">
        <f>D13-1.2</f>
        <v>60.8</v>
      </c>
      <c r="D13" s="36">
        <v>62</v>
      </c>
      <c r="E13" s="36">
        <f>D13+1.2</f>
        <v>63.2</v>
      </c>
      <c r="F13" s="36">
        <f>E13+1.2</f>
        <v>64.400000000000006</v>
      </c>
      <c r="G13" s="36">
        <f>F13+0.6</f>
        <v>65</v>
      </c>
      <c r="H13" s="36">
        <f>G13+0.6</f>
        <v>65.599999999999994</v>
      </c>
      <c r="I13" s="45"/>
      <c r="J13" s="33"/>
      <c r="K13" s="33"/>
      <c r="L13" s="251"/>
      <c r="M13" s="80" t="s">
        <v>229</v>
      </c>
      <c r="N13" s="80" t="s">
        <v>229</v>
      </c>
      <c r="O13" s="80"/>
      <c r="P13" s="80"/>
      <c r="Q13" s="80" t="s">
        <v>230</v>
      </c>
      <c r="R13" s="80" t="s">
        <v>230</v>
      </c>
      <c r="S13" s="80"/>
      <c r="T13" s="80"/>
    </row>
    <row r="14" spans="1:20" s="31" customFormat="1" ht="21" customHeight="1" x14ac:dyDescent="0.15">
      <c r="A14" s="37" t="s">
        <v>180</v>
      </c>
      <c r="B14" s="36">
        <f>C14-0.7</f>
        <v>20.6</v>
      </c>
      <c r="C14" s="36">
        <f>D14-0.7</f>
        <v>21.3</v>
      </c>
      <c r="D14" s="36">
        <v>22</v>
      </c>
      <c r="E14" s="36">
        <f>D14+0.7</f>
        <v>22.7</v>
      </c>
      <c r="F14" s="36">
        <f>E14+0.7</f>
        <v>23.4</v>
      </c>
      <c r="G14" s="36">
        <f>F14+0.95</f>
        <v>24.349999999999998</v>
      </c>
      <c r="H14" s="36">
        <f>G14+0.95</f>
        <v>25.299999999999997</v>
      </c>
      <c r="I14" s="45"/>
      <c r="J14" s="33"/>
      <c r="K14" s="33"/>
      <c r="L14" s="251"/>
      <c r="M14" s="80" t="s">
        <v>213</v>
      </c>
      <c r="N14" s="80" t="s">
        <v>213</v>
      </c>
      <c r="O14" s="80"/>
      <c r="P14" s="80"/>
      <c r="Q14" s="80" t="s">
        <v>161</v>
      </c>
      <c r="R14" s="80" t="s">
        <v>161</v>
      </c>
      <c r="S14" s="80"/>
      <c r="T14" s="80"/>
    </row>
    <row r="15" spans="1:20" s="31" customFormat="1" ht="21" customHeight="1" x14ac:dyDescent="0.15">
      <c r="A15" s="37" t="s">
        <v>181</v>
      </c>
      <c r="B15" s="36">
        <f>C15-0.6</f>
        <v>16.799999999999997</v>
      </c>
      <c r="C15" s="36">
        <f>D15-0.6</f>
        <v>17.399999999999999</v>
      </c>
      <c r="D15" s="36">
        <v>18</v>
      </c>
      <c r="E15" s="36">
        <f>D15+0.6</f>
        <v>18.600000000000001</v>
      </c>
      <c r="F15" s="36">
        <f>E15+0.6</f>
        <v>19.200000000000003</v>
      </c>
      <c r="G15" s="36">
        <f>F15+0.95</f>
        <v>20.150000000000002</v>
      </c>
      <c r="H15" s="36">
        <f>G15+0.95</f>
        <v>21.1</v>
      </c>
      <c r="I15" s="45"/>
      <c r="J15" s="33"/>
      <c r="K15" s="33"/>
      <c r="L15" s="251"/>
      <c r="M15" s="80" t="s">
        <v>214</v>
      </c>
      <c r="N15" s="80" t="s">
        <v>214</v>
      </c>
      <c r="O15" s="80"/>
      <c r="P15" s="80"/>
      <c r="Q15" s="80" t="s">
        <v>215</v>
      </c>
      <c r="R15" s="80" t="s">
        <v>231</v>
      </c>
      <c r="S15" s="80"/>
      <c r="T15" s="80"/>
    </row>
    <row r="16" spans="1:20" s="31" customFormat="1" ht="21" customHeight="1" x14ac:dyDescent="0.15">
      <c r="A16" s="37" t="s">
        <v>182</v>
      </c>
      <c r="B16" s="36">
        <f>C16-0.4</f>
        <v>12.2</v>
      </c>
      <c r="C16" s="36">
        <f>D16-0.4</f>
        <v>12.6</v>
      </c>
      <c r="D16" s="36">
        <v>13</v>
      </c>
      <c r="E16" s="36">
        <f>D16+0.4</f>
        <v>13.4</v>
      </c>
      <c r="F16" s="36">
        <f>E16+0.4</f>
        <v>13.8</v>
      </c>
      <c r="G16" s="36">
        <f>F16+0.6</f>
        <v>14.4</v>
      </c>
      <c r="H16" s="36">
        <f>G16+0.6</f>
        <v>15</v>
      </c>
      <c r="I16" s="45"/>
      <c r="J16" s="33"/>
      <c r="K16" s="33"/>
      <c r="L16" s="251"/>
      <c r="M16" s="80" t="s">
        <v>218</v>
      </c>
      <c r="N16" s="80" t="s">
        <v>213</v>
      </c>
      <c r="O16" s="80"/>
      <c r="P16" s="80"/>
      <c r="Q16" s="80" t="s">
        <v>232</v>
      </c>
      <c r="R16" s="80" t="s">
        <v>228</v>
      </c>
      <c r="S16" s="80"/>
      <c r="T16" s="80"/>
    </row>
    <row r="17" spans="1:20" s="31" customFormat="1" ht="21" customHeight="1" x14ac:dyDescent="0.15">
      <c r="A17" s="37" t="s">
        <v>183</v>
      </c>
      <c r="B17" s="36">
        <f>C17</f>
        <v>11.5</v>
      </c>
      <c r="C17" s="36">
        <f>D17</f>
        <v>11.5</v>
      </c>
      <c r="D17" s="36">
        <v>11.5</v>
      </c>
      <c r="E17" s="36">
        <f t="shared" ref="E17:H17" si="4">D17</f>
        <v>11.5</v>
      </c>
      <c r="F17" s="36">
        <f t="shared" si="4"/>
        <v>11.5</v>
      </c>
      <c r="G17" s="36">
        <f t="shared" si="4"/>
        <v>11.5</v>
      </c>
      <c r="H17" s="36">
        <f t="shared" si="4"/>
        <v>11.5</v>
      </c>
      <c r="I17" s="45"/>
      <c r="J17" s="45"/>
      <c r="K17" s="33"/>
      <c r="L17" s="251"/>
      <c r="M17" s="80" t="s">
        <v>218</v>
      </c>
      <c r="N17" s="80" t="s">
        <v>213</v>
      </c>
      <c r="O17" s="80"/>
      <c r="P17" s="80"/>
      <c r="Q17" s="80" t="s">
        <v>215</v>
      </c>
      <c r="R17" s="80" t="s">
        <v>219</v>
      </c>
      <c r="S17" s="80"/>
      <c r="T17" s="80"/>
    </row>
    <row r="18" spans="1:20" s="31" customFormat="1" ht="21" customHeight="1" x14ac:dyDescent="0.15">
      <c r="A18" s="37" t="s">
        <v>184</v>
      </c>
      <c r="B18" s="36">
        <f>D18-1</f>
        <v>18</v>
      </c>
      <c r="C18" s="36">
        <v>18</v>
      </c>
      <c r="D18" s="36" t="s">
        <v>185</v>
      </c>
      <c r="E18" s="36">
        <v>19</v>
      </c>
      <c r="F18" s="36">
        <v>20</v>
      </c>
      <c r="G18" s="36">
        <v>20</v>
      </c>
      <c r="H18" s="36">
        <v>20</v>
      </c>
      <c r="I18" s="33"/>
      <c r="J18" s="33"/>
      <c r="K18" s="33"/>
      <c r="L18" s="251"/>
      <c r="M18" s="80" t="s">
        <v>214</v>
      </c>
      <c r="N18" s="80" t="s">
        <v>217</v>
      </c>
      <c r="O18" s="80"/>
      <c r="P18" s="80"/>
      <c r="Q18" s="80" t="s">
        <v>229</v>
      </c>
      <c r="R18" s="80" t="s">
        <v>216</v>
      </c>
      <c r="S18" s="80"/>
      <c r="T18" s="80"/>
    </row>
    <row r="19" spans="1:20" s="31" customFormat="1" ht="21" customHeight="1" x14ac:dyDescent="0.15">
      <c r="A19" s="37" t="s">
        <v>187</v>
      </c>
      <c r="B19" s="36">
        <v>13.5</v>
      </c>
      <c r="C19" s="36">
        <v>13.5</v>
      </c>
      <c r="D19" s="36">
        <v>14.5</v>
      </c>
      <c r="E19" s="36">
        <v>14.5</v>
      </c>
      <c r="F19" s="36">
        <v>15.5</v>
      </c>
      <c r="G19" s="36">
        <v>15.5</v>
      </c>
      <c r="H19" s="36">
        <v>15.5</v>
      </c>
      <c r="I19" s="45"/>
      <c r="J19" s="33"/>
      <c r="K19" s="33"/>
      <c r="L19" s="251"/>
      <c r="M19" s="80" t="s">
        <v>218</v>
      </c>
      <c r="N19" s="80" t="s">
        <v>233</v>
      </c>
      <c r="O19" s="80"/>
      <c r="P19" s="80"/>
      <c r="Q19" s="80" t="s">
        <v>213</v>
      </c>
      <c r="R19" s="80" t="s">
        <v>234</v>
      </c>
      <c r="S19" s="85"/>
      <c r="T19" s="85"/>
    </row>
    <row r="20" spans="1:20" s="31" customFormat="1" ht="21" customHeight="1" x14ac:dyDescent="0.15">
      <c r="A20" s="37" t="s">
        <v>188</v>
      </c>
      <c r="B20" s="36">
        <f>C20-0.5</f>
        <v>35</v>
      </c>
      <c r="C20" s="36">
        <f>D20-0.5</f>
        <v>35.5</v>
      </c>
      <c r="D20" s="36">
        <v>36</v>
      </c>
      <c r="E20" s="36">
        <f t="shared" ref="E20:G20" si="5">D20+0.5</f>
        <v>36.5</v>
      </c>
      <c r="F20" s="36">
        <f t="shared" si="5"/>
        <v>37</v>
      </c>
      <c r="G20" s="36">
        <f t="shared" si="5"/>
        <v>37.5</v>
      </c>
      <c r="H20" s="36">
        <f>G20</f>
        <v>37.5</v>
      </c>
      <c r="I20" s="45"/>
      <c r="J20" s="33"/>
      <c r="K20" s="33"/>
      <c r="L20" s="251"/>
      <c r="M20" s="80" t="s">
        <v>213</v>
      </c>
      <c r="N20" s="80" t="s">
        <v>213</v>
      </c>
      <c r="O20" s="80"/>
      <c r="P20" s="80"/>
      <c r="Q20" s="80" t="s">
        <v>161</v>
      </c>
      <c r="R20" s="80" t="s">
        <v>161</v>
      </c>
      <c r="S20" s="85"/>
      <c r="T20" s="85"/>
    </row>
    <row r="21" spans="1:20" s="31" customFormat="1" ht="21" customHeight="1" x14ac:dyDescent="0.15">
      <c r="A21" s="37" t="s">
        <v>189</v>
      </c>
      <c r="B21" s="36">
        <f>C21-0.5</f>
        <v>24.5</v>
      </c>
      <c r="C21" s="36">
        <f>D21-0.5</f>
        <v>25</v>
      </c>
      <c r="D21" s="36">
        <v>25.5</v>
      </c>
      <c r="E21" s="36">
        <f>D21+0.5</f>
        <v>26</v>
      </c>
      <c r="F21" s="36">
        <f>E21+0.5</f>
        <v>26.5</v>
      </c>
      <c r="G21" s="36">
        <f>F21+0.75</f>
        <v>27.25</v>
      </c>
      <c r="H21" s="36">
        <f>G21</f>
        <v>27.25</v>
      </c>
      <c r="I21" s="33"/>
      <c r="J21" s="33"/>
      <c r="K21" s="33"/>
      <c r="L21" s="251"/>
      <c r="M21" s="80" t="s">
        <v>214</v>
      </c>
      <c r="N21" s="80" t="s">
        <v>214</v>
      </c>
      <c r="O21" s="80"/>
      <c r="P21" s="80"/>
      <c r="Q21" s="80" t="s">
        <v>215</v>
      </c>
      <c r="R21" s="80" t="s">
        <v>231</v>
      </c>
      <c r="S21" s="33"/>
      <c r="T21" s="33"/>
    </row>
    <row r="22" spans="1:20" ht="29.1" customHeight="1" x14ac:dyDescent="0.15">
      <c r="A22" s="38"/>
      <c r="B22" s="39"/>
      <c r="C22" s="40"/>
      <c r="D22" s="40"/>
      <c r="E22" s="40"/>
      <c r="F22" s="40"/>
      <c r="G22" s="40"/>
      <c r="H22" s="40"/>
      <c r="I22" s="46"/>
      <c r="J22" s="46"/>
      <c r="K22" s="47"/>
      <c r="L22" s="252"/>
      <c r="M22" s="39"/>
      <c r="N22" s="40"/>
      <c r="O22" s="40"/>
      <c r="P22" s="40"/>
      <c r="Q22" s="40"/>
      <c r="R22" s="46"/>
      <c r="S22" s="46"/>
      <c r="T22" s="47"/>
    </row>
    <row r="23" spans="1:20" ht="14.25" x14ac:dyDescent="0.15">
      <c r="A23" s="41" t="s">
        <v>124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14.25" x14ac:dyDescent="0.15">
      <c r="A24" s="32" t="s">
        <v>190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14.25" x14ac:dyDescent="0.1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1" t="s">
        <v>191</v>
      </c>
      <c r="N25" s="247">
        <v>45116</v>
      </c>
      <c r="O25" s="247"/>
      <c r="P25" s="48"/>
      <c r="Q25" s="41" t="s">
        <v>192</v>
      </c>
      <c r="R25" s="41"/>
      <c r="S25" s="41" t="s">
        <v>193</v>
      </c>
      <c r="T25" s="32" t="s">
        <v>235</v>
      </c>
    </row>
  </sheetData>
  <mergeCells count="10">
    <mergeCell ref="M4:T4"/>
    <mergeCell ref="N25:O25"/>
    <mergeCell ref="A3:A5"/>
    <mergeCell ref="L2:L22"/>
    <mergeCell ref="A1:T1"/>
    <mergeCell ref="B2:C2"/>
    <mergeCell ref="I2:K2"/>
    <mergeCell ref="N2:T2"/>
    <mergeCell ref="B3:K3"/>
    <mergeCell ref="M3:T3"/>
  </mergeCells>
  <phoneticPr fontId="37" type="noConversion"/>
  <pageMargins left="0.75138888888888899" right="0.75138888888888899" top="1" bottom="1" header="0.5" footer="0.5"/>
  <pageSetup paperSize="9" scale="6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M45"/>
  <sheetViews>
    <sheetView tabSelected="1" zoomScale="110" zoomScaleNormal="110" workbookViewId="0">
      <selection activeCell="A20" sqref="A20:K20"/>
    </sheetView>
  </sheetViews>
  <sheetFormatPr defaultColWidth="10.125" defaultRowHeight="14.25" x14ac:dyDescent="0.1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10.625" style="51" customWidth="1"/>
    <col min="6" max="6" width="10.375" style="51" customWidth="1"/>
    <col min="7" max="7" width="9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spans="1:11" ht="25.5" x14ac:dyDescent="0.15">
      <c r="A1" s="364" t="s">
        <v>236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x14ac:dyDescent="0.15">
      <c r="A2" s="52" t="s">
        <v>53</v>
      </c>
      <c r="B2" s="365" t="s">
        <v>54</v>
      </c>
      <c r="C2" s="365"/>
      <c r="D2" s="53" t="s">
        <v>62</v>
      </c>
      <c r="E2" s="54" t="s">
        <v>363</v>
      </c>
      <c r="F2" s="55" t="s">
        <v>237</v>
      </c>
      <c r="G2" s="234" t="s">
        <v>365</v>
      </c>
      <c r="H2" s="235"/>
      <c r="I2" s="74" t="s">
        <v>57</v>
      </c>
      <c r="J2" s="366" t="s">
        <v>366</v>
      </c>
      <c r="K2" s="367"/>
    </row>
    <row r="3" spans="1:11" x14ac:dyDescent="0.15">
      <c r="A3" s="58" t="s">
        <v>75</v>
      </c>
      <c r="B3" s="361">
        <v>2000</v>
      </c>
      <c r="C3" s="361"/>
      <c r="D3" s="60" t="s">
        <v>238</v>
      </c>
      <c r="E3" s="368">
        <v>45117</v>
      </c>
      <c r="F3" s="368"/>
      <c r="G3" s="368"/>
      <c r="H3" s="288" t="s">
        <v>239</v>
      </c>
      <c r="I3" s="288"/>
      <c r="J3" s="288"/>
      <c r="K3" s="289"/>
    </row>
    <row r="4" spans="1:11" x14ac:dyDescent="0.15">
      <c r="A4" s="61" t="s">
        <v>72</v>
      </c>
      <c r="B4" s="59">
        <v>1</v>
      </c>
      <c r="C4" s="59">
        <v>7</v>
      </c>
      <c r="D4" s="62" t="s">
        <v>240</v>
      </c>
      <c r="E4" s="360" t="s">
        <v>241</v>
      </c>
      <c r="F4" s="360"/>
      <c r="G4" s="360"/>
      <c r="H4" s="205" t="s">
        <v>242</v>
      </c>
      <c r="I4" s="205"/>
      <c r="J4" s="71" t="s">
        <v>66</v>
      </c>
      <c r="K4" s="77" t="s">
        <v>67</v>
      </c>
    </row>
    <row r="5" spans="1:11" x14ac:dyDescent="0.15">
      <c r="A5" s="61" t="s">
        <v>243</v>
      </c>
      <c r="B5" s="361">
        <v>1</v>
      </c>
      <c r="C5" s="361"/>
      <c r="D5" s="60" t="s">
        <v>241</v>
      </c>
      <c r="E5" s="60"/>
      <c r="F5" s="60"/>
      <c r="G5" s="60" t="s">
        <v>244</v>
      </c>
      <c r="H5" s="205" t="s">
        <v>245</v>
      </c>
      <c r="I5" s="205"/>
      <c r="J5" s="71" t="s">
        <v>66</v>
      </c>
      <c r="K5" s="77" t="s">
        <v>67</v>
      </c>
    </row>
    <row r="6" spans="1:11" x14ac:dyDescent="0.15">
      <c r="A6" s="63" t="s">
        <v>246</v>
      </c>
      <c r="B6" s="362">
        <v>216</v>
      </c>
      <c r="C6" s="362"/>
      <c r="D6" s="64" t="s">
        <v>247</v>
      </c>
      <c r="E6" s="65"/>
      <c r="F6" s="66"/>
      <c r="G6" s="64"/>
      <c r="H6" s="363" t="s">
        <v>248</v>
      </c>
      <c r="I6" s="363"/>
      <c r="J6" s="66" t="s">
        <v>66</v>
      </c>
      <c r="K6" s="78" t="s">
        <v>67</v>
      </c>
    </row>
    <row r="7" spans="1:11" x14ac:dyDescent="0.15">
      <c r="A7" s="67"/>
      <c r="B7" s="68"/>
      <c r="C7" s="68"/>
      <c r="D7" s="67"/>
      <c r="E7" s="68"/>
      <c r="F7" s="69"/>
      <c r="G7" s="67"/>
      <c r="H7" s="69"/>
      <c r="I7" s="68"/>
      <c r="J7" s="68"/>
      <c r="K7" s="68"/>
    </row>
    <row r="8" spans="1:11" x14ac:dyDescent="0.15">
      <c r="A8" s="70" t="s">
        <v>249</v>
      </c>
      <c r="B8" s="55" t="s">
        <v>250</v>
      </c>
      <c r="C8" s="55" t="s">
        <v>251</v>
      </c>
      <c r="D8" s="55" t="s">
        <v>252</v>
      </c>
      <c r="E8" s="55" t="s">
        <v>253</v>
      </c>
      <c r="F8" s="55" t="s">
        <v>254</v>
      </c>
      <c r="G8" s="356" t="s">
        <v>397</v>
      </c>
      <c r="H8" s="342"/>
      <c r="I8" s="342"/>
      <c r="J8" s="342"/>
      <c r="K8" s="343"/>
    </row>
    <row r="9" spans="1:11" x14ac:dyDescent="0.15">
      <c r="A9" s="204" t="s">
        <v>255</v>
      </c>
      <c r="B9" s="205"/>
      <c r="C9" s="71" t="s">
        <v>66</v>
      </c>
      <c r="D9" s="71" t="s">
        <v>67</v>
      </c>
      <c r="E9" s="60" t="s">
        <v>256</v>
      </c>
      <c r="F9" s="72" t="s">
        <v>257</v>
      </c>
      <c r="G9" s="357"/>
      <c r="H9" s="358"/>
      <c r="I9" s="358"/>
      <c r="J9" s="358"/>
      <c r="K9" s="359"/>
    </row>
    <row r="10" spans="1:11" x14ac:dyDescent="0.15">
      <c r="A10" s="204" t="s">
        <v>258</v>
      </c>
      <c r="B10" s="205"/>
      <c r="C10" s="71" t="s">
        <v>66</v>
      </c>
      <c r="D10" s="71" t="s">
        <v>67</v>
      </c>
      <c r="E10" s="60" t="s">
        <v>259</v>
      </c>
      <c r="F10" s="72" t="s">
        <v>260</v>
      </c>
      <c r="G10" s="357" t="s">
        <v>261</v>
      </c>
      <c r="H10" s="358"/>
      <c r="I10" s="358"/>
      <c r="J10" s="358"/>
      <c r="K10" s="359"/>
    </row>
    <row r="11" spans="1:11" x14ac:dyDescent="0.15">
      <c r="A11" s="350" t="s">
        <v>202</v>
      </c>
      <c r="B11" s="351"/>
      <c r="C11" s="351"/>
      <c r="D11" s="351"/>
      <c r="E11" s="351"/>
      <c r="F11" s="351"/>
      <c r="G11" s="351"/>
      <c r="H11" s="351"/>
      <c r="I11" s="351"/>
      <c r="J11" s="351"/>
      <c r="K11" s="352"/>
    </row>
    <row r="12" spans="1:11" x14ac:dyDescent="0.15">
      <c r="A12" s="58" t="s">
        <v>89</v>
      </c>
      <c r="B12" s="71" t="s">
        <v>85</v>
      </c>
      <c r="C12" s="71" t="s">
        <v>86</v>
      </c>
      <c r="D12" s="72"/>
      <c r="E12" s="60" t="s">
        <v>87</v>
      </c>
      <c r="F12" s="71" t="s">
        <v>85</v>
      </c>
      <c r="G12" s="71" t="s">
        <v>86</v>
      </c>
      <c r="H12" s="71"/>
      <c r="I12" s="60" t="s">
        <v>262</v>
      </c>
      <c r="J12" s="71" t="s">
        <v>85</v>
      </c>
      <c r="K12" s="77" t="s">
        <v>86</v>
      </c>
    </row>
    <row r="13" spans="1:11" x14ac:dyDescent="0.15">
      <c r="A13" s="58" t="s">
        <v>92</v>
      </c>
      <c r="B13" s="71" t="s">
        <v>85</v>
      </c>
      <c r="C13" s="71" t="s">
        <v>86</v>
      </c>
      <c r="D13" s="72"/>
      <c r="E13" s="60" t="s">
        <v>97</v>
      </c>
      <c r="F13" s="71" t="s">
        <v>85</v>
      </c>
      <c r="G13" s="71" t="s">
        <v>86</v>
      </c>
      <c r="H13" s="71"/>
      <c r="I13" s="60" t="s">
        <v>263</v>
      </c>
      <c r="J13" s="71" t="s">
        <v>85</v>
      </c>
      <c r="K13" s="77" t="s">
        <v>86</v>
      </c>
    </row>
    <row r="14" spans="1:11" x14ac:dyDescent="0.15">
      <c r="A14" s="63" t="s">
        <v>264</v>
      </c>
      <c r="B14" s="66" t="s">
        <v>85</v>
      </c>
      <c r="C14" s="66" t="s">
        <v>86</v>
      </c>
      <c r="D14" s="65"/>
      <c r="E14" s="64" t="s">
        <v>265</v>
      </c>
      <c r="F14" s="66" t="s">
        <v>85</v>
      </c>
      <c r="G14" s="66" t="s">
        <v>86</v>
      </c>
      <c r="H14" s="66"/>
      <c r="I14" s="64" t="s">
        <v>266</v>
      </c>
      <c r="J14" s="66" t="s">
        <v>85</v>
      </c>
      <c r="K14" s="78" t="s">
        <v>86</v>
      </c>
    </row>
    <row r="15" spans="1:11" x14ac:dyDescent="0.15">
      <c r="A15" s="67"/>
      <c r="B15" s="73"/>
      <c r="C15" s="73"/>
      <c r="D15" s="68"/>
      <c r="E15" s="67"/>
      <c r="F15" s="73"/>
      <c r="G15" s="73"/>
      <c r="H15" s="73"/>
      <c r="I15" s="67"/>
      <c r="J15" s="73"/>
      <c r="K15" s="73"/>
    </row>
    <row r="16" spans="1:11" s="49" customFormat="1" x14ac:dyDescent="0.15">
      <c r="A16" s="298" t="s">
        <v>267</v>
      </c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 x14ac:dyDescent="0.15">
      <c r="A17" s="204" t="s">
        <v>268</v>
      </c>
      <c r="B17" s="205"/>
      <c r="C17" s="205"/>
      <c r="D17" s="205"/>
      <c r="E17" s="205"/>
      <c r="F17" s="205"/>
      <c r="G17" s="205"/>
      <c r="H17" s="205"/>
      <c r="I17" s="205"/>
      <c r="J17" s="205"/>
      <c r="K17" s="323"/>
    </row>
    <row r="18" spans="1:11" x14ac:dyDescent="0.15">
      <c r="A18" s="204" t="s">
        <v>269</v>
      </c>
      <c r="B18" s="205"/>
      <c r="C18" s="205"/>
      <c r="D18" s="205"/>
      <c r="E18" s="205"/>
      <c r="F18" s="205"/>
      <c r="G18" s="205"/>
      <c r="H18" s="205"/>
      <c r="I18" s="205"/>
      <c r="J18" s="205"/>
      <c r="K18" s="323"/>
    </row>
    <row r="19" spans="1:11" x14ac:dyDescent="0.15">
      <c r="A19" s="353" t="s">
        <v>367</v>
      </c>
      <c r="B19" s="354"/>
      <c r="C19" s="354"/>
      <c r="D19" s="354"/>
      <c r="E19" s="354"/>
      <c r="F19" s="354"/>
      <c r="G19" s="354"/>
      <c r="H19" s="354"/>
      <c r="I19" s="354"/>
      <c r="J19" s="354"/>
      <c r="K19" s="355"/>
    </row>
    <row r="20" spans="1:11" x14ac:dyDescent="0.15">
      <c r="A20" s="344"/>
      <c r="B20" s="345"/>
      <c r="C20" s="345"/>
      <c r="D20" s="345"/>
      <c r="E20" s="345"/>
      <c r="F20" s="345"/>
      <c r="G20" s="345"/>
      <c r="H20" s="345"/>
      <c r="I20" s="345"/>
      <c r="J20" s="345"/>
      <c r="K20" s="346"/>
    </row>
    <row r="21" spans="1:11" x14ac:dyDescent="0.15">
      <c r="A21" s="344"/>
      <c r="B21" s="345"/>
      <c r="C21" s="345"/>
      <c r="D21" s="345"/>
      <c r="E21" s="345"/>
      <c r="F21" s="345"/>
      <c r="G21" s="345"/>
      <c r="H21" s="345"/>
      <c r="I21" s="345"/>
      <c r="J21" s="345"/>
      <c r="K21" s="346"/>
    </row>
    <row r="22" spans="1:11" x14ac:dyDescent="0.15">
      <c r="A22" s="344"/>
      <c r="B22" s="345"/>
      <c r="C22" s="345"/>
      <c r="D22" s="345"/>
      <c r="E22" s="345"/>
      <c r="F22" s="345"/>
      <c r="G22" s="345"/>
      <c r="H22" s="345"/>
      <c r="I22" s="345"/>
      <c r="J22" s="345"/>
      <c r="K22" s="346"/>
    </row>
    <row r="23" spans="1:11" x14ac:dyDescent="0.15">
      <c r="A23" s="347"/>
      <c r="B23" s="348"/>
      <c r="C23" s="348"/>
      <c r="D23" s="348"/>
      <c r="E23" s="348"/>
      <c r="F23" s="348"/>
      <c r="G23" s="348"/>
      <c r="H23" s="348"/>
      <c r="I23" s="348"/>
      <c r="J23" s="348"/>
      <c r="K23" s="349"/>
    </row>
    <row r="24" spans="1:11" x14ac:dyDescent="0.15">
      <c r="A24" s="204" t="s">
        <v>123</v>
      </c>
      <c r="B24" s="205"/>
      <c r="C24" s="71" t="s">
        <v>66</v>
      </c>
      <c r="D24" s="71" t="s">
        <v>67</v>
      </c>
      <c r="E24" s="288"/>
      <c r="F24" s="288"/>
      <c r="G24" s="288"/>
      <c r="H24" s="288"/>
      <c r="I24" s="288"/>
      <c r="J24" s="288"/>
      <c r="K24" s="289"/>
    </row>
    <row r="25" spans="1:11" x14ac:dyDescent="0.15">
      <c r="A25" s="75" t="s">
        <v>270</v>
      </c>
      <c r="B25" s="338" t="s">
        <v>271</v>
      </c>
      <c r="C25" s="338"/>
      <c r="D25" s="338"/>
      <c r="E25" s="338"/>
      <c r="F25" s="338"/>
      <c r="G25" s="338"/>
      <c r="H25" s="338"/>
      <c r="I25" s="338"/>
      <c r="J25" s="338"/>
      <c r="K25" s="339"/>
    </row>
    <row r="26" spans="1:11" x14ac:dyDescent="0.15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</row>
    <row r="27" spans="1:11" x14ac:dyDescent="0.15">
      <c r="A27" s="341" t="s">
        <v>272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3"/>
    </row>
    <row r="28" spans="1:11" ht="15.75" customHeight="1" x14ac:dyDescent="0.15">
      <c r="A28" s="327"/>
      <c r="B28" s="328"/>
      <c r="C28" s="328"/>
      <c r="D28" s="328"/>
      <c r="E28" s="328"/>
      <c r="F28" s="328"/>
      <c r="G28" s="328"/>
      <c r="H28" s="328"/>
      <c r="I28" s="328"/>
      <c r="J28" s="328"/>
      <c r="K28" s="329"/>
    </row>
    <row r="29" spans="1:11" ht="15.75" customHeight="1" x14ac:dyDescent="0.15">
      <c r="A29" s="327"/>
      <c r="B29" s="328"/>
      <c r="C29" s="328"/>
      <c r="D29" s="328"/>
      <c r="E29" s="328"/>
      <c r="F29" s="328"/>
      <c r="G29" s="328"/>
      <c r="H29" s="328"/>
      <c r="I29" s="328"/>
      <c r="J29" s="328"/>
      <c r="K29" s="329"/>
    </row>
    <row r="30" spans="1:11" ht="15.75" customHeight="1" x14ac:dyDescent="0.15">
      <c r="A30" s="327"/>
      <c r="B30" s="328"/>
      <c r="C30" s="328"/>
      <c r="D30" s="328"/>
      <c r="E30" s="328"/>
      <c r="F30" s="328"/>
      <c r="G30" s="328"/>
      <c r="H30" s="328"/>
      <c r="I30" s="328"/>
      <c r="J30" s="328"/>
      <c r="K30" s="329"/>
    </row>
    <row r="31" spans="1:11" ht="15.75" customHeight="1" x14ac:dyDescent="0.15">
      <c r="A31" s="327"/>
      <c r="B31" s="328"/>
      <c r="C31" s="328"/>
      <c r="D31" s="328"/>
      <c r="E31" s="328"/>
      <c r="F31" s="328"/>
      <c r="G31" s="328"/>
      <c r="H31" s="328"/>
      <c r="I31" s="328"/>
      <c r="J31" s="328"/>
      <c r="K31" s="329"/>
    </row>
    <row r="32" spans="1:11" ht="15.75" customHeight="1" x14ac:dyDescent="0.15">
      <c r="A32" s="327"/>
      <c r="B32" s="328"/>
      <c r="C32" s="328"/>
      <c r="D32" s="328"/>
      <c r="E32" s="328"/>
      <c r="F32" s="328"/>
      <c r="G32" s="328"/>
      <c r="H32" s="328"/>
      <c r="I32" s="328"/>
      <c r="J32" s="328"/>
      <c r="K32" s="329"/>
    </row>
    <row r="33" spans="1:13" ht="15.75" customHeight="1" x14ac:dyDescent="0.15">
      <c r="A33" s="327"/>
      <c r="B33" s="328"/>
      <c r="C33" s="328"/>
      <c r="D33" s="328"/>
      <c r="E33" s="328"/>
      <c r="F33" s="328"/>
      <c r="G33" s="328"/>
      <c r="H33" s="328"/>
      <c r="I33" s="328"/>
      <c r="J33" s="328"/>
      <c r="K33" s="329"/>
    </row>
    <row r="34" spans="1:13" ht="15.75" customHeight="1" x14ac:dyDescent="0.15">
      <c r="A34" s="327"/>
      <c r="B34" s="328"/>
      <c r="C34" s="328"/>
      <c r="D34" s="328"/>
      <c r="E34" s="328"/>
      <c r="F34" s="328"/>
      <c r="G34" s="328"/>
      <c r="H34" s="328"/>
      <c r="I34" s="328"/>
      <c r="J34" s="328"/>
      <c r="K34" s="329"/>
    </row>
    <row r="35" spans="1:13" ht="15.75" customHeight="1" x14ac:dyDescent="0.15">
      <c r="A35" s="327"/>
      <c r="B35" s="328"/>
      <c r="C35" s="328"/>
      <c r="D35" s="328"/>
      <c r="E35" s="328"/>
      <c r="F35" s="328"/>
      <c r="G35" s="328"/>
      <c r="H35" s="328"/>
      <c r="I35" s="328"/>
      <c r="J35" s="328"/>
      <c r="K35" s="329"/>
    </row>
    <row r="36" spans="1:13" ht="23.1" customHeight="1" x14ac:dyDescent="0.15">
      <c r="A36" s="330"/>
      <c r="B36" s="331"/>
      <c r="C36" s="331"/>
      <c r="D36" s="331"/>
      <c r="E36" s="331"/>
      <c r="F36" s="331"/>
      <c r="G36" s="331"/>
      <c r="H36" s="331"/>
      <c r="I36" s="331"/>
      <c r="J36" s="331"/>
      <c r="K36" s="332"/>
    </row>
    <row r="37" spans="1:13" ht="18.75" customHeight="1" x14ac:dyDescent="0.15">
      <c r="A37" s="333" t="s">
        <v>273</v>
      </c>
      <c r="B37" s="334"/>
      <c r="C37" s="334"/>
      <c r="D37" s="334"/>
      <c r="E37" s="334"/>
      <c r="F37" s="334"/>
      <c r="G37" s="334"/>
      <c r="H37" s="334"/>
      <c r="I37" s="334"/>
      <c r="J37" s="334"/>
      <c r="K37" s="335"/>
    </row>
    <row r="38" spans="1:13" s="50" customFormat="1" ht="18.75" customHeight="1" x14ac:dyDescent="0.15">
      <c r="A38" s="204" t="s">
        <v>274</v>
      </c>
      <c r="B38" s="205"/>
      <c r="C38" s="205"/>
      <c r="D38" s="288" t="s">
        <v>275</v>
      </c>
      <c r="E38" s="288"/>
      <c r="F38" s="336" t="s">
        <v>276</v>
      </c>
      <c r="G38" s="337"/>
      <c r="H38" s="205" t="s">
        <v>277</v>
      </c>
      <c r="I38" s="205"/>
      <c r="J38" s="205" t="s">
        <v>278</v>
      </c>
      <c r="K38" s="323"/>
    </row>
    <row r="39" spans="1:13" ht="18.75" customHeight="1" x14ac:dyDescent="0.15">
      <c r="A39" s="61" t="s">
        <v>124</v>
      </c>
      <c r="B39" s="205" t="s">
        <v>279</v>
      </c>
      <c r="C39" s="205"/>
      <c r="D39" s="205"/>
      <c r="E39" s="205"/>
      <c r="F39" s="205"/>
      <c r="G39" s="205"/>
      <c r="H39" s="205"/>
      <c r="I39" s="205"/>
      <c r="J39" s="205"/>
      <c r="K39" s="323"/>
      <c r="M39" s="50"/>
    </row>
    <row r="40" spans="1:13" ht="30.95" customHeight="1" x14ac:dyDescent="0.15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323"/>
    </row>
    <row r="41" spans="1:13" ht="18.75" customHeight="1" x14ac:dyDescent="0.15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323"/>
    </row>
    <row r="42" spans="1:13" ht="32.1" customHeight="1" x14ac:dyDescent="0.15">
      <c r="A42" s="63" t="s">
        <v>136</v>
      </c>
      <c r="B42" s="324" t="s">
        <v>280</v>
      </c>
      <c r="C42" s="324"/>
      <c r="D42" s="64" t="s">
        <v>281</v>
      </c>
      <c r="E42" s="65" t="s">
        <v>282</v>
      </c>
      <c r="F42" s="64" t="s">
        <v>140</v>
      </c>
      <c r="G42" s="76">
        <v>45061</v>
      </c>
      <c r="H42" s="325" t="s">
        <v>141</v>
      </c>
      <c r="I42" s="325"/>
      <c r="J42" s="324" t="s">
        <v>194</v>
      </c>
      <c r="K42" s="326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7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5"/>
  <sheetViews>
    <sheetView zoomScale="80" zoomScaleNormal="80" workbookViewId="0">
      <selection activeCell="N16" sqref="N16"/>
    </sheetView>
  </sheetViews>
  <sheetFormatPr defaultColWidth="9" defaultRowHeight="26.1" customHeight="1" x14ac:dyDescent="0.15"/>
  <cols>
    <col min="1" max="1" width="17.125" style="32" customWidth="1"/>
    <col min="2" max="11" width="9" style="32" customWidth="1"/>
    <col min="12" max="12" width="1.375" style="32" customWidth="1"/>
    <col min="13" max="22" width="10.5" style="32" customWidth="1"/>
    <col min="23" max="16384" width="9" style="32"/>
  </cols>
  <sheetData>
    <row r="1" spans="1:22" ht="30" customHeight="1" x14ac:dyDescent="0.15">
      <c r="A1" s="253" t="s">
        <v>145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</row>
    <row r="2" spans="1:22" s="31" customFormat="1" ht="24.95" customHeight="1" x14ac:dyDescent="0.15">
      <c r="A2" s="33" t="s">
        <v>62</v>
      </c>
      <c r="B2" s="322" t="s">
        <v>63</v>
      </c>
      <c r="C2" s="256"/>
      <c r="D2" s="34"/>
      <c r="E2" s="34"/>
      <c r="F2" s="34"/>
      <c r="G2" s="34"/>
      <c r="H2" s="35" t="s">
        <v>146</v>
      </c>
      <c r="I2" s="257" t="s">
        <v>69</v>
      </c>
      <c r="J2" s="257"/>
      <c r="K2" s="257"/>
      <c r="L2" s="250"/>
      <c r="M2" s="43" t="s">
        <v>57</v>
      </c>
      <c r="N2" s="258" t="s">
        <v>58</v>
      </c>
      <c r="O2" s="259"/>
      <c r="P2" s="259"/>
      <c r="Q2" s="259"/>
      <c r="R2" s="259"/>
      <c r="S2" s="259"/>
      <c r="T2" s="259"/>
      <c r="U2" s="259"/>
      <c r="V2" s="260"/>
    </row>
    <row r="3" spans="1:22" s="31" customFormat="1" ht="23.1" customHeight="1" x14ac:dyDescent="0.15">
      <c r="A3" s="248" t="s">
        <v>148</v>
      </c>
      <c r="B3" s="261" t="s">
        <v>149</v>
      </c>
      <c r="C3" s="249"/>
      <c r="D3" s="249"/>
      <c r="E3" s="249"/>
      <c r="F3" s="249"/>
      <c r="G3" s="249"/>
      <c r="H3" s="249"/>
      <c r="I3" s="249"/>
      <c r="J3" s="249"/>
      <c r="K3" s="249"/>
      <c r="L3" s="251"/>
      <c r="M3" s="261" t="s">
        <v>150</v>
      </c>
      <c r="N3" s="249"/>
      <c r="O3" s="249"/>
      <c r="P3" s="249"/>
      <c r="Q3" s="249"/>
      <c r="R3" s="249"/>
      <c r="S3" s="249"/>
      <c r="T3" s="249"/>
      <c r="U3" s="249"/>
      <c r="V3" s="249"/>
    </row>
    <row r="4" spans="1:22" s="31" customFormat="1" ht="23.1" customHeight="1" x14ac:dyDescent="0.15">
      <c r="A4" s="249"/>
      <c r="B4" s="36" t="s">
        <v>110</v>
      </c>
      <c r="C4" s="36" t="s">
        <v>111</v>
      </c>
      <c r="D4" s="36" t="s">
        <v>112</v>
      </c>
      <c r="E4" s="36" t="s">
        <v>113</v>
      </c>
      <c r="F4" s="36" t="s">
        <v>114</v>
      </c>
      <c r="G4" s="36" t="s">
        <v>115</v>
      </c>
      <c r="H4" s="36" t="s">
        <v>151</v>
      </c>
      <c r="I4" s="44"/>
      <c r="J4" s="44"/>
      <c r="K4" s="44"/>
      <c r="L4" s="251"/>
      <c r="M4" s="36" t="s">
        <v>110</v>
      </c>
      <c r="N4" s="36" t="s">
        <v>111</v>
      </c>
      <c r="O4" s="36" t="s">
        <v>112</v>
      </c>
      <c r="P4" s="36" t="s">
        <v>113</v>
      </c>
      <c r="Q4" s="36" t="s">
        <v>114</v>
      </c>
      <c r="R4" s="36" t="s">
        <v>115</v>
      </c>
      <c r="S4" s="36" t="s">
        <v>151</v>
      </c>
      <c r="T4" s="44"/>
      <c r="U4" s="44"/>
      <c r="V4" s="44"/>
    </row>
    <row r="5" spans="1:22" s="31" customFormat="1" ht="23.1" customHeight="1" x14ac:dyDescent="0.15">
      <c r="A5" s="248"/>
      <c r="B5" s="36" t="s">
        <v>152</v>
      </c>
      <c r="C5" s="36" t="s">
        <v>153</v>
      </c>
      <c r="D5" s="36" t="s">
        <v>154</v>
      </c>
      <c r="E5" s="36" t="s">
        <v>155</v>
      </c>
      <c r="F5" s="36" t="s">
        <v>156</v>
      </c>
      <c r="G5" s="36" t="s">
        <v>157</v>
      </c>
      <c r="H5" s="36" t="s">
        <v>158</v>
      </c>
      <c r="I5" s="33"/>
      <c r="J5" s="33"/>
      <c r="K5" s="33"/>
      <c r="L5" s="251"/>
      <c r="M5" s="36" t="s">
        <v>152</v>
      </c>
      <c r="N5" s="36" t="s">
        <v>153</v>
      </c>
      <c r="O5" s="36" t="s">
        <v>154</v>
      </c>
      <c r="P5" s="36" t="s">
        <v>155</v>
      </c>
      <c r="Q5" s="36" t="s">
        <v>156</v>
      </c>
      <c r="R5" s="36" t="s">
        <v>157</v>
      </c>
      <c r="S5" s="36" t="s">
        <v>158</v>
      </c>
      <c r="T5" s="33"/>
      <c r="U5" s="33"/>
      <c r="V5" s="33"/>
    </row>
    <row r="6" spans="1:22" s="31" customFormat="1" ht="21" customHeight="1" x14ac:dyDescent="0.15">
      <c r="A6" s="37" t="s">
        <v>159</v>
      </c>
      <c r="B6" s="36">
        <f>C6-1</f>
        <v>70</v>
      </c>
      <c r="C6" s="36">
        <f>D6-2</f>
        <v>71</v>
      </c>
      <c r="D6" s="36">
        <v>73</v>
      </c>
      <c r="E6" s="36">
        <f>D6+2</f>
        <v>75</v>
      </c>
      <c r="F6" s="36">
        <f>E6+2</f>
        <v>77</v>
      </c>
      <c r="G6" s="36">
        <f>F6+1</f>
        <v>78</v>
      </c>
      <c r="H6" s="36">
        <f>G6+1</f>
        <v>79</v>
      </c>
      <c r="I6" s="33"/>
      <c r="J6" s="33"/>
      <c r="K6" s="33"/>
      <c r="L6" s="251"/>
      <c r="M6" s="33" t="s">
        <v>167</v>
      </c>
      <c r="N6" s="33" t="s">
        <v>161</v>
      </c>
      <c r="O6" s="33" t="s">
        <v>160</v>
      </c>
      <c r="P6" s="33" t="s">
        <v>167</v>
      </c>
      <c r="Q6" s="33" t="s">
        <v>160</v>
      </c>
      <c r="R6" s="33" t="s">
        <v>160</v>
      </c>
      <c r="S6" s="33" t="s">
        <v>167</v>
      </c>
      <c r="T6" s="33"/>
      <c r="U6" s="33"/>
      <c r="V6" s="33"/>
    </row>
    <row r="7" spans="1:22" s="31" customFormat="1" ht="21" customHeight="1" x14ac:dyDescent="0.15">
      <c r="A7" s="37" t="s">
        <v>163</v>
      </c>
      <c r="B7" s="36">
        <f>C7-1</f>
        <v>67.5</v>
      </c>
      <c r="C7" s="36">
        <f>D7-2</f>
        <v>68.5</v>
      </c>
      <c r="D7" s="36">
        <v>70.5</v>
      </c>
      <c r="E7" s="36">
        <f>D7+2</f>
        <v>72.5</v>
      </c>
      <c r="F7" s="36">
        <f>E7+2</f>
        <v>74.5</v>
      </c>
      <c r="G7" s="36">
        <f>F7+1</f>
        <v>75.5</v>
      </c>
      <c r="H7" s="36">
        <f>G7+1</f>
        <v>76.5</v>
      </c>
      <c r="I7" s="33"/>
      <c r="J7" s="33"/>
      <c r="K7" s="33"/>
      <c r="L7" s="251"/>
      <c r="M7" s="33" t="s">
        <v>164</v>
      </c>
      <c r="N7" s="33" t="s">
        <v>161</v>
      </c>
      <c r="O7" s="33" t="s">
        <v>165</v>
      </c>
      <c r="P7" s="33" t="s">
        <v>164</v>
      </c>
      <c r="Q7" s="33" t="s">
        <v>165</v>
      </c>
      <c r="R7" s="33" t="s">
        <v>164</v>
      </c>
      <c r="S7" s="33" t="s">
        <v>164</v>
      </c>
      <c r="T7" s="33"/>
      <c r="U7" s="33"/>
      <c r="V7" s="33"/>
    </row>
    <row r="8" spans="1:22" s="31" customFormat="1" ht="21" customHeight="1" x14ac:dyDescent="0.15">
      <c r="A8" s="37" t="s">
        <v>166</v>
      </c>
      <c r="B8" s="36">
        <f t="shared" ref="B8:B10" si="0">C8-4</f>
        <v>104</v>
      </c>
      <c r="C8" s="36">
        <f t="shared" ref="C8:C10" si="1">D8-4</f>
        <v>108</v>
      </c>
      <c r="D8" s="36">
        <v>112</v>
      </c>
      <c r="E8" s="36">
        <f t="shared" ref="E8:E10" si="2">D8+4</f>
        <v>116</v>
      </c>
      <c r="F8" s="36">
        <f>E8+4</f>
        <v>120</v>
      </c>
      <c r="G8" s="36">
        <f t="shared" ref="G8:G10" si="3">F8+6</f>
        <v>126</v>
      </c>
      <c r="H8" s="36">
        <f>G8+6</f>
        <v>132</v>
      </c>
      <c r="I8" s="33"/>
      <c r="J8" s="33"/>
      <c r="K8" s="33"/>
      <c r="L8" s="251"/>
      <c r="M8" s="33" t="s">
        <v>167</v>
      </c>
      <c r="N8" s="33" t="s">
        <v>161</v>
      </c>
      <c r="O8" s="33" t="s">
        <v>161</v>
      </c>
      <c r="P8" s="33" t="s">
        <v>167</v>
      </c>
      <c r="Q8" s="33" t="s">
        <v>161</v>
      </c>
      <c r="R8" s="33" t="s">
        <v>167</v>
      </c>
      <c r="S8" s="33" t="s">
        <v>161</v>
      </c>
      <c r="T8" s="33"/>
      <c r="U8" s="33"/>
      <c r="V8" s="33"/>
    </row>
    <row r="9" spans="1:22" s="31" customFormat="1" ht="21" customHeight="1" x14ac:dyDescent="0.15">
      <c r="A9" s="37" t="s">
        <v>168</v>
      </c>
      <c r="B9" s="36">
        <f t="shared" si="0"/>
        <v>98</v>
      </c>
      <c r="C9" s="36">
        <f t="shared" si="1"/>
        <v>102</v>
      </c>
      <c r="D9" s="36">
        <v>106</v>
      </c>
      <c r="E9" s="36">
        <f t="shared" si="2"/>
        <v>110</v>
      </c>
      <c r="F9" s="36">
        <f>E9+5</f>
        <v>115</v>
      </c>
      <c r="G9" s="36">
        <f t="shared" si="3"/>
        <v>121</v>
      </c>
      <c r="H9" s="36">
        <f>G9+7</f>
        <v>128</v>
      </c>
      <c r="I9" s="33"/>
      <c r="J9" s="33"/>
      <c r="K9" s="33"/>
      <c r="L9" s="251"/>
      <c r="M9" s="33" t="s">
        <v>161</v>
      </c>
      <c r="N9" s="33" t="s">
        <v>161</v>
      </c>
      <c r="O9" s="33" t="s">
        <v>161</v>
      </c>
      <c r="P9" s="33" t="s">
        <v>161</v>
      </c>
      <c r="Q9" s="33" t="s">
        <v>161</v>
      </c>
      <c r="R9" s="33" t="s">
        <v>161</v>
      </c>
      <c r="S9" s="33" t="s">
        <v>161</v>
      </c>
      <c r="T9" s="33"/>
      <c r="U9" s="33"/>
      <c r="V9" s="33"/>
    </row>
    <row r="10" spans="1:22" s="31" customFormat="1" ht="21" customHeight="1" x14ac:dyDescent="0.15">
      <c r="A10" s="37" t="s">
        <v>169</v>
      </c>
      <c r="B10" s="36">
        <f t="shared" si="0"/>
        <v>100</v>
      </c>
      <c r="C10" s="36">
        <f t="shared" si="1"/>
        <v>104</v>
      </c>
      <c r="D10" s="36">
        <v>108</v>
      </c>
      <c r="E10" s="36">
        <f t="shared" si="2"/>
        <v>112</v>
      </c>
      <c r="F10" s="36">
        <f>E10+5</f>
        <v>117</v>
      </c>
      <c r="G10" s="36">
        <f t="shared" si="3"/>
        <v>123</v>
      </c>
      <c r="H10" s="36">
        <f>G10+7</f>
        <v>130</v>
      </c>
      <c r="I10" s="33"/>
      <c r="J10" s="33"/>
      <c r="K10" s="33"/>
      <c r="L10" s="251"/>
      <c r="M10" s="33" t="s">
        <v>161</v>
      </c>
      <c r="N10" s="33" t="s">
        <v>161</v>
      </c>
      <c r="O10" s="33" t="s">
        <v>161</v>
      </c>
      <c r="P10" s="33" t="s">
        <v>161</v>
      </c>
      <c r="Q10" s="33" t="s">
        <v>161</v>
      </c>
      <c r="R10" s="33" t="s">
        <v>161</v>
      </c>
      <c r="S10" s="33" t="s">
        <v>161</v>
      </c>
      <c r="T10" s="33"/>
      <c r="U10" s="33"/>
      <c r="V10" s="33"/>
    </row>
    <row r="11" spans="1:22" s="31" customFormat="1" ht="21" customHeight="1" x14ac:dyDescent="0.15">
      <c r="A11" s="37" t="s">
        <v>170</v>
      </c>
      <c r="B11" s="36">
        <f>C11-1.2</f>
        <v>45.599999999999994</v>
      </c>
      <c r="C11" s="36">
        <f>D11-1.2</f>
        <v>46.8</v>
      </c>
      <c r="D11" s="36">
        <v>48</v>
      </c>
      <c r="E11" s="36">
        <f>D11+1.2</f>
        <v>49.2</v>
      </c>
      <c r="F11" s="36">
        <f>E11+1.2</f>
        <v>50.400000000000006</v>
      </c>
      <c r="G11" s="36">
        <f>F11+1.4</f>
        <v>51.800000000000004</v>
      </c>
      <c r="H11" s="36">
        <f>G11+1.4</f>
        <v>53.2</v>
      </c>
      <c r="I11" s="33"/>
      <c r="J11" s="33"/>
      <c r="K11" s="33"/>
      <c r="L11" s="251"/>
      <c r="M11" s="33" t="s">
        <v>172</v>
      </c>
      <c r="N11" s="33" t="s">
        <v>172</v>
      </c>
      <c r="O11" s="33" t="s">
        <v>172</v>
      </c>
      <c r="P11" s="33" t="s">
        <v>161</v>
      </c>
      <c r="Q11" s="33" t="s">
        <v>172</v>
      </c>
      <c r="R11" s="33" t="s">
        <v>171</v>
      </c>
      <c r="S11" s="33" t="s">
        <v>171</v>
      </c>
      <c r="T11" s="33"/>
      <c r="U11" s="33"/>
      <c r="V11" s="33"/>
    </row>
    <row r="12" spans="1:22" s="31" customFormat="1" ht="21" customHeight="1" x14ac:dyDescent="0.15">
      <c r="A12" s="37" t="s">
        <v>174</v>
      </c>
      <c r="B12" s="36">
        <f>C12-1</f>
        <v>51</v>
      </c>
      <c r="C12" s="36">
        <f>D12-1</f>
        <v>52</v>
      </c>
      <c r="D12" s="36">
        <v>53</v>
      </c>
      <c r="E12" s="36">
        <f>D12+1</f>
        <v>54</v>
      </c>
      <c r="F12" s="36">
        <f>E12+1</f>
        <v>55</v>
      </c>
      <c r="G12" s="36">
        <f>F12+1.5</f>
        <v>56.5</v>
      </c>
      <c r="H12" s="36">
        <f>G12+1.5</f>
        <v>58</v>
      </c>
      <c r="I12" s="33"/>
      <c r="J12" s="33"/>
      <c r="K12" s="33"/>
      <c r="L12" s="251"/>
      <c r="M12" s="33" t="s">
        <v>175</v>
      </c>
      <c r="N12" s="33" t="s">
        <v>176</v>
      </c>
      <c r="O12" s="33" t="s">
        <v>161</v>
      </c>
      <c r="P12" s="33" t="s">
        <v>175</v>
      </c>
      <c r="Q12" s="33" t="s">
        <v>161</v>
      </c>
      <c r="R12" s="33" t="s">
        <v>175</v>
      </c>
      <c r="S12" s="33" t="s">
        <v>161</v>
      </c>
      <c r="T12" s="33"/>
      <c r="U12" s="33"/>
      <c r="V12" s="33"/>
    </row>
    <row r="13" spans="1:22" s="31" customFormat="1" ht="21" customHeight="1" x14ac:dyDescent="0.15">
      <c r="A13" s="37" t="s">
        <v>177</v>
      </c>
      <c r="B13" s="36">
        <f>C13-0.6</f>
        <v>60.199999999999996</v>
      </c>
      <c r="C13" s="36">
        <f>D13-1.2</f>
        <v>60.8</v>
      </c>
      <c r="D13" s="36">
        <v>62</v>
      </c>
      <c r="E13" s="36">
        <f>D13+1.2</f>
        <v>63.2</v>
      </c>
      <c r="F13" s="36">
        <f>E13+1.2</f>
        <v>64.400000000000006</v>
      </c>
      <c r="G13" s="36">
        <f>F13+0.6</f>
        <v>65</v>
      </c>
      <c r="H13" s="36">
        <f>G13+0.6</f>
        <v>65.599999999999994</v>
      </c>
      <c r="I13" s="45"/>
      <c r="J13" s="33"/>
      <c r="K13" s="33"/>
      <c r="L13" s="251"/>
      <c r="M13" s="33" t="s">
        <v>161</v>
      </c>
      <c r="N13" s="33" t="s">
        <v>179</v>
      </c>
      <c r="O13" s="33" t="s">
        <v>179</v>
      </c>
      <c r="P13" s="33" t="s">
        <v>178</v>
      </c>
      <c r="Q13" s="33" t="s">
        <v>179</v>
      </c>
      <c r="R13" s="33" t="s">
        <v>178</v>
      </c>
      <c r="S13" s="33" t="s">
        <v>161</v>
      </c>
      <c r="T13" s="33"/>
      <c r="U13" s="33"/>
      <c r="V13" s="33"/>
    </row>
    <row r="14" spans="1:22" s="31" customFormat="1" ht="21" customHeight="1" x14ac:dyDescent="0.15">
      <c r="A14" s="37" t="s">
        <v>180</v>
      </c>
      <c r="B14" s="36">
        <f>C14-0.7</f>
        <v>20.6</v>
      </c>
      <c r="C14" s="36">
        <f>D14-0.7</f>
        <v>21.3</v>
      </c>
      <c r="D14" s="36">
        <v>22</v>
      </c>
      <c r="E14" s="36">
        <f>D14+0.7</f>
        <v>22.7</v>
      </c>
      <c r="F14" s="36">
        <f>E14+0.7</f>
        <v>23.4</v>
      </c>
      <c r="G14" s="36">
        <f>F14+0.95</f>
        <v>24.349999999999998</v>
      </c>
      <c r="H14" s="36">
        <f>G14+0.95</f>
        <v>25.299999999999997</v>
      </c>
      <c r="I14" s="45"/>
      <c r="J14" s="33"/>
      <c r="K14" s="33"/>
      <c r="L14" s="251"/>
      <c r="M14" s="33" t="s">
        <v>162</v>
      </c>
      <c r="N14" s="33" t="s">
        <v>161</v>
      </c>
      <c r="O14" s="33" t="s">
        <v>179</v>
      </c>
      <c r="P14" s="33" t="s">
        <v>162</v>
      </c>
      <c r="Q14" s="33" t="s">
        <v>161</v>
      </c>
      <c r="R14" s="33" t="s">
        <v>162</v>
      </c>
      <c r="S14" s="33" t="s">
        <v>178</v>
      </c>
      <c r="T14" s="33"/>
      <c r="U14" s="33"/>
      <c r="V14" s="33"/>
    </row>
    <row r="15" spans="1:22" s="31" customFormat="1" ht="21" customHeight="1" x14ac:dyDescent="0.15">
      <c r="A15" s="37" t="s">
        <v>181</v>
      </c>
      <c r="B15" s="36">
        <f>C15-0.6</f>
        <v>16.799999999999997</v>
      </c>
      <c r="C15" s="36">
        <f>D15-0.6</f>
        <v>17.399999999999999</v>
      </c>
      <c r="D15" s="36">
        <v>18</v>
      </c>
      <c r="E15" s="36">
        <f>D15+0.6</f>
        <v>18.600000000000001</v>
      </c>
      <c r="F15" s="36">
        <f>E15+0.6</f>
        <v>19.200000000000003</v>
      </c>
      <c r="G15" s="36">
        <f>F15+0.95</f>
        <v>20.150000000000002</v>
      </c>
      <c r="H15" s="36">
        <f>G15+0.95</f>
        <v>21.1</v>
      </c>
      <c r="I15" s="45"/>
      <c r="J15" s="33"/>
      <c r="K15" s="33"/>
      <c r="L15" s="251"/>
      <c r="M15" s="33" t="s">
        <v>161</v>
      </c>
      <c r="N15" s="33" t="s">
        <v>161</v>
      </c>
      <c r="O15" s="33" t="s">
        <v>161</v>
      </c>
      <c r="P15" s="33" t="s">
        <v>161</v>
      </c>
      <c r="Q15" s="33" t="s">
        <v>161</v>
      </c>
      <c r="R15" s="33" t="s">
        <v>161</v>
      </c>
      <c r="S15" s="33" t="s">
        <v>161</v>
      </c>
      <c r="T15" s="33"/>
      <c r="U15" s="33"/>
      <c r="V15" s="33"/>
    </row>
    <row r="16" spans="1:22" s="31" customFormat="1" ht="21" customHeight="1" x14ac:dyDescent="0.15">
      <c r="A16" s="37" t="s">
        <v>182</v>
      </c>
      <c r="B16" s="36">
        <f>C16-0.4</f>
        <v>12.2</v>
      </c>
      <c r="C16" s="36">
        <f>D16-0.4</f>
        <v>12.6</v>
      </c>
      <c r="D16" s="36">
        <v>13</v>
      </c>
      <c r="E16" s="36">
        <f>D16+0.4</f>
        <v>13.4</v>
      </c>
      <c r="F16" s="36">
        <f>E16+0.4</f>
        <v>13.8</v>
      </c>
      <c r="G16" s="36">
        <f>F16+0.6</f>
        <v>14.4</v>
      </c>
      <c r="H16" s="36">
        <f>G16+0.6</f>
        <v>15</v>
      </c>
      <c r="I16" s="45"/>
      <c r="J16" s="33"/>
      <c r="K16" s="33"/>
      <c r="L16" s="251"/>
      <c r="M16" s="33" t="s">
        <v>161</v>
      </c>
      <c r="N16" s="33" t="s">
        <v>161</v>
      </c>
      <c r="O16" s="33" t="s">
        <v>161</v>
      </c>
      <c r="P16" s="33" t="s">
        <v>161</v>
      </c>
      <c r="Q16" s="33" t="s">
        <v>161</v>
      </c>
      <c r="R16" s="33" t="s">
        <v>161</v>
      </c>
      <c r="S16" s="33" t="s">
        <v>161</v>
      </c>
      <c r="T16" s="33"/>
      <c r="U16" s="33"/>
      <c r="V16" s="33"/>
    </row>
    <row r="17" spans="1:22" s="31" customFormat="1" ht="21" customHeight="1" x14ac:dyDescent="0.15">
      <c r="A17" s="37" t="s">
        <v>183</v>
      </c>
      <c r="B17" s="36">
        <f>C17</f>
        <v>11.5</v>
      </c>
      <c r="C17" s="36">
        <f>D17</f>
        <v>11.5</v>
      </c>
      <c r="D17" s="36">
        <v>11.5</v>
      </c>
      <c r="E17" s="36">
        <f t="shared" ref="E17:H17" si="4">D17</f>
        <v>11.5</v>
      </c>
      <c r="F17" s="36">
        <f t="shared" si="4"/>
        <v>11.5</v>
      </c>
      <c r="G17" s="36">
        <f t="shared" si="4"/>
        <v>11.5</v>
      </c>
      <c r="H17" s="36">
        <f t="shared" si="4"/>
        <v>11.5</v>
      </c>
      <c r="I17" s="45"/>
      <c r="J17" s="45"/>
      <c r="K17" s="33"/>
      <c r="L17" s="251"/>
      <c r="M17" s="33" t="s">
        <v>161</v>
      </c>
      <c r="N17" s="33" t="s">
        <v>161</v>
      </c>
      <c r="O17" s="33" t="s">
        <v>161</v>
      </c>
      <c r="P17" s="33" t="s">
        <v>161</v>
      </c>
      <c r="Q17" s="33" t="s">
        <v>161</v>
      </c>
      <c r="R17" s="33" t="s">
        <v>161</v>
      </c>
      <c r="S17" s="33" t="s">
        <v>161</v>
      </c>
      <c r="T17" s="33"/>
      <c r="U17" s="33"/>
      <c r="V17" s="33"/>
    </row>
    <row r="18" spans="1:22" s="31" customFormat="1" ht="21" customHeight="1" x14ac:dyDescent="0.15">
      <c r="A18" s="37" t="s">
        <v>184</v>
      </c>
      <c r="B18" s="36">
        <f>D18-1</f>
        <v>18</v>
      </c>
      <c r="C18" s="36">
        <v>18</v>
      </c>
      <c r="D18" s="36" t="s">
        <v>185</v>
      </c>
      <c r="E18" s="36">
        <v>19</v>
      </c>
      <c r="F18" s="36">
        <v>20</v>
      </c>
      <c r="G18" s="36">
        <v>20</v>
      </c>
      <c r="H18" s="36">
        <v>20</v>
      </c>
      <c r="I18" s="33"/>
      <c r="J18" s="33"/>
      <c r="K18" s="33"/>
      <c r="L18" s="251"/>
      <c r="M18" s="33" t="s">
        <v>161</v>
      </c>
      <c r="N18" s="33" t="s">
        <v>179</v>
      </c>
      <c r="O18" s="33" t="s">
        <v>161</v>
      </c>
      <c r="P18" s="33" t="s">
        <v>186</v>
      </c>
      <c r="Q18" s="33" t="s">
        <v>161</v>
      </c>
      <c r="R18" s="33" t="s">
        <v>186</v>
      </c>
      <c r="S18" s="33" t="s">
        <v>179</v>
      </c>
      <c r="T18" s="33"/>
      <c r="U18" s="33"/>
      <c r="V18" s="33"/>
    </row>
    <row r="19" spans="1:22" s="31" customFormat="1" ht="21" customHeight="1" x14ac:dyDescent="0.15">
      <c r="A19" s="37" t="s">
        <v>187</v>
      </c>
      <c r="B19" s="36">
        <v>13.5</v>
      </c>
      <c r="C19" s="36">
        <v>13.5</v>
      </c>
      <c r="D19" s="36">
        <v>14.5</v>
      </c>
      <c r="E19" s="36">
        <v>14.5</v>
      </c>
      <c r="F19" s="36">
        <v>15.5</v>
      </c>
      <c r="G19" s="36">
        <v>15.5</v>
      </c>
      <c r="H19" s="36">
        <v>15.5</v>
      </c>
      <c r="I19" s="45"/>
      <c r="J19" s="33"/>
      <c r="K19" s="33"/>
      <c r="L19" s="251"/>
      <c r="M19" s="33" t="s">
        <v>162</v>
      </c>
      <c r="N19" s="33" t="s">
        <v>161</v>
      </c>
      <c r="O19" s="33" t="s">
        <v>179</v>
      </c>
      <c r="P19" s="33" t="s">
        <v>161</v>
      </c>
      <c r="Q19" s="33" t="s">
        <v>179</v>
      </c>
      <c r="R19" s="33" t="s">
        <v>162</v>
      </c>
      <c r="S19" s="33" t="s">
        <v>178</v>
      </c>
      <c r="T19" s="33"/>
      <c r="U19" s="33"/>
      <c r="V19" s="33"/>
    </row>
    <row r="20" spans="1:22" s="31" customFormat="1" ht="21" customHeight="1" x14ac:dyDescent="0.15">
      <c r="A20" s="37" t="s">
        <v>188</v>
      </c>
      <c r="B20" s="36">
        <f>C20-0.5</f>
        <v>35</v>
      </c>
      <c r="C20" s="36">
        <f>D20-0.5</f>
        <v>35.5</v>
      </c>
      <c r="D20" s="36">
        <v>36</v>
      </c>
      <c r="E20" s="36">
        <f t="shared" ref="E20:G20" si="5">D20+0.5</f>
        <v>36.5</v>
      </c>
      <c r="F20" s="36">
        <f t="shared" si="5"/>
        <v>37</v>
      </c>
      <c r="G20" s="36">
        <f t="shared" si="5"/>
        <v>37.5</v>
      </c>
      <c r="H20" s="36">
        <f>G20</f>
        <v>37.5</v>
      </c>
      <c r="I20" s="45"/>
      <c r="J20" s="33"/>
      <c r="K20" s="33"/>
      <c r="L20" s="251"/>
      <c r="M20" s="33" t="s">
        <v>172</v>
      </c>
      <c r="N20" s="33" t="s">
        <v>172</v>
      </c>
      <c r="O20" s="33" t="s">
        <v>172</v>
      </c>
      <c r="P20" s="33" t="s">
        <v>161</v>
      </c>
      <c r="Q20" s="33" t="s">
        <v>172</v>
      </c>
      <c r="R20" s="33" t="s">
        <v>171</v>
      </c>
      <c r="S20" s="33" t="s">
        <v>171</v>
      </c>
      <c r="T20" s="33"/>
      <c r="U20" s="33"/>
      <c r="V20" s="33"/>
    </row>
    <row r="21" spans="1:22" s="31" customFormat="1" ht="21" customHeight="1" x14ac:dyDescent="0.15">
      <c r="A21" s="37" t="s">
        <v>189</v>
      </c>
      <c r="B21" s="36">
        <f>C21-0.5</f>
        <v>24.5</v>
      </c>
      <c r="C21" s="36">
        <f>D21-0.5</f>
        <v>25</v>
      </c>
      <c r="D21" s="36">
        <v>25.5</v>
      </c>
      <c r="E21" s="36">
        <f>D21+0.5</f>
        <v>26</v>
      </c>
      <c r="F21" s="36">
        <f>E21+0.5</f>
        <v>26.5</v>
      </c>
      <c r="G21" s="36">
        <f>F21+0.75</f>
        <v>27.25</v>
      </c>
      <c r="H21" s="36">
        <f>G21</f>
        <v>27.25</v>
      </c>
      <c r="I21" s="33"/>
      <c r="J21" s="33"/>
      <c r="K21" s="33"/>
      <c r="L21" s="251"/>
      <c r="M21" s="33" t="s">
        <v>175</v>
      </c>
      <c r="N21" s="33" t="s">
        <v>176</v>
      </c>
      <c r="O21" s="33" t="s">
        <v>161</v>
      </c>
      <c r="P21" s="33" t="s">
        <v>175</v>
      </c>
      <c r="Q21" s="33" t="s">
        <v>161</v>
      </c>
      <c r="R21" s="33" t="s">
        <v>175</v>
      </c>
      <c r="S21" s="33" t="s">
        <v>161</v>
      </c>
      <c r="T21" s="33"/>
      <c r="U21" s="33"/>
      <c r="V21" s="33"/>
    </row>
    <row r="22" spans="1:22" ht="29.1" customHeight="1" x14ac:dyDescent="0.15">
      <c r="A22" s="38"/>
      <c r="B22" s="39"/>
      <c r="C22" s="40"/>
      <c r="D22" s="40"/>
      <c r="E22" s="40"/>
      <c r="F22" s="40"/>
      <c r="G22" s="40"/>
      <c r="H22" s="40"/>
      <c r="I22" s="46"/>
      <c r="J22" s="46"/>
      <c r="K22" s="47"/>
      <c r="L22" s="252"/>
      <c r="M22" s="39"/>
      <c r="N22" s="40"/>
      <c r="O22" s="40"/>
      <c r="P22" s="40"/>
      <c r="Q22" s="40"/>
      <c r="R22" s="40"/>
      <c r="S22" s="40"/>
      <c r="T22" s="46"/>
      <c r="U22" s="46"/>
      <c r="V22" s="47"/>
    </row>
    <row r="23" spans="1:22" ht="14.25" x14ac:dyDescent="0.15">
      <c r="A23" s="41" t="s">
        <v>124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</row>
    <row r="24" spans="1:22" ht="14.25" x14ac:dyDescent="0.15">
      <c r="A24" s="32" t="s">
        <v>190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14.25" x14ac:dyDescent="0.1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1" t="s">
        <v>191</v>
      </c>
      <c r="N25" s="247">
        <v>45116</v>
      </c>
      <c r="O25" s="247"/>
      <c r="P25" s="48"/>
      <c r="Q25" s="48"/>
      <c r="R25" s="48"/>
      <c r="S25" s="41" t="s">
        <v>283</v>
      </c>
      <c r="T25" s="41"/>
      <c r="U25" s="41" t="s">
        <v>193</v>
      </c>
      <c r="V25" s="32" t="s">
        <v>235</v>
      </c>
    </row>
  </sheetData>
  <mergeCells count="9">
    <mergeCell ref="N25:O25"/>
    <mergeCell ref="A3:A5"/>
    <mergeCell ref="L2:L22"/>
    <mergeCell ref="A1:V1"/>
    <mergeCell ref="B2:C2"/>
    <mergeCell ref="I2:K2"/>
    <mergeCell ref="N2:V2"/>
    <mergeCell ref="B3:K3"/>
    <mergeCell ref="M3:V3"/>
  </mergeCells>
  <phoneticPr fontId="37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22"/>
  <sheetViews>
    <sheetView workbookViewId="0">
      <selection activeCell="B4" sqref="B4:B8"/>
    </sheetView>
  </sheetViews>
  <sheetFormatPr defaultColWidth="9" defaultRowHeight="14.25" x14ac:dyDescent="0.15"/>
  <cols>
    <col min="1" max="1" width="7" customWidth="1"/>
    <col min="2" max="2" width="12.125" customWidth="1"/>
    <col min="3" max="3" width="38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9" t="s">
        <v>284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5" s="1" customFormat="1" ht="16.5" x14ac:dyDescent="0.3">
      <c r="A2" s="378" t="s">
        <v>285</v>
      </c>
      <c r="B2" s="379" t="s">
        <v>286</v>
      </c>
      <c r="C2" s="379" t="s">
        <v>287</v>
      </c>
      <c r="D2" s="379" t="s">
        <v>288</v>
      </c>
      <c r="E2" s="379" t="s">
        <v>289</v>
      </c>
      <c r="F2" s="379" t="s">
        <v>290</v>
      </c>
      <c r="G2" s="379" t="s">
        <v>291</v>
      </c>
      <c r="H2" s="379" t="s">
        <v>292</v>
      </c>
      <c r="I2" s="3" t="s">
        <v>293</v>
      </c>
      <c r="J2" s="3" t="s">
        <v>294</v>
      </c>
      <c r="K2" s="3" t="s">
        <v>295</v>
      </c>
      <c r="L2" s="3" t="s">
        <v>296</v>
      </c>
      <c r="M2" s="3" t="s">
        <v>297</v>
      </c>
      <c r="N2" s="379" t="s">
        <v>298</v>
      </c>
      <c r="O2" s="379" t="s">
        <v>299</v>
      </c>
    </row>
    <row r="3" spans="1:15" s="1" customFormat="1" ht="16.5" x14ac:dyDescent="0.3">
      <c r="A3" s="378"/>
      <c r="B3" s="380"/>
      <c r="C3" s="380"/>
      <c r="D3" s="380"/>
      <c r="E3" s="380"/>
      <c r="F3" s="380"/>
      <c r="G3" s="380"/>
      <c r="H3" s="380"/>
      <c r="I3" s="3" t="s">
        <v>300</v>
      </c>
      <c r="J3" s="3" t="s">
        <v>300</v>
      </c>
      <c r="K3" s="3" t="s">
        <v>300</v>
      </c>
      <c r="L3" s="3" t="s">
        <v>300</v>
      </c>
      <c r="M3" s="3" t="s">
        <v>300</v>
      </c>
      <c r="N3" s="380"/>
      <c r="O3" s="380"/>
    </row>
    <row r="4" spans="1:15" ht="18" customHeight="1" x14ac:dyDescent="0.15">
      <c r="A4" s="5">
        <v>1</v>
      </c>
      <c r="B4" s="6" t="s">
        <v>379</v>
      </c>
      <c r="C4" s="8" t="s">
        <v>368</v>
      </c>
      <c r="D4" s="6" t="s">
        <v>369</v>
      </c>
      <c r="E4" s="8" t="s">
        <v>377</v>
      </c>
      <c r="F4" s="7"/>
      <c r="G4" s="7" t="s">
        <v>66</v>
      </c>
      <c r="H4" s="7" t="s">
        <v>66</v>
      </c>
      <c r="I4" s="7">
        <v>2</v>
      </c>
      <c r="J4" s="7"/>
      <c r="K4" s="7"/>
      <c r="L4" s="7"/>
      <c r="M4" s="7">
        <v>3</v>
      </c>
      <c r="N4" s="7">
        <f>SUM(I4:M4)</f>
        <v>5</v>
      </c>
      <c r="O4" s="7" t="s">
        <v>301</v>
      </c>
    </row>
    <row r="5" spans="1:15" x14ac:dyDescent="0.15">
      <c r="A5" s="5">
        <v>2</v>
      </c>
      <c r="B5" s="15" t="s">
        <v>388</v>
      </c>
      <c r="C5" s="8" t="s">
        <v>368</v>
      </c>
      <c r="D5" s="6" t="s">
        <v>369</v>
      </c>
      <c r="E5" s="8" t="s">
        <v>371</v>
      </c>
      <c r="F5" s="7"/>
      <c r="G5" s="7" t="s">
        <v>66</v>
      </c>
      <c r="H5" s="7" t="s">
        <v>66</v>
      </c>
      <c r="I5" s="7">
        <v>4</v>
      </c>
      <c r="J5" s="7"/>
      <c r="K5" s="7"/>
      <c r="L5" s="7">
        <v>2</v>
      </c>
      <c r="M5" s="7">
        <v>3</v>
      </c>
      <c r="N5" s="7">
        <f t="shared" ref="N5:N8" si="0">SUM(I5:M5)</f>
        <v>9</v>
      </c>
      <c r="O5" s="7" t="s">
        <v>301</v>
      </c>
    </row>
    <row r="6" spans="1:15" x14ac:dyDescent="0.15">
      <c r="A6" s="5">
        <v>3</v>
      </c>
      <c r="B6" s="6" t="s">
        <v>389</v>
      </c>
      <c r="C6" s="8" t="s">
        <v>368</v>
      </c>
      <c r="D6" s="6" t="s">
        <v>369</v>
      </c>
      <c r="E6" s="8" t="s">
        <v>371</v>
      </c>
      <c r="F6" s="7"/>
      <c r="G6" s="7" t="s">
        <v>66</v>
      </c>
      <c r="H6" s="7" t="s">
        <v>66</v>
      </c>
      <c r="I6" s="7">
        <v>3</v>
      </c>
      <c r="J6" s="7"/>
      <c r="K6" s="7"/>
      <c r="L6" s="7"/>
      <c r="M6" s="7">
        <v>1</v>
      </c>
      <c r="N6" s="7">
        <f t="shared" si="0"/>
        <v>4</v>
      </c>
      <c r="O6" s="7" t="s">
        <v>301</v>
      </c>
    </row>
    <row r="7" spans="1:15" x14ac:dyDescent="0.15">
      <c r="A7" s="30">
        <v>4</v>
      </c>
      <c r="B7" s="6" t="s">
        <v>375</v>
      </c>
      <c r="C7" s="8" t="s">
        <v>368</v>
      </c>
      <c r="D7" s="6" t="s">
        <v>369</v>
      </c>
      <c r="E7" s="8" t="s">
        <v>371</v>
      </c>
      <c r="F7" s="7"/>
      <c r="G7" s="7" t="s">
        <v>66</v>
      </c>
      <c r="H7" s="7" t="s">
        <v>66</v>
      </c>
      <c r="I7" s="7">
        <v>2</v>
      </c>
      <c r="J7" s="7"/>
      <c r="K7" s="7"/>
      <c r="L7" s="7"/>
      <c r="M7" s="7">
        <v>1</v>
      </c>
      <c r="N7" s="7">
        <f t="shared" si="0"/>
        <v>3</v>
      </c>
      <c r="O7" s="7" t="s">
        <v>301</v>
      </c>
    </row>
    <row r="8" spans="1:15" x14ac:dyDescent="0.15">
      <c r="A8" s="30">
        <v>5</v>
      </c>
      <c r="B8" s="6" t="s">
        <v>390</v>
      </c>
      <c r="C8" s="8" t="s">
        <v>368</v>
      </c>
      <c r="D8" s="6" t="s">
        <v>369</v>
      </c>
      <c r="E8" s="8" t="s">
        <v>371</v>
      </c>
      <c r="F8" s="7"/>
      <c r="G8" s="24" t="s">
        <v>66</v>
      </c>
      <c r="H8" s="7" t="s">
        <v>66</v>
      </c>
      <c r="I8" s="7">
        <v>2</v>
      </c>
      <c r="J8" s="7">
        <v>1</v>
      </c>
      <c r="K8" s="7"/>
      <c r="L8" s="7">
        <v>1</v>
      </c>
      <c r="M8" s="5">
        <v>1</v>
      </c>
      <c r="N8" s="7">
        <f t="shared" si="0"/>
        <v>5</v>
      </c>
      <c r="O8" s="7" t="s">
        <v>301</v>
      </c>
    </row>
    <row r="9" spans="1:15" x14ac:dyDescent="0.15">
      <c r="A9" s="30"/>
      <c r="B9" s="6"/>
      <c r="C9" s="8"/>
      <c r="D9" s="7"/>
      <c r="E9" s="11"/>
      <c r="F9" s="7"/>
      <c r="G9" s="24"/>
      <c r="H9" s="7"/>
      <c r="I9" s="7"/>
      <c r="J9" s="7"/>
      <c r="K9" s="7"/>
      <c r="L9" s="7"/>
      <c r="M9" s="5"/>
      <c r="N9" s="7"/>
      <c r="O9" s="7"/>
    </row>
    <row r="10" spans="1:15" x14ac:dyDescent="0.15">
      <c r="A10" s="30"/>
      <c r="B10" s="6"/>
      <c r="C10" s="8"/>
      <c r="D10" s="8"/>
      <c r="E10" s="11"/>
      <c r="F10" s="7"/>
      <c r="G10" s="24"/>
      <c r="H10" s="7"/>
      <c r="I10" s="7"/>
      <c r="J10" s="7"/>
      <c r="K10" s="7"/>
      <c r="L10" s="7"/>
      <c r="M10" s="7"/>
      <c r="N10" s="7"/>
      <c r="O10" s="7"/>
    </row>
    <row r="11" spans="1:15" x14ac:dyDescent="0.15">
      <c r="A11" s="30"/>
      <c r="B11" s="6"/>
      <c r="C11" s="8"/>
      <c r="D11" s="8"/>
      <c r="E11" s="11"/>
      <c r="F11" s="7"/>
      <c r="G11" s="24"/>
      <c r="H11" s="7"/>
      <c r="I11" s="7"/>
      <c r="J11" s="7"/>
      <c r="K11" s="7"/>
      <c r="L11" s="7"/>
      <c r="M11" s="7"/>
      <c r="N11" s="7"/>
      <c r="O11" s="7"/>
    </row>
    <row r="12" spans="1:15" x14ac:dyDescent="0.15">
      <c r="A12" s="30"/>
      <c r="B12" s="6"/>
      <c r="D12" s="7"/>
      <c r="E12" s="11"/>
      <c r="F12" s="7"/>
      <c r="G12" s="24"/>
      <c r="H12" s="7"/>
      <c r="I12" s="7"/>
      <c r="J12" s="7"/>
      <c r="K12" s="7"/>
      <c r="L12" s="7"/>
      <c r="M12" s="7"/>
      <c r="N12" s="7"/>
      <c r="O12" s="7"/>
    </row>
    <row r="13" spans="1:15" x14ac:dyDescent="0.15">
      <c r="A13" s="30"/>
      <c r="B13" s="6"/>
      <c r="C13" s="8"/>
      <c r="D13" s="7"/>
      <c r="E13" s="11"/>
      <c r="F13" s="7"/>
      <c r="G13" s="24"/>
      <c r="H13" s="7"/>
      <c r="I13" s="7"/>
      <c r="J13" s="7"/>
      <c r="K13" s="7"/>
      <c r="L13" s="7"/>
      <c r="M13" s="7"/>
      <c r="N13" s="7"/>
      <c r="O13" s="7"/>
    </row>
    <row r="14" spans="1:15" x14ac:dyDescent="0.15">
      <c r="A14" s="30"/>
      <c r="B14" s="6"/>
      <c r="C14" s="8"/>
      <c r="D14" s="7"/>
      <c r="E14" s="11"/>
      <c r="F14" s="7"/>
      <c r="G14" s="24"/>
      <c r="H14" s="7"/>
      <c r="I14" s="7"/>
      <c r="J14" s="7"/>
      <c r="K14" s="7"/>
      <c r="L14" s="7"/>
      <c r="M14" s="7"/>
      <c r="N14" s="7"/>
      <c r="O14" s="7"/>
    </row>
    <row r="15" spans="1:15" x14ac:dyDescent="0.15">
      <c r="A15" s="30"/>
      <c r="B15" s="7"/>
      <c r="C15" s="8"/>
      <c r="D15" s="7"/>
      <c r="E15" s="11"/>
      <c r="F15" s="7"/>
      <c r="G15" s="24"/>
      <c r="H15" s="7"/>
      <c r="I15" s="7"/>
      <c r="J15" s="7"/>
      <c r="K15" s="7"/>
      <c r="L15" s="7"/>
      <c r="M15" s="7"/>
      <c r="N15" s="7"/>
      <c r="O15" s="7"/>
    </row>
    <row r="16" spans="1:15" x14ac:dyDescent="0.15">
      <c r="A16" s="30"/>
      <c r="B16" s="7"/>
      <c r="C16" s="8"/>
      <c r="D16" s="7"/>
      <c r="E16" s="11"/>
      <c r="F16" s="7"/>
      <c r="G16" s="24"/>
      <c r="H16" s="7"/>
      <c r="I16" s="7"/>
      <c r="J16" s="7"/>
      <c r="K16" s="7"/>
      <c r="L16" s="7"/>
      <c r="M16" s="7"/>
      <c r="N16" s="7"/>
      <c r="O16" s="7"/>
    </row>
    <row r="17" spans="1:15" x14ac:dyDescent="0.15">
      <c r="A17" s="30"/>
      <c r="B17" s="7"/>
      <c r="C17" s="8"/>
      <c r="D17" s="7"/>
      <c r="E17" s="11"/>
      <c r="F17" s="7"/>
      <c r="G17" s="24"/>
      <c r="H17" s="7"/>
      <c r="I17" s="7"/>
      <c r="J17" s="7"/>
      <c r="K17" s="7"/>
      <c r="L17" s="7"/>
      <c r="M17" s="7"/>
      <c r="N17" s="7"/>
      <c r="O17" s="7"/>
    </row>
    <row r="18" spans="1:15" x14ac:dyDescent="0.15">
      <c r="A18" s="30"/>
      <c r="B18" s="7"/>
      <c r="C18" s="8"/>
      <c r="D18" s="7"/>
      <c r="E18" s="11"/>
      <c r="F18" s="7"/>
      <c r="G18" s="24"/>
      <c r="H18" s="7"/>
      <c r="I18" s="7"/>
      <c r="J18" s="7"/>
      <c r="K18" s="7"/>
      <c r="L18" s="7"/>
      <c r="M18" s="7"/>
      <c r="N18" s="7"/>
      <c r="O18" s="7"/>
    </row>
    <row r="19" spans="1:15" x14ac:dyDescent="0.15">
      <c r="A19" s="30"/>
      <c r="B19" s="7"/>
      <c r="C19" s="27"/>
      <c r="D19" s="11"/>
      <c r="E19" s="11"/>
      <c r="F19" s="7"/>
      <c r="G19" s="24"/>
      <c r="H19" s="5"/>
      <c r="I19" s="7"/>
      <c r="J19" s="7"/>
      <c r="K19" s="7"/>
      <c r="L19" s="7"/>
      <c r="M19" s="7"/>
      <c r="N19" s="7"/>
      <c r="O19" s="7"/>
    </row>
    <row r="20" spans="1:15" x14ac:dyDescent="0.15">
      <c r="A20" s="30"/>
      <c r="B20" s="7"/>
      <c r="C20" s="27"/>
      <c r="D20" s="7"/>
      <c r="E20" s="11"/>
      <c r="F20" s="7"/>
      <c r="G20" s="24"/>
      <c r="H20" s="5"/>
      <c r="I20" s="7"/>
      <c r="J20" s="7"/>
      <c r="K20" s="7"/>
      <c r="L20" s="7"/>
      <c r="M20" s="7"/>
      <c r="N20" s="7"/>
      <c r="O20" s="7"/>
    </row>
    <row r="21" spans="1:15" s="2" customFormat="1" ht="18.75" x14ac:dyDescent="0.15">
      <c r="A21" s="370" t="s">
        <v>378</v>
      </c>
      <c r="B21" s="371"/>
      <c r="C21" s="371"/>
      <c r="D21" s="372"/>
      <c r="E21" s="373"/>
      <c r="F21" s="374"/>
      <c r="G21" s="374"/>
      <c r="H21" s="374"/>
      <c r="I21" s="375"/>
      <c r="J21" s="370" t="s">
        <v>302</v>
      </c>
      <c r="K21" s="371"/>
      <c r="L21" s="371"/>
      <c r="M21" s="372"/>
      <c r="N21" s="12"/>
      <c r="O21" s="14"/>
    </row>
    <row r="22" spans="1:15" ht="16.5" x14ac:dyDescent="0.15">
      <c r="A22" s="376" t="s">
        <v>303</v>
      </c>
      <c r="B22" s="377"/>
      <c r="C22" s="377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20"/>
  <sheetViews>
    <sheetView zoomScale="85" zoomScaleNormal="85" workbookViewId="0">
      <selection activeCell="A19" sqref="A19:E19"/>
    </sheetView>
  </sheetViews>
  <sheetFormatPr defaultColWidth="9" defaultRowHeight="14.25" x14ac:dyDescent="0.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69" t="s">
        <v>304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</row>
    <row r="2" spans="1:13" s="1" customFormat="1" ht="16.5" x14ac:dyDescent="0.3">
      <c r="A2" s="378" t="s">
        <v>285</v>
      </c>
      <c r="B2" s="379" t="s">
        <v>290</v>
      </c>
      <c r="C2" s="379" t="s">
        <v>286</v>
      </c>
      <c r="D2" s="379" t="s">
        <v>287</v>
      </c>
      <c r="E2" s="379" t="s">
        <v>288</v>
      </c>
      <c r="F2" s="379" t="s">
        <v>289</v>
      </c>
      <c r="G2" s="378" t="s">
        <v>305</v>
      </c>
      <c r="H2" s="378"/>
      <c r="I2" s="378" t="s">
        <v>306</v>
      </c>
      <c r="J2" s="378"/>
      <c r="K2" s="382" t="s">
        <v>307</v>
      </c>
      <c r="L2" s="384" t="s">
        <v>308</v>
      </c>
      <c r="M2" s="386" t="s">
        <v>309</v>
      </c>
    </row>
    <row r="3" spans="1:13" s="1" customFormat="1" ht="16.5" x14ac:dyDescent="0.3">
      <c r="A3" s="378"/>
      <c r="B3" s="380"/>
      <c r="C3" s="380"/>
      <c r="D3" s="380"/>
      <c r="E3" s="380"/>
      <c r="F3" s="380"/>
      <c r="G3" s="3" t="s">
        <v>310</v>
      </c>
      <c r="H3" s="3" t="s">
        <v>311</v>
      </c>
      <c r="I3" s="3" t="s">
        <v>310</v>
      </c>
      <c r="J3" s="3" t="s">
        <v>311</v>
      </c>
      <c r="K3" s="383"/>
      <c r="L3" s="385"/>
      <c r="M3" s="387"/>
    </row>
    <row r="4" spans="1:13" ht="27" customHeight="1" x14ac:dyDescent="0.15">
      <c r="A4" s="5">
        <v>1</v>
      </c>
      <c r="B4" s="7"/>
      <c r="C4" s="6" t="s">
        <v>372</v>
      </c>
      <c r="D4" s="8" t="s">
        <v>382</v>
      </c>
      <c r="E4" s="6" t="s">
        <v>367</v>
      </c>
      <c r="F4" s="8" t="s">
        <v>370</v>
      </c>
      <c r="G4" s="26">
        <v>0.01</v>
      </c>
      <c r="H4" s="26">
        <v>0.01</v>
      </c>
      <c r="I4" s="28">
        <v>5.0000000000000001E-3</v>
      </c>
      <c r="J4" s="28">
        <v>5.0000000000000001E-3</v>
      </c>
      <c r="K4" s="29" t="s">
        <v>312</v>
      </c>
      <c r="L4" s="7" t="s">
        <v>67</v>
      </c>
      <c r="M4" s="7" t="s">
        <v>301</v>
      </c>
    </row>
    <row r="5" spans="1:13" ht="27" customHeight="1" x14ac:dyDescent="0.15">
      <c r="A5" s="5">
        <v>2</v>
      </c>
      <c r="B5" s="7"/>
      <c r="C5" s="15" t="s">
        <v>373</v>
      </c>
      <c r="D5" s="8" t="s">
        <v>368</v>
      </c>
      <c r="E5" s="6" t="s">
        <v>367</v>
      </c>
      <c r="F5" s="8" t="s">
        <v>370</v>
      </c>
      <c r="G5" s="26">
        <v>1.4999999999999999E-2</v>
      </c>
      <c r="H5" s="26">
        <v>5.0000000000000001E-3</v>
      </c>
      <c r="I5" s="28">
        <v>5.0000000000000001E-3</v>
      </c>
      <c r="J5" s="28">
        <v>0.01</v>
      </c>
      <c r="K5" s="29" t="s">
        <v>313</v>
      </c>
      <c r="L5" s="7" t="s">
        <v>67</v>
      </c>
      <c r="M5" s="7" t="s">
        <v>301</v>
      </c>
    </row>
    <row r="6" spans="1:13" ht="27" customHeight="1" x14ac:dyDescent="0.15">
      <c r="A6" s="5">
        <v>3</v>
      </c>
      <c r="B6" s="7"/>
      <c r="C6" s="6" t="s">
        <v>374</v>
      </c>
      <c r="D6" s="8" t="s">
        <v>368</v>
      </c>
      <c r="E6" s="6" t="s">
        <v>367</v>
      </c>
      <c r="F6" s="8" t="s">
        <v>370</v>
      </c>
      <c r="G6" s="26">
        <v>0.01</v>
      </c>
      <c r="H6" s="26">
        <v>5.0000000000000001E-3</v>
      </c>
      <c r="I6" s="28">
        <v>5.0000000000000001E-3</v>
      </c>
      <c r="J6" s="28">
        <v>5.0000000000000001E-3</v>
      </c>
      <c r="K6" s="9" t="s">
        <v>312</v>
      </c>
      <c r="L6" s="7" t="s">
        <v>67</v>
      </c>
      <c r="M6" s="7" t="s">
        <v>301</v>
      </c>
    </row>
    <row r="7" spans="1:13" ht="27" customHeight="1" x14ac:dyDescent="0.15">
      <c r="A7" s="5">
        <v>4</v>
      </c>
      <c r="B7" s="7"/>
      <c r="C7" s="6" t="s">
        <v>375</v>
      </c>
      <c r="D7" s="8" t="s">
        <v>368</v>
      </c>
      <c r="E7" s="6" t="s">
        <v>367</v>
      </c>
      <c r="F7" s="8" t="s">
        <v>370</v>
      </c>
      <c r="G7" s="26">
        <v>5.0000000000000001E-3</v>
      </c>
      <c r="H7" s="26">
        <v>1.4E-2</v>
      </c>
      <c r="I7" s="28">
        <v>5.0000000000000001E-3</v>
      </c>
      <c r="J7" s="28">
        <v>5.0000000000000001E-3</v>
      </c>
      <c r="K7" s="6" t="s">
        <v>314</v>
      </c>
      <c r="L7" s="7" t="s">
        <v>67</v>
      </c>
      <c r="M7" s="7" t="s">
        <v>301</v>
      </c>
    </row>
    <row r="8" spans="1:13" ht="27" customHeight="1" x14ac:dyDescent="0.15">
      <c r="A8" s="5">
        <v>5</v>
      </c>
      <c r="B8" s="7"/>
      <c r="C8" s="6" t="s">
        <v>380</v>
      </c>
      <c r="D8" s="8" t="s">
        <v>368</v>
      </c>
      <c r="E8" s="6" t="s">
        <v>367</v>
      </c>
      <c r="F8" s="8" t="s">
        <v>370</v>
      </c>
      <c r="G8" s="26">
        <v>5.0000000000000001E-3</v>
      </c>
      <c r="H8" s="26">
        <v>0.01</v>
      </c>
      <c r="I8" s="28">
        <v>5.0000000000000001E-3</v>
      </c>
      <c r="J8" s="28">
        <v>5.0000000000000001E-3</v>
      </c>
      <c r="K8" s="7" t="s">
        <v>315</v>
      </c>
      <c r="L8" s="7" t="s">
        <v>67</v>
      </c>
      <c r="M8" s="7" t="s">
        <v>301</v>
      </c>
    </row>
    <row r="9" spans="1:13" ht="27" customHeight="1" x14ac:dyDescent="0.15">
      <c r="A9" s="5"/>
      <c r="B9" s="7"/>
      <c r="C9" s="6"/>
      <c r="D9" s="8"/>
      <c r="E9" s="7"/>
      <c r="F9" s="11"/>
      <c r="G9" s="26"/>
      <c r="H9" s="26"/>
      <c r="I9" s="28"/>
      <c r="J9" s="28"/>
      <c r="K9" s="7"/>
      <c r="L9" s="7"/>
      <c r="M9" s="7"/>
    </row>
    <row r="10" spans="1:13" ht="27" customHeight="1" x14ac:dyDescent="0.15">
      <c r="A10" s="5"/>
      <c r="B10" s="11"/>
      <c r="C10" s="6"/>
      <c r="D10" s="8"/>
      <c r="E10" s="8"/>
      <c r="F10" s="11"/>
      <c r="G10" s="26"/>
      <c r="H10" s="26"/>
      <c r="I10" s="28"/>
      <c r="J10" s="28"/>
      <c r="K10" s="7"/>
      <c r="L10" s="7"/>
      <c r="M10" s="7"/>
    </row>
    <row r="11" spans="1:13" ht="27" customHeight="1" x14ac:dyDescent="0.15">
      <c r="A11" s="5"/>
      <c r="B11" s="11"/>
      <c r="C11" s="6"/>
      <c r="D11" s="8"/>
      <c r="E11" s="8"/>
      <c r="F11" s="11"/>
      <c r="G11" s="26"/>
      <c r="H11" s="26"/>
      <c r="I11" s="28"/>
      <c r="J11" s="28"/>
      <c r="K11" s="7"/>
      <c r="L11" s="7"/>
      <c r="M11" s="7"/>
    </row>
    <row r="12" spans="1:13" ht="27" customHeight="1" x14ac:dyDescent="0.15">
      <c r="A12" s="5"/>
      <c r="B12" s="11"/>
      <c r="C12" s="6"/>
      <c r="D12" s="8"/>
      <c r="E12" s="7"/>
      <c r="F12" s="11"/>
      <c r="G12" s="26"/>
      <c r="H12" s="26"/>
      <c r="I12" s="28"/>
      <c r="J12" s="28"/>
      <c r="K12" s="7"/>
      <c r="L12" s="7"/>
      <c r="M12" s="7"/>
    </row>
    <row r="13" spans="1:13" ht="27" customHeight="1" x14ac:dyDescent="0.15">
      <c r="A13" s="5"/>
      <c r="B13" s="11"/>
      <c r="C13" s="6"/>
      <c r="D13" s="8"/>
      <c r="E13" s="7"/>
      <c r="F13" s="11"/>
      <c r="G13" s="26"/>
      <c r="H13" s="26"/>
      <c r="I13" s="28"/>
      <c r="J13" s="28"/>
      <c r="K13" s="7"/>
      <c r="L13" s="7"/>
      <c r="M13" s="7"/>
    </row>
    <row r="14" spans="1:13" ht="27" customHeight="1" x14ac:dyDescent="0.15">
      <c r="A14" s="5"/>
      <c r="B14" s="11"/>
      <c r="C14" s="6"/>
      <c r="D14" s="8"/>
      <c r="E14" s="7"/>
      <c r="F14" s="11"/>
      <c r="G14" s="26"/>
      <c r="H14" s="26"/>
      <c r="I14" s="28"/>
      <c r="J14" s="28"/>
      <c r="K14" s="7"/>
      <c r="L14" s="7"/>
      <c r="M14" s="7"/>
    </row>
    <row r="15" spans="1:13" ht="27" customHeight="1" x14ac:dyDescent="0.15">
      <c r="A15" s="5"/>
      <c r="B15" s="11"/>
      <c r="C15" s="7"/>
      <c r="D15" s="11"/>
      <c r="E15" s="11"/>
      <c r="F15" s="11"/>
      <c r="G15" s="26"/>
      <c r="H15" s="26"/>
      <c r="I15" s="28"/>
      <c r="J15" s="28"/>
      <c r="K15" s="5"/>
      <c r="L15" s="7"/>
      <c r="M15" s="7"/>
    </row>
    <row r="16" spans="1:13" ht="27" customHeight="1" x14ac:dyDescent="0.15">
      <c r="A16" s="5"/>
      <c r="B16" s="11"/>
      <c r="C16" s="7"/>
      <c r="D16" s="27"/>
      <c r="E16" s="11"/>
      <c r="F16" s="11"/>
      <c r="G16" s="26"/>
      <c r="H16" s="26"/>
      <c r="I16" s="28"/>
      <c r="J16" s="28"/>
      <c r="K16" s="5"/>
      <c r="L16" s="7"/>
      <c r="M16" s="7"/>
    </row>
    <row r="17" spans="1:13" ht="27" customHeight="1" x14ac:dyDescent="0.15">
      <c r="A17" s="5"/>
      <c r="B17" s="11"/>
      <c r="C17" s="7"/>
      <c r="D17" s="27"/>
      <c r="E17" s="11"/>
      <c r="F17" s="11"/>
      <c r="G17" s="26"/>
      <c r="H17" s="26"/>
      <c r="I17" s="28"/>
      <c r="J17" s="28"/>
      <c r="K17" s="5"/>
      <c r="L17" s="7"/>
      <c r="M17" s="7"/>
    </row>
    <row r="18" spans="1:13" ht="27" customHeight="1" x14ac:dyDescent="0.15">
      <c r="A18" s="5"/>
      <c r="B18" s="11"/>
      <c r="C18" s="7"/>
      <c r="D18" s="27"/>
      <c r="E18" s="11"/>
      <c r="F18" s="11"/>
      <c r="G18" s="26"/>
      <c r="H18" s="26"/>
      <c r="I18" s="28"/>
      <c r="J18" s="28"/>
      <c r="K18" s="5"/>
      <c r="L18" s="7"/>
      <c r="M18" s="7"/>
    </row>
    <row r="19" spans="1:13" s="2" customFormat="1" ht="18.75" x14ac:dyDescent="0.15">
      <c r="A19" s="370" t="s">
        <v>376</v>
      </c>
      <c r="B19" s="371"/>
      <c r="C19" s="371"/>
      <c r="D19" s="371"/>
      <c r="E19" s="372"/>
      <c r="F19" s="373"/>
      <c r="G19" s="375"/>
      <c r="H19" s="370" t="s">
        <v>302</v>
      </c>
      <c r="I19" s="371"/>
      <c r="J19" s="371"/>
      <c r="K19" s="372"/>
      <c r="L19" s="388"/>
      <c r="M19" s="389"/>
    </row>
    <row r="20" spans="1:13" ht="16.5" x14ac:dyDescent="0.15">
      <c r="A20" s="381" t="s">
        <v>316</v>
      </c>
      <c r="B20" s="381"/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7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18"/>
  <sheetViews>
    <sheetView view="pageBreakPreview" zoomScale="85" zoomScaleNormal="100" workbookViewId="0">
      <selection activeCell="A18" sqref="A18:W18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9" t="s">
        <v>317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</row>
    <row r="2" spans="1:23" s="1" customFormat="1" ht="15.95" customHeight="1" x14ac:dyDescent="0.3">
      <c r="A2" s="379" t="s">
        <v>318</v>
      </c>
      <c r="B2" s="379" t="s">
        <v>290</v>
      </c>
      <c r="C2" s="379" t="s">
        <v>286</v>
      </c>
      <c r="D2" s="379" t="s">
        <v>287</v>
      </c>
      <c r="E2" s="379" t="s">
        <v>288</v>
      </c>
      <c r="F2" s="379" t="s">
        <v>289</v>
      </c>
      <c r="G2" s="404" t="s">
        <v>319</v>
      </c>
      <c r="H2" s="405"/>
      <c r="I2" s="406"/>
      <c r="J2" s="404" t="s">
        <v>320</v>
      </c>
      <c r="K2" s="405"/>
      <c r="L2" s="406"/>
      <c r="M2" s="404" t="s">
        <v>321</v>
      </c>
      <c r="N2" s="405"/>
      <c r="O2" s="406"/>
      <c r="P2" s="404" t="s">
        <v>322</v>
      </c>
      <c r="Q2" s="405"/>
      <c r="R2" s="406"/>
      <c r="S2" s="405" t="s">
        <v>323</v>
      </c>
      <c r="T2" s="405"/>
      <c r="U2" s="406"/>
      <c r="V2" s="393" t="s">
        <v>324</v>
      </c>
      <c r="W2" s="393" t="s">
        <v>299</v>
      </c>
    </row>
    <row r="3" spans="1:23" s="1" customFormat="1" ht="16.5" x14ac:dyDescent="0.3">
      <c r="A3" s="380"/>
      <c r="B3" s="400"/>
      <c r="C3" s="400"/>
      <c r="D3" s="400"/>
      <c r="E3" s="400"/>
      <c r="F3" s="400"/>
      <c r="G3" s="3" t="s">
        <v>325</v>
      </c>
      <c r="H3" s="3" t="s">
        <v>68</v>
      </c>
      <c r="I3" s="3" t="s">
        <v>290</v>
      </c>
      <c r="J3" s="3" t="s">
        <v>325</v>
      </c>
      <c r="K3" s="3" t="s">
        <v>68</v>
      </c>
      <c r="L3" s="3" t="s">
        <v>290</v>
      </c>
      <c r="M3" s="3" t="s">
        <v>325</v>
      </c>
      <c r="N3" s="3" t="s">
        <v>68</v>
      </c>
      <c r="O3" s="3" t="s">
        <v>290</v>
      </c>
      <c r="P3" s="3" t="s">
        <v>325</v>
      </c>
      <c r="Q3" s="3" t="s">
        <v>68</v>
      </c>
      <c r="R3" s="3" t="s">
        <v>290</v>
      </c>
      <c r="S3" s="3" t="s">
        <v>325</v>
      </c>
      <c r="T3" s="3" t="s">
        <v>68</v>
      </c>
      <c r="U3" s="3" t="s">
        <v>290</v>
      </c>
      <c r="V3" s="394"/>
      <c r="W3" s="394"/>
    </row>
    <row r="4" spans="1:23" ht="72" x14ac:dyDescent="0.15">
      <c r="A4" s="401" t="s">
        <v>326</v>
      </c>
      <c r="B4" s="401"/>
      <c r="C4" s="390" t="s">
        <v>379</v>
      </c>
      <c r="D4" s="395" t="s">
        <v>385</v>
      </c>
      <c r="E4" s="390" t="s">
        <v>367</v>
      </c>
      <c r="F4" s="390" t="s">
        <v>384</v>
      </c>
      <c r="G4" s="23"/>
      <c r="H4" s="23" t="s">
        <v>368</v>
      </c>
      <c r="I4" s="24"/>
      <c r="J4" s="23" t="s">
        <v>386</v>
      </c>
      <c r="K4" s="23" t="s">
        <v>327</v>
      </c>
      <c r="L4" s="23" t="s">
        <v>387</v>
      </c>
      <c r="M4" s="23"/>
      <c r="N4" s="23"/>
      <c r="O4" s="23"/>
      <c r="P4" s="23" t="s">
        <v>328</v>
      </c>
      <c r="Q4" s="23" t="s">
        <v>329</v>
      </c>
      <c r="R4" s="23" t="s">
        <v>330</v>
      </c>
      <c r="S4" s="23"/>
      <c r="T4" s="23"/>
      <c r="U4" s="23"/>
      <c r="V4" s="24" t="s">
        <v>95</v>
      </c>
      <c r="W4" s="24" t="s">
        <v>301</v>
      </c>
    </row>
    <row r="5" spans="1:23" ht="16.5" x14ac:dyDescent="0.15">
      <c r="A5" s="391"/>
      <c r="B5" s="391"/>
      <c r="C5" s="402"/>
      <c r="D5" s="396"/>
      <c r="E5" s="391"/>
      <c r="F5" s="391"/>
      <c r="G5" s="404" t="s">
        <v>331</v>
      </c>
      <c r="H5" s="405"/>
      <c r="I5" s="406"/>
      <c r="J5" s="404" t="s">
        <v>332</v>
      </c>
      <c r="K5" s="405"/>
      <c r="L5" s="406"/>
      <c r="M5" s="404" t="s">
        <v>333</v>
      </c>
      <c r="N5" s="405"/>
      <c r="O5" s="406"/>
      <c r="P5" s="404" t="s">
        <v>334</v>
      </c>
      <c r="Q5" s="405"/>
      <c r="R5" s="406"/>
      <c r="S5" s="405" t="s">
        <v>335</v>
      </c>
      <c r="T5" s="405"/>
      <c r="U5" s="406"/>
      <c r="V5" s="7"/>
      <c r="W5" s="7"/>
    </row>
    <row r="6" spans="1:23" ht="16.5" x14ac:dyDescent="0.15">
      <c r="A6" s="391"/>
      <c r="B6" s="391"/>
      <c r="C6" s="402"/>
      <c r="D6" s="396"/>
      <c r="E6" s="391"/>
      <c r="F6" s="391"/>
      <c r="G6" s="3" t="s">
        <v>325</v>
      </c>
      <c r="H6" s="3" t="s">
        <v>68</v>
      </c>
      <c r="I6" s="3" t="s">
        <v>290</v>
      </c>
      <c r="J6" s="3" t="s">
        <v>325</v>
      </c>
      <c r="K6" s="3" t="s">
        <v>68</v>
      </c>
      <c r="L6" s="3" t="s">
        <v>290</v>
      </c>
      <c r="M6" s="3" t="s">
        <v>325</v>
      </c>
      <c r="N6" s="3" t="s">
        <v>68</v>
      </c>
      <c r="O6" s="3" t="s">
        <v>290</v>
      </c>
      <c r="P6" s="3" t="s">
        <v>325</v>
      </c>
      <c r="Q6" s="3" t="s">
        <v>68</v>
      </c>
      <c r="R6" s="3" t="s">
        <v>290</v>
      </c>
      <c r="S6" s="3" t="s">
        <v>325</v>
      </c>
      <c r="T6" s="3" t="s">
        <v>68</v>
      </c>
      <c r="U6" s="3" t="s">
        <v>290</v>
      </c>
      <c r="V6" s="7"/>
      <c r="W6" s="7"/>
    </row>
    <row r="7" spans="1:23" ht="57" customHeight="1" x14ac:dyDescent="0.15">
      <c r="A7" s="392"/>
      <c r="B7" s="392"/>
      <c r="C7" s="403"/>
      <c r="D7" s="397"/>
      <c r="E7" s="392"/>
      <c r="F7" s="392"/>
      <c r="G7" s="24"/>
      <c r="H7" s="24"/>
      <c r="I7" s="25"/>
      <c r="J7" s="24"/>
      <c r="K7" s="25"/>
      <c r="L7" s="25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72" x14ac:dyDescent="0.15">
      <c r="A8" s="401" t="s">
        <v>326</v>
      </c>
      <c r="B8" s="401"/>
      <c r="C8" s="390" t="s">
        <v>381</v>
      </c>
      <c r="D8" s="395" t="s">
        <v>383</v>
      </c>
      <c r="E8" s="390" t="s">
        <v>367</v>
      </c>
      <c r="F8" s="390" t="s">
        <v>362</v>
      </c>
      <c r="G8" s="23"/>
      <c r="H8" s="23" t="s">
        <v>368</v>
      </c>
      <c r="I8" s="24"/>
      <c r="J8" s="23" t="s">
        <v>386</v>
      </c>
      <c r="K8" s="23" t="s">
        <v>327</v>
      </c>
      <c r="L8" s="23" t="s">
        <v>387</v>
      </c>
      <c r="M8" s="23"/>
      <c r="N8" s="23"/>
      <c r="O8" s="23"/>
      <c r="P8" s="23" t="s">
        <v>328</v>
      </c>
      <c r="Q8" s="23" t="s">
        <v>329</v>
      </c>
      <c r="R8" s="23" t="s">
        <v>330</v>
      </c>
      <c r="S8" s="23"/>
      <c r="T8" s="23"/>
      <c r="U8" s="23"/>
      <c r="V8" s="24" t="s">
        <v>95</v>
      </c>
      <c r="W8" s="24" t="s">
        <v>301</v>
      </c>
    </row>
    <row r="9" spans="1:23" ht="16.5" x14ac:dyDescent="0.15">
      <c r="A9" s="391"/>
      <c r="B9" s="391"/>
      <c r="C9" s="391"/>
      <c r="D9" s="398"/>
      <c r="E9" s="391"/>
      <c r="F9" s="391"/>
      <c r="G9" s="404" t="s">
        <v>331</v>
      </c>
      <c r="H9" s="405"/>
      <c r="I9" s="406"/>
      <c r="J9" s="404" t="s">
        <v>332</v>
      </c>
      <c r="K9" s="405"/>
      <c r="L9" s="406"/>
      <c r="M9" s="404" t="s">
        <v>333</v>
      </c>
      <c r="N9" s="405"/>
      <c r="O9" s="406"/>
      <c r="P9" s="404" t="s">
        <v>334</v>
      </c>
      <c r="Q9" s="405"/>
      <c r="R9" s="406"/>
      <c r="S9" s="405" t="s">
        <v>335</v>
      </c>
      <c r="T9" s="405"/>
      <c r="U9" s="406"/>
      <c r="V9" s="7"/>
      <c r="W9" s="7"/>
    </row>
    <row r="10" spans="1:23" ht="16.5" x14ac:dyDescent="0.15">
      <c r="A10" s="391"/>
      <c r="B10" s="391"/>
      <c r="C10" s="391"/>
      <c r="D10" s="398"/>
      <c r="E10" s="391"/>
      <c r="F10" s="391"/>
      <c r="G10" s="3" t="s">
        <v>325</v>
      </c>
      <c r="H10" s="3" t="s">
        <v>68</v>
      </c>
      <c r="I10" s="3" t="s">
        <v>290</v>
      </c>
      <c r="J10" s="3" t="s">
        <v>325</v>
      </c>
      <c r="K10" s="3" t="s">
        <v>68</v>
      </c>
      <c r="L10" s="3" t="s">
        <v>290</v>
      </c>
      <c r="M10" s="3" t="s">
        <v>325</v>
      </c>
      <c r="N10" s="3" t="s">
        <v>68</v>
      </c>
      <c r="O10" s="3" t="s">
        <v>290</v>
      </c>
      <c r="P10" s="3" t="s">
        <v>325</v>
      </c>
      <c r="Q10" s="3" t="s">
        <v>68</v>
      </c>
      <c r="R10" s="3" t="s">
        <v>290</v>
      </c>
      <c r="S10" s="3" t="s">
        <v>325</v>
      </c>
      <c r="T10" s="3" t="s">
        <v>68</v>
      </c>
      <c r="U10" s="3" t="s">
        <v>290</v>
      </c>
      <c r="V10" s="7"/>
      <c r="W10" s="7"/>
    </row>
    <row r="11" spans="1:23" ht="57" customHeight="1" x14ac:dyDescent="0.15">
      <c r="A11" s="392"/>
      <c r="B11" s="392"/>
      <c r="C11" s="392"/>
      <c r="D11" s="399"/>
      <c r="E11" s="392"/>
      <c r="F11" s="392"/>
      <c r="G11" s="24"/>
      <c r="H11" s="24"/>
      <c r="I11" s="25"/>
      <c r="J11" s="24"/>
      <c r="K11" s="25"/>
      <c r="L11" s="25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50.25" customHeight="1" x14ac:dyDescent="0.15">
      <c r="A12" s="401"/>
      <c r="B12" s="401"/>
      <c r="C12" s="390"/>
      <c r="D12" s="395"/>
      <c r="E12" s="390"/>
      <c r="F12" s="390"/>
      <c r="G12" s="24"/>
      <c r="H12" s="24"/>
      <c r="I12" s="25"/>
      <c r="J12" s="24"/>
      <c r="K12" s="24"/>
      <c r="L12" s="25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16.5" x14ac:dyDescent="0.15">
      <c r="A13" s="391"/>
      <c r="B13" s="391"/>
      <c r="C13" s="391"/>
      <c r="D13" s="398"/>
      <c r="E13" s="391"/>
      <c r="F13" s="391"/>
      <c r="G13" s="404" t="s">
        <v>331</v>
      </c>
      <c r="H13" s="405"/>
      <c r="I13" s="406"/>
      <c r="J13" s="404" t="s">
        <v>332</v>
      </c>
      <c r="K13" s="405"/>
      <c r="L13" s="406"/>
      <c r="M13" s="404" t="s">
        <v>333</v>
      </c>
      <c r="N13" s="405"/>
      <c r="O13" s="406"/>
      <c r="P13" s="404" t="s">
        <v>334</v>
      </c>
      <c r="Q13" s="405"/>
      <c r="R13" s="406"/>
      <c r="S13" s="405" t="s">
        <v>335</v>
      </c>
      <c r="T13" s="405"/>
      <c r="U13" s="406"/>
      <c r="V13" s="7"/>
      <c r="W13" s="7"/>
    </row>
    <row r="14" spans="1:23" ht="16.5" x14ac:dyDescent="0.15">
      <c r="A14" s="391"/>
      <c r="B14" s="391"/>
      <c r="C14" s="391"/>
      <c r="D14" s="398"/>
      <c r="E14" s="391"/>
      <c r="F14" s="391"/>
      <c r="G14" s="3" t="s">
        <v>325</v>
      </c>
      <c r="H14" s="3" t="s">
        <v>68</v>
      </c>
      <c r="I14" s="3" t="s">
        <v>290</v>
      </c>
      <c r="J14" s="3" t="s">
        <v>325</v>
      </c>
      <c r="K14" s="3" t="s">
        <v>68</v>
      </c>
      <c r="L14" s="3" t="s">
        <v>290</v>
      </c>
      <c r="M14" s="3" t="s">
        <v>325</v>
      </c>
      <c r="N14" s="3" t="s">
        <v>68</v>
      </c>
      <c r="O14" s="3" t="s">
        <v>290</v>
      </c>
      <c r="P14" s="3" t="s">
        <v>325</v>
      </c>
      <c r="Q14" s="3" t="s">
        <v>68</v>
      </c>
      <c r="R14" s="3" t="s">
        <v>290</v>
      </c>
      <c r="S14" s="3" t="s">
        <v>325</v>
      </c>
      <c r="T14" s="3" t="s">
        <v>68</v>
      </c>
      <c r="U14" s="3" t="s">
        <v>290</v>
      </c>
      <c r="V14" s="7"/>
      <c r="W14" s="7"/>
    </row>
    <row r="15" spans="1:23" ht="57" customHeight="1" x14ac:dyDescent="0.15">
      <c r="A15" s="392"/>
      <c r="B15" s="392"/>
      <c r="C15" s="392"/>
      <c r="D15" s="399"/>
      <c r="E15" s="392"/>
      <c r="F15" s="392"/>
      <c r="G15" s="24"/>
      <c r="H15" s="24"/>
      <c r="I15" s="25"/>
      <c r="J15" s="24"/>
      <c r="K15" s="24"/>
      <c r="L15" s="25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70" t="s">
        <v>376</v>
      </c>
      <c r="B17" s="371"/>
      <c r="C17" s="371"/>
      <c r="D17" s="371"/>
      <c r="E17" s="372"/>
      <c r="F17" s="373"/>
      <c r="G17" s="375"/>
      <c r="H17" s="22"/>
      <c r="I17" s="22"/>
      <c r="J17" s="370" t="s">
        <v>302</v>
      </c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2"/>
      <c r="V17" s="12"/>
      <c r="W17" s="14"/>
    </row>
    <row r="18" spans="1:23" ht="16.5" x14ac:dyDescent="0.15">
      <c r="A18" s="376" t="s">
        <v>336</v>
      </c>
      <c r="B18" s="376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</row>
  </sheetData>
  <mergeCells count="51"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4:D7"/>
    <mergeCell ref="D8:D11"/>
    <mergeCell ref="D12:D15"/>
    <mergeCell ref="E2:E3"/>
    <mergeCell ref="E4:E7"/>
    <mergeCell ref="E8:E11"/>
    <mergeCell ref="E12:E15"/>
    <mergeCell ref="F4:F7"/>
    <mergeCell ref="F8:F11"/>
    <mergeCell ref="F12:F15"/>
    <mergeCell ref="V2:V3"/>
    <mergeCell ref="W2:W3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</mergeCells>
  <phoneticPr fontId="37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12"/>
  <sheetViews>
    <sheetView zoomScale="125" zoomScaleNormal="125" workbookViewId="0">
      <selection activeCell="G19" sqref="G19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9" t="s">
        <v>337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</row>
    <row r="2" spans="1:14" s="1" customFormat="1" ht="16.5" x14ac:dyDescent="0.3">
      <c r="A2" s="16" t="s">
        <v>338</v>
      </c>
      <c r="B2" s="17" t="s">
        <v>286</v>
      </c>
      <c r="C2" s="17" t="s">
        <v>287</v>
      </c>
      <c r="D2" s="17" t="s">
        <v>288</v>
      </c>
      <c r="E2" s="17" t="s">
        <v>289</v>
      </c>
      <c r="F2" s="17" t="s">
        <v>290</v>
      </c>
      <c r="G2" s="16" t="s">
        <v>339</v>
      </c>
      <c r="H2" s="16" t="s">
        <v>340</v>
      </c>
      <c r="I2" s="16" t="s">
        <v>341</v>
      </c>
      <c r="J2" s="16" t="s">
        <v>340</v>
      </c>
      <c r="K2" s="16" t="s">
        <v>342</v>
      </c>
      <c r="L2" s="16" t="s">
        <v>340</v>
      </c>
      <c r="M2" s="17" t="s">
        <v>324</v>
      </c>
      <c r="N2" s="17" t="s">
        <v>299</v>
      </c>
    </row>
    <row r="3" spans="1:14" x14ac:dyDescent="0.15">
      <c r="A3" s="18">
        <v>45103</v>
      </c>
      <c r="B3" s="6" t="s">
        <v>388</v>
      </c>
      <c r="C3" s="7"/>
      <c r="D3" s="6" t="s">
        <v>367</v>
      </c>
      <c r="E3" s="6" t="s">
        <v>391</v>
      </c>
      <c r="F3" s="7"/>
      <c r="G3" s="19">
        <v>0.39930555555555602</v>
      </c>
      <c r="H3" s="7" t="s">
        <v>343</v>
      </c>
      <c r="I3" s="19"/>
      <c r="J3" s="7"/>
      <c r="K3" s="7"/>
      <c r="L3" s="7"/>
      <c r="M3" s="7">
        <v>5400</v>
      </c>
      <c r="N3" s="7" t="s">
        <v>301</v>
      </c>
    </row>
    <row r="4" spans="1:14" ht="16.5" x14ac:dyDescent="0.15">
      <c r="A4" s="20" t="s">
        <v>338</v>
      </c>
      <c r="B4" s="21" t="s">
        <v>344</v>
      </c>
      <c r="C4" s="21" t="s">
        <v>325</v>
      </c>
      <c r="D4" s="21" t="s">
        <v>288</v>
      </c>
      <c r="E4" s="17" t="s">
        <v>289</v>
      </c>
      <c r="F4" s="17" t="s">
        <v>290</v>
      </c>
      <c r="G4" s="16" t="s">
        <v>339</v>
      </c>
      <c r="H4" s="16" t="s">
        <v>340</v>
      </c>
      <c r="I4" s="16" t="s">
        <v>341</v>
      </c>
      <c r="J4" s="16" t="s">
        <v>340</v>
      </c>
      <c r="K4" s="16" t="s">
        <v>342</v>
      </c>
      <c r="L4" s="16" t="s">
        <v>340</v>
      </c>
      <c r="M4" s="17" t="s">
        <v>324</v>
      </c>
      <c r="N4" s="17" t="s">
        <v>299</v>
      </c>
    </row>
    <row r="5" spans="1:14" x14ac:dyDescent="0.15">
      <c r="A5" s="18">
        <v>45103</v>
      </c>
      <c r="B5" s="6" t="s">
        <v>374</v>
      </c>
      <c r="C5" s="7"/>
      <c r="D5" s="6" t="s">
        <v>367</v>
      </c>
      <c r="E5" s="6" t="s">
        <v>391</v>
      </c>
      <c r="F5" s="7"/>
      <c r="G5" s="19">
        <v>0.4375</v>
      </c>
      <c r="H5" s="7" t="s">
        <v>343</v>
      </c>
      <c r="I5" s="7"/>
      <c r="J5" s="7"/>
      <c r="K5" s="7"/>
      <c r="L5" s="7"/>
      <c r="M5" s="7">
        <v>5200</v>
      </c>
      <c r="N5" s="7" t="s">
        <v>301</v>
      </c>
    </row>
    <row r="6" spans="1:14" ht="16.5" x14ac:dyDescent="0.15">
      <c r="A6" s="20" t="s">
        <v>338</v>
      </c>
      <c r="B6" s="21" t="s">
        <v>344</v>
      </c>
      <c r="C6" s="21" t="s">
        <v>325</v>
      </c>
      <c r="D6" s="21" t="s">
        <v>288</v>
      </c>
      <c r="E6" s="17" t="s">
        <v>289</v>
      </c>
      <c r="F6" s="17" t="s">
        <v>290</v>
      </c>
      <c r="G6" s="16" t="s">
        <v>339</v>
      </c>
      <c r="H6" s="16" t="s">
        <v>340</v>
      </c>
      <c r="I6" s="16" t="s">
        <v>341</v>
      </c>
      <c r="J6" s="16" t="s">
        <v>340</v>
      </c>
      <c r="K6" s="16" t="s">
        <v>342</v>
      </c>
      <c r="L6" s="16" t="s">
        <v>340</v>
      </c>
      <c r="M6" s="17" t="s">
        <v>324</v>
      </c>
      <c r="N6" s="17" t="s">
        <v>299</v>
      </c>
    </row>
    <row r="7" spans="1:14" x14ac:dyDescent="0.15">
      <c r="A7" s="18">
        <v>45103</v>
      </c>
      <c r="B7" s="6" t="s">
        <v>389</v>
      </c>
      <c r="C7" s="7"/>
      <c r="D7" s="6" t="s">
        <v>367</v>
      </c>
      <c r="E7" s="6" t="s">
        <v>391</v>
      </c>
      <c r="F7" s="7"/>
      <c r="I7" s="19">
        <v>0.64583333333333304</v>
      </c>
      <c r="J7" s="7" t="s">
        <v>343</v>
      </c>
      <c r="K7" s="7"/>
      <c r="L7" s="7"/>
      <c r="M7" s="7">
        <v>5130</v>
      </c>
      <c r="N7" s="7" t="s">
        <v>301</v>
      </c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70" t="s">
        <v>392</v>
      </c>
      <c r="B11" s="371"/>
      <c r="C11" s="371"/>
      <c r="D11" s="372"/>
      <c r="E11" s="373"/>
      <c r="F11" s="374"/>
      <c r="G11" s="375"/>
      <c r="H11" s="22"/>
      <c r="I11" s="370" t="s">
        <v>302</v>
      </c>
      <c r="J11" s="371"/>
      <c r="K11" s="371"/>
      <c r="L11" s="12"/>
      <c r="M11" s="12"/>
      <c r="N11" s="14"/>
    </row>
    <row r="12" spans="1:14" ht="16.5" x14ac:dyDescent="0.15">
      <c r="A12" s="376" t="s">
        <v>345</v>
      </c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 N7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10"/>
  <sheetViews>
    <sheetView zoomScale="125" zoomScaleNormal="125" workbookViewId="0">
      <selection activeCell="I21" sqref="I21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spans="1:12" ht="29.25" x14ac:dyDescent="0.15">
      <c r="A1" s="369" t="s">
        <v>346</v>
      </c>
      <c r="B1" s="369"/>
      <c r="C1" s="369"/>
      <c r="D1" s="369"/>
      <c r="E1" s="369"/>
      <c r="F1" s="369"/>
      <c r="G1" s="369"/>
      <c r="H1" s="369"/>
      <c r="I1" s="369"/>
      <c r="J1" s="369"/>
    </row>
    <row r="2" spans="1:12" s="1" customFormat="1" ht="16.5" x14ac:dyDescent="0.3">
      <c r="A2" s="3" t="s">
        <v>318</v>
      </c>
      <c r="B2" s="4" t="s">
        <v>290</v>
      </c>
      <c r="C2" s="4" t="s">
        <v>286</v>
      </c>
      <c r="D2" s="4" t="s">
        <v>287</v>
      </c>
      <c r="E2" s="4" t="s">
        <v>288</v>
      </c>
      <c r="F2" s="4" t="s">
        <v>289</v>
      </c>
      <c r="G2" s="3" t="s">
        <v>347</v>
      </c>
      <c r="H2" s="3" t="s">
        <v>348</v>
      </c>
      <c r="I2" s="3" t="s">
        <v>349</v>
      </c>
      <c r="J2" s="3" t="s">
        <v>350</v>
      </c>
      <c r="K2" s="4" t="s">
        <v>324</v>
      </c>
      <c r="L2" s="4" t="s">
        <v>299</v>
      </c>
    </row>
    <row r="3" spans="1:12" ht="16.5" customHeight="1" x14ac:dyDescent="0.15">
      <c r="A3" s="5" t="s">
        <v>351</v>
      </c>
      <c r="B3" s="5"/>
      <c r="C3" s="6" t="s">
        <v>379</v>
      </c>
      <c r="D3" s="11"/>
      <c r="E3" s="8" t="s">
        <v>369</v>
      </c>
      <c r="F3" s="8" t="s">
        <v>370</v>
      </c>
      <c r="G3" s="8" t="s">
        <v>352</v>
      </c>
      <c r="H3" s="6" t="s">
        <v>353</v>
      </c>
      <c r="I3" s="7"/>
      <c r="J3" s="7"/>
      <c r="K3" s="7"/>
      <c r="L3" s="7" t="s">
        <v>301</v>
      </c>
    </row>
    <row r="4" spans="1:12" x14ac:dyDescent="0.15">
      <c r="A4" s="5" t="s">
        <v>351</v>
      </c>
      <c r="B4" s="5"/>
      <c r="C4" s="15" t="s">
        <v>388</v>
      </c>
      <c r="D4" s="11"/>
      <c r="E4" s="8" t="s">
        <v>369</v>
      </c>
      <c r="F4" s="8" t="s">
        <v>370</v>
      </c>
      <c r="G4" s="8" t="s">
        <v>352</v>
      </c>
      <c r="H4" s="6" t="s">
        <v>353</v>
      </c>
      <c r="I4" s="7"/>
      <c r="J4" s="7"/>
      <c r="K4" s="7"/>
      <c r="L4" s="7" t="s">
        <v>301</v>
      </c>
    </row>
    <row r="5" spans="1:12" x14ac:dyDescent="0.15">
      <c r="A5" s="5" t="s">
        <v>351</v>
      </c>
      <c r="B5" s="5"/>
      <c r="C5" s="6" t="s">
        <v>389</v>
      </c>
      <c r="D5" s="11"/>
      <c r="E5" s="8" t="s">
        <v>369</v>
      </c>
      <c r="F5" s="8" t="s">
        <v>370</v>
      </c>
      <c r="G5" s="8" t="s">
        <v>352</v>
      </c>
      <c r="H5" s="6" t="s">
        <v>353</v>
      </c>
      <c r="I5" s="7"/>
      <c r="J5" s="7"/>
      <c r="K5" s="7"/>
      <c r="L5" s="7" t="s">
        <v>301</v>
      </c>
    </row>
    <row r="6" spans="1:12" x14ac:dyDescent="0.15">
      <c r="A6" s="5" t="s">
        <v>351</v>
      </c>
      <c r="B6" s="5"/>
      <c r="C6" s="6" t="s">
        <v>375</v>
      </c>
      <c r="D6" s="11"/>
      <c r="E6" s="8" t="s">
        <v>369</v>
      </c>
      <c r="F6" s="8" t="s">
        <v>370</v>
      </c>
      <c r="G6" s="8" t="s">
        <v>354</v>
      </c>
      <c r="H6" s="6" t="s">
        <v>355</v>
      </c>
      <c r="I6" s="7"/>
      <c r="J6" s="7"/>
      <c r="K6" s="7"/>
      <c r="L6" s="7" t="s">
        <v>301</v>
      </c>
    </row>
    <row r="7" spans="1:12" x14ac:dyDescent="0.15">
      <c r="A7" s="5" t="s">
        <v>351</v>
      </c>
      <c r="B7" s="5"/>
      <c r="C7" s="6" t="s">
        <v>390</v>
      </c>
      <c r="D7" s="11"/>
      <c r="E7" s="8" t="s">
        <v>369</v>
      </c>
      <c r="F7" s="8" t="s">
        <v>370</v>
      </c>
      <c r="G7" s="8" t="s">
        <v>354</v>
      </c>
      <c r="H7" s="6" t="s">
        <v>355</v>
      </c>
      <c r="I7" s="7"/>
      <c r="J7" s="7"/>
      <c r="K7" s="7"/>
      <c r="L7" s="7" t="s">
        <v>301</v>
      </c>
    </row>
    <row r="8" spans="1:12" x14ac:dyDescent="0.15">
      <c r="A8" s="5"/>
      <c r="B8" s="5"/>
      <c r="C8" s="6"/>
      <c r="D8" s="11"/>
      <c r="E8" s="8"/>
      <c r="F8" s="8"/>
      <c r="G8" s="8"/>
      <c r="H8" s="6"/>
      <c r="I8" s="7"/>
      <c r="J8" s="7"/>
      <c r="K8" s="7"/>
      <c r="L8" s="7"/>
    </row>
    <row r="9" spans="1:12" s="2" customFormat="1" ht="18.75" x14ac:dyDescent="0.15">
      <c r="A9" s="370" t="s">
        <v>393</v>
      </c>
      <c r="B9" s="371"/>
      <c r="C9" s="371"/>
      <c r="D9" s="371"/>
      <c r="E9" s="372"/>
      <c r="F9" s="373"/>
      <c r="G9" s="375"/>
      <c r="H9" s="370" t="s">
        <v>302</v>
      </c>
      <c r="I9" s="371"/>
      <c r="J9" s="371"/>
      <c r="K9" s="12"/>
      <c r="L9" s="14"/>
    </row>
    <row r="10" spans="1:12" ht="16.5" x14ac:dyDescent="0.15">
      <c r="A10" s="376" t="s">
        <v>356</v>
      </c>
      <c r="B10" s="376"/>
      <c r="C10" s="377"/>
      <c r="D10" s="377"/>
      <c r="E10" s="377"/>
      <c r="F10" s="377"/>
      <c r="G10" s="377"/>
      <c r="H10" s="377"/>
      <c r="I10" s="377"/>
      <c r="J10" s="377"/>
      <c r="K10" s="377"/>
      <c r="L10" s="377"/>
    </row>
  </sheetData>
  <mergeCells count="5">
    <mergeCell ref="A1:J1"/>
    <mergeCell ref="A9:E9"/>
    <mergeCell ref="F9:G9"/>
    <mergeCell ref="H9:J9"/>
    <mergeCell ref="A10:L10"/>
  </mergeCells>
  <phoneticPr fontId="37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12"/>
  <sheetViews>
    <sheetView zoomScale="125" zoomScaleNormal="125" workbookViewId="0">
      <selection activeCell="E19" sqref="E19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9" t="s">
        <v>357</v>
      </c>
      <c r="B1" s="369"/>
      <c r="C1" s="369"/>
      <c r="D1" s="369"/>
      <c r="E1" s="369"/>
      <c r="F1" s="369"/>
      <c r="G1" s="369"/>
      <c r="H1" s="369"/>
      <c r="I1" s="369"/>
    </row>
    <row r="2" spans="1:9" s="1" customFormat="1" ht="16.5" x14ac:dyDescent="0.3">
      <c r="A2" s="378" t="s">
        <v>285</v>
      </c>
      <c r="B2" s="379" t="s">
        <v>290</v>
      </c>
      <c r="C2" s="379" t="s">
        <v>325</v>
      </c>
      <c r="D2" s="379" t="s">
        <v>288</v>
      </c>
      <c r="E2" s="379" t="s">
        <v>289</v>
      </c>
      <c r="F2" s="3" t="s">
        <v>358</v>
      </c>
      <c r="G2" s="3" t="s">
        <v>306</v>
      </c>
      <c r="H2" s="382" t="s">
        <v>307</v>
      </c>
      <c r="I2" s="386" t="s">
        <v>309</v>
      </c>
    </row>
    <row r="3" spans="1:9" s="1" customFormat="1" ht="16.5" x14ac:dyDescent="0.3">
      <c r="A3" s="378"/>
      <c r="B3" s="380"/>
      <c r="C3" s="380"/>
      <c r="D3" s="380"/>
      <c r="E3" s="380"/>
      <c r="F3" s="3" t="s">
        <v>359</v>
      </c>
      <c r="G3" s="3" t="s">
        <v>310</v>
      </c>
      <c r="H3" s="383"/>
      <c r="I3" s="387"/>
    </row>
    <row r="4" spans="1:9" x14ac:dyDescent="0.15">
      <c r="A4" s="5">
        <v>1</v>
      </c>
      <c r="B4" s="165" t="s">
        <v>394</v>
      </c>
      <c r="C4" s="6" t="s">
        <v>360</v>
      </c>
      <c r="D4" s="7" t="s">
        <v>118</v>
      </c>
      <c r="E4" s="8" t="s">
        <v>391</v>
      </c>
      <c r="F4" s="9">
        <v>2.4E-2</v>
      </c>
      <c r="G4" s="10">
        <v>0.01</v>
      </c>
      <c r="H4" s="9">
        <v>0.03</v>
      </c>
      <c r="I4" s="7" t="s">
        <v>301</v>
      </c>
    </row>
    <row r="5" spans="1:9" x14ac:dyDescent="0.15">
      <c r="A5" s="5"/>
      <c r="B5" s="165"/>
      <c r="C5" s="6"/>
      <c r="D5" s="7"/>
      <c r="E5" s="8"/>
      <c r="F5" s="9"/>
      <c r="G5" s="10"/>
      <c r="H5" s="9"/>
      <c r="I5" s="7"/>
    </row>
    <row r="6" spans="1:9" x14ac:dyDescent="0.15">
      <c r="A6" s="5"/>
      <c r="B6" s="5"/>
      <c r="C6" s="7"/>
      <c r="D6" s="7"/>
      <c r="E6" s="11"/>
      <c r="F6" s="9"/>
      <c r="G6" s="10"/>
      <c r="H6" s="9"/>
      <c r="I6" s="7"/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 x14ac:dyDescent="0.15">
      <c r="A11" s="370" t="s">
        <v>395</v>
      </c>
      <c r="B11" s="371"/>
      <c r="C11" s="371"/>
      <c r="D11" s="372"/>
      <c r="E11" s="13"/>
      <c r="F11" s="370" t="s">
        <v>302</v>
      </c>
      <c r="G11" s="371"/>
      <c r="H11" s="372"/>
      <c r="I11" s="14"/>
    </row>
    <row r="12" spans="1:9" ht="16.5" x14ac:dyDescent="0.15">
      <c r="A12" s="376" t="s">
        <v>361</v>
      </c>
      <c r="B12" s="376"/>
      <c r="C12" s="377"/>
      <c r="D12" s="377"/>
      <c r="E12" s="377"/>
      <c r="F12" s="377"/>
      <c r="G12" s="377"/>
      <c r="H12" s="377"/>
      <c r="I12" s="37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'!Print_Area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2023-07-10T04:53:51Z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BC0EC3D17E5F46E59E3336CE2FDD0C3A_13</vt:lpwstr>
  </property>
</Properties>
</file>