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MMBL91316\6-18尾期三批一起\"/>
    </mc:Choice>
  </mc:AlternateContent>
  <xr:revisionPtr revIDLastSave="0" documentId="13_ncr:1_{17C5D11A-84C4-49E2-8D76-0C8FBAAB00D7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2" i="6"/>
  <c r="F12" i="6"/>
  <c r="G12" i="6"/>
  <c r="E13" i="6"/>
  <c r="F13" i="6"/>
  <c r="G13" i="6"/>
  <c r="C12" i="6"/>
  <c r="C13" i="6"/>
  <c r="B12" i="6"/>
  <c r="B13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7" i="14"/>
  <c r="F17" i="14"/>
  <c r="G17" i="14"/>
  <c r="C17" i="14"/>
  <c r="B17" i="14"/>
  <c r="E14" i="14"/>
  <c r="F14" i="14"/>
  <c r="G14" i="14"/>
  <c r="E15" i="14"/>
  <c r="F15" i="14"/>
  <c r="G15" i="14"/>
  <c r="G16" i="14"/>
  <c r="F16" i="14"/>
  <c r="E16" i="14"/>
  <c r="D16" i="14"/>
  <c r="C14" i="14"/>
  <c r="C15" i="14"/>
  <c r="C16" i="14"/>
  <c r="B14" i="14"/>
  <c r="B15" i="14"/>
  <c r="B16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7" i="13"/>
  <c r="F17" i="13"/>
  <c r="G17" i="13"/>
  <c r="C17" i="13"/>
  <c r="B17" i="13"/>
  <c r="E14" i="13"/>
  <c r="F14" i="13"/>
  <c r="G14" i="13"/>
  <c r="E15" i="13"/>
  <c r="F15" i="13"/>
  <c r="G15" i="13"/>
  <c r="G16" i="13"/>
  <c r="F16" i="13"/>
  <c r="E16" i="13"/>
  <c r="D16" i="13"/>
  <c r="C14" i="13"/>
  <c r="C15" i="13"/>
  <c r="C16" i="13"/>
  <c r="B14" i="13"/>
  <c r="B15" i="13"/>
  <c r="B16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<sst xmlns="http://schemas.openxmlformats.org/spreadsheetml/2006/main" count="911" uniqueCount="340">
  <si>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</si>
  <si>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</si>
  <si>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</si>
  <si>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</si>
  <si>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</si>
  <si>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</si>
  <si>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</si>
  <si>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</si>
  <si>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</si>
  <si>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</si>
  <si>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</si>
  <si>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</si>
  <si>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</si>
  <si>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</si>
  <si>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</si>
  <si>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</si>
  <si>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</si>
  <si>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</si>
  <si>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</si>
  <si>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</si>
  <si>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</si>
  <si>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</si>
  <si>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</si>
  <si>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</si>
  <si>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</si>
  <si>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</si>
  <si>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</si>
  <si>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</si>
  <si>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</si>
  <si>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</si>
  <si>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</si>
  <si>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</si>
  <si>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</si>
  <si>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</si>
  <si>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</si>
  <si>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</si>
  <si>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</si>
  <si>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</si>
  <si>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</si>
  <si>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</si>
  <si>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</si>
  <si>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</si>
  <si>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</si>
  <si>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</si>
  <si>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</si>
  <si>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</si>
  <si>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</si>
  <si>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</si>
  <si>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</si>
  <si>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</si>
  <si>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</si>
  <si>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</si>
  <si>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</si>
  <si>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</si>
  <si>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</si>
  <si>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</si>
  <si>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</si>
  <si>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</si>
  <si>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</si>
  <si>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</si>
  <si>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</si>
  <si>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</si>
  <si>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</si>
  <si>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TAMMBL91316</t>
  </si>
  <si>
    <t>合同交期</t>
  </si>
  <si>
    <t>6-25/7-26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</si>
  <si>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</si>
  <si>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</si>
  <si>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</si>
  <si>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</si>
  <si>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</si>
  <si>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</si>
  <si>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</si>
  <si>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</si>
  <si>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</si>
  <si>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</si>
  <si>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</si>
  <si>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</si>
  <si>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</si>
  <si>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</si>
  <si>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</si>
  <si>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</si>
  <si>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</si>
  <si>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</si>
  <si>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</si>
  <si>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</si>
  <si>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</si>
  <si>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</si>
  <si>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</si>
  <si>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</si>
  <si>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</si>
  <si>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</si>
  <si>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</si>
  <si>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</si>
  <si>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</si>
  <si>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</si>
  <si>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</si>
  <si>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</si>
  <si>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</si>
  <si>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</si>
  <si>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</si>
  <si>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</si>
  <si>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</si>
  <si>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</si>
  <si>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</si>
  <si>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</si>
  <si>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</si>
  <si>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</si>
  <si>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</si>
  <si>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</si>
  <si>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</si>
  <si>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</si>
  <si>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</si>
  <si>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</si>
  <si>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</si>
  <si>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</si>
  <si>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</si>
  <si>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</si>
  <si>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</si>
  <si>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</si>
  <si>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</si>
  <si>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</si>
  <si>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</si>
  <si>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</si>
  <si>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</si>
  <si>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</si>
  <si>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</si>
  <si>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</si>
  <si>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</si>
  <si>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</si>
  <si>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</si>
  <si>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</si>
  <si>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</si>
  <si>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</si>
  <si>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</si>
  <si>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</si>
  <si>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</si>
  <si>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</si>
  <si>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</si>
  <si>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</si>
  <si>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</si>
  <si>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</si>
  <si>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</si>
  <si>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</si>
  <si>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</si>
  <si>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</si>
  <si>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</si>
  <si>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</si>
  <si>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黑色洗前L</t>
  </si>
  <si>
    <t>黑色洗后L</t>
  </si>
  <si>
    <t>号型</t>
  </si>
  <si>
    <t>165/80B</t>
  </si>
  <si>
    <t>170/84B</t>
  </si>
  <si>
    <t>175/88B</t>
  </si>
  <si>
    <t>180/92B</t>
  </si>
  <si>
    <t>185/96B</t>
  </si>
  <si>
    <t>190/100B</t>
  </si>
  <si>
    <t>外裤长</t>
  </si>
  <si>
    <t>+1.5</t>
  </si>
  <si>
    <t>+0.5</t>
  </si>
  <si>
    <t>内长</t>
  </si>
  <si>
    <t>0</t>
  </si>
  <si>
    <t>腰围（平量）</t>
  </si>
  <si>
    <t>-2</t>
  </si>
  <si>
    <t>-1</t>
  </si>
  <si>
    <t>腰围（拉量）</t>
  </si>
  <si>
    <t>臀围</t>
  </si>
  <si>
    <t>腿围/2</t>
  </si>
  <si>
    <t>膝围/2</t>
  </si>
  <si>
    <t>脚口/2</t>
  </si>
  <si>
    <t>前裆长（含腰）</t>
  </si>
  <si>
    <t>后裆长（含腰)</t>
  </si>
  <si>
    <t>+0.8</t>
  </si>
  <si>
    <t>总裆长（含腰）</t>
  </si>
  <si>
    <t>前门襟长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</si>
  <si>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</si>
  <si>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</si>
  <si>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</si>
  <si>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</si>
  <si>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</si>
  <si>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</si>
  <si>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</si>
  <si>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</si>
  <si>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</si>
  <si>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</si>
  <si>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</si>
  <si>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</si>
  <si>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</si>
  <si>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</si>
  <si>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</si>
  <si>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1.裤口斜扭1，</t>
  </si>
  <si>
    <t>2.左右裤腿不对称，</t>
  </si>
  <si>
    <t>【整改的严重缺陷及整改复核时间】</t>
  </si>
  <si>
    <t>【整改结果】</t>
  </si>
  <si>
    <t>深灰</t>
  </si>
  <si>
    <t>黑色</t>
  </si>
  <si>
    <t>+1.2</t>
  </si>
  <si>
    <t>-1.2</t>
  </si>
  <si>
    <t>-1.1</t>
  </si>
  <si>
    <t>-0.6</t>
  </si>
  <si>
    <t>-0.5</t>
  </si>
  <si>
    <t>+0.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</si>
  <si>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</si>
  <si>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</si>
  <si>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</si>
  <si>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</si>
  <si>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</si>
  <si>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</si>
  <si>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</si>
  <si>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</si>
  <si>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</si>
  <si>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</si>
  <si>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</si>
  <si>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</si>
  <si>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</si>
  <si>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</si>
  <si>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</si>
  <si>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</si>
  <si>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</si>
  <si>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</si>
  <si>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</si>
  <si>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</si>
  <si>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</si>
  <si>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</si>
  <si>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</si>
  <si>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</si>
  <si>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</si>
  <si>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</si>
  <si>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</si>
  <si>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</si>
  <si>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</si>
  <si>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</si>
  <si>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</si>
  <si>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</si>
  <si>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</si>
  <si>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</si>
  <si>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</si>
  <si>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</si>
  <si>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</si>
  <si>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</si>
  <si>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</si>
  <si>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</si>
  <si>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</si>
  <si>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</si>
  <si>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</si>
  <si>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</si>
  <si>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</si>
  <si>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</si>
  <si>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</si>
  <si>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</si>
  <si>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+8</t>
  </si>
  <si>
    <t>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</si>
  <si>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</si>
  <si>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</si>
  <si>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</si>
  <si>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</si>
  <si>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</si>
  <si>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</si>
  <si>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</si>
  <si>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</si>
  <si>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</si>
  <si>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</si>
  <si>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</si>
  <si>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</si>
  <si>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</si>
  <si>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</si>
  <si>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</si>
  <si>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</si>
  <si>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</si>
  <si>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</si>
  <si>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FW09970</t>
  </si>
  <si>
    <t>19SS黑色/E77//19FW木炭灰</t>
  </si>
  <si>
    <t>江苏南纬</t>
  </si>
  <si>
    <t>YES</t>
  </si>
  <si>
    <t>22SS深灰/M77//19FW木炭灰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</si>
  <si>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</si>
  <si>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</si>
  <si>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</si>
  <si>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</si>
  <si>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</si>
  <si>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</si>
  <si>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</si>
  <si>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</si>
  <si>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</si>
  <si>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</si>
  <si>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</si>
  <si>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</si>
  <si>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</si>
  <si>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</si>
  <si>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</si>
  <si>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</si>
  <si>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</si>
  <si>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</si>
  <si>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</si>
  <si>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</si>
  <si>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</si>
  <si>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</si>
  <si>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</si>
  <si>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</si>
  <si>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</si>
  <si>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</si>
  <si>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</si>
  <si>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</si>
  <si>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</si>
  <si>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</si>
  <si>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</si>
  <si>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</si>
  <si>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</si>
  <si>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</si>
  <si>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</si>
  <si>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</si>
  <si>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</si>
  <si>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</si>
  <si>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</si>
  <si>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</si>
  <si>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</si>
  <si>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</si>
  <si>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</si>
  <si>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</si>
  <si>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</si>
  <si>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</si>
  <si>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</si>
  <si>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</si>
  <si>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</si>
  <si>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</si>
  <si>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</si>
  <si>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</si>
  <si>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</si>
  <si>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ZY00127</t>
  </si>
  <si>
    <t>19SS黑色/E77</t>
  </si>
  <si>
    <t>前片</t>
  </si>
  <si>
    <t xml:space="preserve">TOREAD字体转移标（TPU哑光） </t>
  </si>
  <si>
    <t>22SS深灰/M77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</si>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</sst>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4" fillId="0" borderId="0">
      <alignment horizontal="center" vertical="center"/>
    </xf>
    <xf numFmtId="0" fontId="33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/>
    <xf numFmtId="0" fontId="35" fillId="0" borderId="0">
      <alignment vertical="center"/>
    </xf>
    <xf numFmtId="0" fontId="34" fillId="0" borderId="0">
      <alignment horizontal="center" vertical="center"/>
    </xf>
    <xf numFmtId="0" fontId="36" fillId="0" borderId="0">
      <alignment horizontal="center" vertical="center"/>
    </xf>
    <xf numFmtId="0" fontId="16" fillId="0" borderId="0"/>
    <xf numFmtId="0" fontId="34" fillId="0" borderId="0">
      <alignment horizontal="center" vertical="center"/>
    </xf>
  </cellStyleXfs>
  <cellXfs count="37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11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5" fillId="0" borderId="13" xfId="1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3" applyFont="1" applyAlignment="1">
      <alignment horizontal="center" vertical="center" wrapText="1"/>
    </xf>
    <xf numFmtId="0" fontId="6" fillId="0" borderId="13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11" fillId="3" borderId="0" xfId="6" applyFont="1" applyFill="1"/>
    <xf numFmtId="0" fontId="12" fillId="3" borderId="14" xfId="5" applyFont="1" applyFill="1" applyBorder="1" applyAlignment="1">
      <alignment horizontal="left" vertical="center"/>
    </xf>
    <xf numFmtId="0" fontId="12" fillId="3" borderId="15" xfId="5" applyFont="1" applyFill="1" applyBorder="1">
      <alignment vertical="center"/>
    </xf>
    <xf numFmtId="178" fontId="13" fillId="0" borderId="2" xfId="5" applyNumberFormat="1" applyFont="1" applyBorder="1" applyAlignment="1">
      <alignment horizontal="center"/>
    </xf>
    <xf numFmtId="178" fontId="11" fillId="0" borderId="2" xfId="5" applyNumberFormat="1" applyFont="1" applyBorder="1" applyAlignment="1">
      <alignment horizontal="center"/>
    </xf>
    <xf numFmtId="0" fontId="14" fillId="0" borderId="2" xfId="12" applyFont="1" applyBorder="1" applyAlignment="1">
      <alignment horizontal="left"/>
    </xf>
    <xf numFmtId="0" fontId="9" fillId="0" borderId="2" xfId="5" applyFont="1" applyBorder="1" applyAlignment="1">
      <alignment horizontal="center" vertical="center"/>
    </xf>
    <xf numFmtId="178" fontId="9" fillId="0" borderId="2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12" fillId="3" borderId="15" xfId="5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49" fontId="12" fillId="3" borderId="2" xfId="7" applyNumberFormat="1" applyFont="1" applyFill="1" applyBorder="1" applyAlignment="1">
      <alignment horizontal="center" vertical="center"/>
    </xf>
    <xf numFmtId="49" fontId="15" fillId="0" borderId="2" xfId="9" applyNumberFormat="1" applyFont="1" applyBorder="1" applyAlignment="1">
      <alignment horizontal="center"/>
    </xf>
    <xf numFmtId="0" fontId="16" fillId="0" borderId="0" xfId="5" applyAlignment="1">
      <alignment horizontal="left" vertical="center"/>
    </xf>
    <xf numFmtId="0" fontId="18" fillId="0" borderId="20" xfId="5" applyFont="1" applyBorder="1" applyAlignment="1">
      <alignment horizontal="left" vertical="center"/>
    </xf>
    <xf numFmtId="0" fontId="18" fillId="0" borderId="21" xfId="5" applyFont="1" applyBorder="1" applyAlignment="1">
      <alignment horizontal="center" vertical="center"/>
    </xf>
    <xf numFmtId="0" fontId="20" fillId="0" borderId="21" xfId="5" applyFont="1" applyBorder="1">
      <alignment vertical="center"/>
    </xf>
    <xf numFmtId="0" fontId="18" fillId="0" borderId="21" xfId="5" applyFont="1" applyBorder="1">
      <alignment vertical="center"/>
    </xf>
    <xf numFmtId="0" fontId="19" fillId="0" borderId="22" xfId="5" applyFont="1" applyBorder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18" fillId="0" borderId="24" xfId="5" applyFont="1" applyBorder="1">
      <alignment vertical="center"/>
    </xf>
    <xf numFmtId="0" fontId="18" fillId="0" borderId="22" xfId="5" applyFont="1" applyBorder="1">
      <alignment vertical="center"/>
    </xf>
    <xf numFmtId="0" fontId="18" fillId="0" borderId="24" xfId="5" applyFont="1" applyBorder="1" applyAlignment="1">
      <alignment horizontal="left" vertical="center"/>
    </xf>
    <xf numFmtId="0" fontId="19" fillId="0" borderId="22" xfId="5" applyFont="1" applyBorder="1" applyAlignment="1">
      <alignment horizontal="right" vertical="center"/>
    </xf>
    <xf numFmtId="0" fontId="18" fillId="0" borderId="22" xfId="5" applyFont="1" applyBorder="1" applyAlignment="1">
      <alignment horizontal="left" vertical="center"/>
    </xf>
    <xf numFmtId="0" fontId="19" fillId="0" borderId="22" xfId="5" applyFont="1" applyBorder="1" applyAlignment="1">
      <alignment horizontal="center" vertical="center"/>
    </xf>
    <xf numFmtId="0" fontId="18" fillId="0" borderId="27" xfId="5" applyFont="1" applyBorder="1">
      <alignment vertical="center"/>
    </xf>
    <xf numFmtId="0" fontId="18" fillId="0" borderId="28" xfId="5" applyFont="1" applyBorder="1">
      <alignment vertical="center"/>
    </xf>
    <xf numFmtId="0" fontId="20" fillId="0" borderId="28" xfId="5" applyFont="1" applyBorder="1">
      <alignment vertical="center"/>
    </xf>
    <xf numFmtId="0" fontId="20" fillId="0" borderId="28" xfId="5" applyFont="1" applyBorder="1" applyAlignment="1">
      <alignment horizontal="left" vertical="center"/>
    </xf>
    <xf numFmtId="0" fontId="18" fillId="0" borderId="0" xfId="5" applyFont="1">
      <alignment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left" vertical="center"/>
    </xf>
    <xf numFmtId="0" fontId="18" fillId="0" borderId="20" xfId="5" applyFont="1" applyBorder="1">
      <alignment vertical="center"/>
    </xf>
    <xf numFmtId="0" fontId="20" fillId="0" borderId="22" xfId="5" applyFont="1" applyBorder="1" applyAlignment="1">
      <alignment horizontal="left" vertical="center"/>
    </xf>
    <xf numFmtId="0" fontId="20" fillId="0" borderId="22" xfId="5" applyFont="1" applyBorder="1">
      <alignment vertical="center"/>
    </xf>
    <xf numFmtId="0" fontId="18" fillId="0" borderId="21" xfId="5" applyFont="1" applyBorder="1" applyAlignment="1">
      <alignment horizontal="left" vertical="center"/>
    </xf>
    <xf numFmtId="0" fontId="18" fillId="0" borderId="27" xfId="5" applyFont="1" applyBorder="1" applyAlignment="1">
      <alignment horizontal="left" vertical="center"/>
    </xf>
    <xf numFmtId="58" fontId="20" fillId="0" borderId="28" xfId="5" applyNumberFormat="1" applyFont="1" applyBorder="1">
      <alignment vertical="center"/>
    </xf>
    <xf numFmtId="0" fontId="20" fillId="0" borderId="23" xfId="5" applyFont="1" applyBorder="1" applyAlignment="1">
      <alignment horizontal="left" vertical="center"/>
    </xf>
    <xf numFmtId="0" fontId="20" fillId="0" borderId="39" xfId="5" applyFont="1" applyBorder="1" applyAlignment="1">
      <alignment horizontal="left" vertical="center"/>
    </xf>
    <xf numFmtId="0" fontId="18" fillId="0" borderId="23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1" fillId="0" borderId="20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1" fillId="0" borderId="24" xfId="5" applyFont="1" applyBorder="1" applyAlignment="1">
      <alignment horizontal="left" vertical="center"/>
    </xf>
    <xf numFmtId="0" fontId="21" fillId="0" borderId="24" xfId="5" applyFont="1" applyBorder="1">
      <alignment vertical="center"/>
    </xf>
    <xf numFmtId="0" fontId="19" fillId="0" borderId="22" xfId="5" applyFont="1" applyBorder="1">
      <alignment vertical="center"/>
    </xf>
    <xf numFmtId="0" fontId="19" fillId="0" borderId="23" xfId="5" applyFont="1" applyBorder="1">
      <alignment vertical="center"/>
    </xf>
    <xf numFmtId="0" fontId="21" fillId="0" borderId="22" xfId="5" applyFont="1" applyBorder="1">
      <alignment vertical="center"/>
    </xf>
    <xf numFmtId="0" fontId="21" fillId="0" borderId="24" xfId="5" applyFont="1" applyBorder="1" applyAlignment="1">
      <alignment horizontal="center" vertical="center"/>
    </xf>
    <xf numFmtId="0" fontId="16" fillId="0" borderId="22" xfId="5" applyBorder="1">
      <alignment vertical="center"/>
    </xf>
    <xf numFmtId="0" fontId="19" fillId="0" borderId="24" xfId="5" applyFont="1" applyBorder="1" applyAlignment="1">
      <alignment horizontal="left" vertical="center"/>
    </xf>
    <xf numFmtId="0" fontId="24" fillId="0" borderId="27" xfId="5" applyFont="1" applyBorder="1">
      <alignment vertical="center"/>
    </xf>
    <xf numFmtId="0" fontId="21" fillId="0" borderId="20" xfId="5" applyFont="1" applyBorder="1">
      <alignment vertical="center"/>
    </xf>
    <xf numFmtId="0" fontId="16" fillId="0" borderId="21" xfId="5" applyBorder="1" applyAlignment="1">
      <alignment horizontal="left" vertical="center"/>
    </xf>
    <xf numFmtId="0" fontId="19" fillId="0" borderId="21" xfId="5" applyFont="1" applyBorder="1" applyAlignment="1">
      <alignment horizontal="left" vertical="center"/>
    </xf>
    <xf numFmtId="0" fontId="16" fillId="0" borderId="21" xfId="5" applyBorder="1">
      <alignment vertical="center"/>
    </xf>
    <xf numFmtId="0" fontId="21" fillId="0" borderId="21" xfId="5" applyFont="1" applyBorder="1">
      <alignment vertical="center"/>
    </xf>
    <xf numFmtId="0" fontId="16" fillId="0" borderId="22" xfId="5" applyBorder="1" applyAlignment="1">
      <alignment horizontal="left" vertical="center"/>
    </xf>
    <xf numFmtId="0" fontId="19" fillId="0" borderId="28" xfId="5" applyFont="1" applyBorder="1" applyAlignment="1">
      <alignment horizontal="left" vertical="center"/>
    </xf>
    <xf numFmtId="0" fontId="21" fillId="0" borderId="22" xfId="5" applyFont="1" applyBorder="1" applyAlignment="1">
      <alignment horizontal="center" vertical="center"/>
    </xf>
    <xf numFmtId="0" fontId="22" fillId="0" borderId="44" xfId="5" applyFont="1" applyBorder="1">
      <alignment vertical="center"/>
    </xf>
    <xf numFmtId="0" fontId="22" fillId="0" borderId="45" xfId="5" applyFont="1" applyBorder="1">
      <alignment vertical="center"/>
    </xf>
    <xf numFmtId="0" fontId="19" fillId="0" borderId="45" xfId="5" applyFont="1" applyBorder="1">
      <alignment vertical="center"/>
    </xf>
    <xf numFmtId="58" fontId="16" fillId="0" borderId="45" xfId="5" applyNumberFormat="1" applyBorder="1">
      <alignment vertical="center"/>
    </xf>
    <xf numFmtId="0" fontId="19" fillId="0" borderId="38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12" fillId="3" borderId="0" xfId="6" applyFont="1" applyFill="1"/>
    <xf numFmtId="0" fontId="0" fillId="3" borderId="0" xfId="7" applyFont="1" applyFill="1">
      <alignment vertical="center"/>
    </xf>
    <xf numFmtId="0" fontId="11" fillId="3" borderId="2" xfId="6" applyFont="1" applyFill="1" applyBorder="1" applyAlignment="1">
      <alignment horizontal="center" vertical="center"/>
    </xf>
    <xf numFmtId="49" fontId="11" fillId="3" borderId="2" xfId="7" applyNumberFormat="1" applyFont="1" applyFill="1" applyBorder="1" applyAlignment="1">
      <alignment horizontal="center" vertical="center"/>
    </xf>
    <xf numFmtId="14" fontId="12" fillId="3" borderId="0" xfId="6" applyNumberFormat="1" applyFont="1" applyFill="1"/>
    <xf numFmtId="0" fontId="21" fillId="0" borderId="47" xfId="5" applyFont="1" applyBorder="1">
      <alignment vertical="center"/>
    </xf>
    <xf numFmtId="0" fontId="16" fillId="0" borderId="48" xfId="5" applyBorder="1" applyAlignment="1">
      <alignment horizontal="left" vertical="center"/>
    </xf>
    <xf numFmtId="0" fontId="19" fillId="0" borderId="48" xfId="5" applyFont="1" applyBorder="1" applyAlignment="1">
      <alignment horizontal="left" vertical="center"/>
    </xf>
    <xf numFmtId="0" fontId="16" fillId="0" borderId="48" xfId="5" applyBorder="1">
      <alignment vertical="center"/>
    </xf>
    <xf numFmtId="0" fontId="21" fillId="0" borderId="48" xfId="5" applyFont="1" applyBorder="1">
      <alignment vertical="center"/>
    </xf>
    <xf numFmtId="0" fontId="21" fillId="0" borderId="47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21" fillId="0" borderId="48" xfId="5" applyFont="1" applyBorder="1" applyAlignment="1">
      <alignment horizontal="center" vertical="center"/>
    </xf>
    <xf numFmtId="0" fontId="16" fillId="0" borderId="48" xfId="5" applyBorder="1" applyAlignment="1">
      <alignment horizontal="center" vertical="center"/>
    </xf>
    <xf numFmtId="0" fontId="16" fillId="0" borderId="22" xfId="5" applyBorder="1" applyAlignment="1">
      <alignment horizontal="center" vertical="center"/>
    </xf>
    <xf numFmtId="0" fontId="26" fillId="0" borderId="54" xfId="5" applyFont="1" applyBorder="1" applyAlignment="1">
      <alignment horizontal="left" vertical="center" wrapText="1"/>
    </xf>
    <xf numFmtId="9" fontId="19" fillId="0" borderId="22" xfId="5" applyNumberFormat="1" applyFont="1" applyBorder="1" applyAlignment="1">
      <alignment horizontal="center" vertical="center"/>
    </xf>
    <xf numFmtId="0" fontId="22" fillId="0" borderId="42" xfId="5" applyFont="1" applyBorder="1">
      <alignment vertical="center"/>
    </xf>
    <xf numFmtId="0" fontId="22" fillId="0" borderId="43" xfId="5" applyFont="1" applyBorder="1">
      <alignment vertical="center"/>
    </xf>
    <xf numFmtId="0" fontId="19" fillId="0" borderId="58" xfId="5" applyFont="1" applyBorder="1">
      <alignment vertical="center"/>
    </xf>
    <xf numFmtId="0" fontId="22" fillId="0" borderId="58" xfId="5" applyFont="1" applyBorder="1">
      <alignment vertical="center"/>
    </xf>
    <xf numFmtId="58" fontId="16" fillId="0" borderId="43" xfId="5" applyNumberFormat="1" applyBorder="1">
      <alignment vertical="center"/>
    </xf>
    <xf numFmtId="0" fontId="16" fillId="0" borderId="58" xfId="5" applyBorder="1">
      <alignment vertical="center"/>
    </xf>
    <xf numFmtId="0" fontId="19" fillId="0" borderId="52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7" fillId="0" borderId="23" xfId="5" applyFont="1" applyBorder="1" applyAlignment="1">
      <alignment horizontal="left" vertical="center" wrapText="1"/>
    </xf>
    <xf numFmtId="0" fontId="27" fillId="0" borderId="23" xfId="5" applyFont="1" applyBorder="1" applyAlignment="1">
      <alignment horizontal="left" vertical="center"/>
    </xf>
    <xf numFmtId="0" fontId="29" fillId="0" borderId="64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9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  <xf numFmtId="0" fontId="5" fillId="0" borderId="0" xfId="11" quotePrefix="1" applyFont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7" xfId="11" quotePrefix="1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6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5" fillId="0" borderId="19" xfId="5" applyFont="1" applyBorder="1" applyAlignment="1">
      <alignment horizontal="center" vertical="top"/>
    </xf>
    <xf numFmtId="0" fontId="19" fillId="0" borderId="43" xfId="5" applyFont="1" applyBorder="1" applyAlignment="1">
      <alignment horizontal="center" vertical="center"/>
    </xf>
    <xf numFmtId="0" fontId="22" fillId="0" borderId="43" xfId="5" applyFont="1" applyBorder="1" applyAlignment="1">
      <alignment horizontal="center" vertical="center"/>
    </xf>
    <xf numFmtId="0" fontId="16" fillId="0" borderId="43" xfId="5" applyBorder="1" applyAlignment="1">
      <alignment horizontal="center" vertical="center"/>
    </xf>
    <xf numFmtId="0" fontId="16" fillId="0" borderId="49" xfId="5" applyBorder="1" applyAlignment="1">
      <alignment horizontal="center" vertical="center"/>
    </xf>
    <xf numFmtId="0" fontId="21" fillId="0" borderId="20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2" fillId="0" borderId="20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19" fillId="0" borderId="22" xfId="5" quotePrefix="1" applyFont="1" applyBorder="1" applyAlignment="1">
      <alignment horizontal="left" vertical="center"/>
    </xf>
    <xf numFmtId="0" fontId="19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14" fontId="19" fillId="0" borderId="22" xfId="5" applyNumberFormat="1" applyFont="1" applyBorder="1" applyAlignment="1">
      <alignment horizontal="center" vertical="center"/>
    </xf>
    <xf numFmtId="14" fontId="19" fillId="0" borderId="23" xfId="5" applyNumberFormat="1" applyFont="1" applyBorder="1" applyAlignment="1">
      <alignment horizontal="center" vertical="center"/>
    </xf>
    <xf numFmtId="0" fontId="19" fillId="0" borderId="22" xfId="5" applyFont="1" applyBorder="1" applyAlignment="1">
      <alignment horizontal="left" vertical="center"/>
    </xf>
    <xf numFmtId="0" fontId="19" fillId="0" borderId="25" xfId="5" applyFont="1" applyBorder="1" applyAlignment="1">
      <alignment horizontal="left" vertical="center"/>
    </xf>
    <xf numFmtId="0" fontId="19" fillId="0" borderId="26" xfId="5" applyFont="1" applyBorder="1" applyAlignment="1">
      <alignment horizontal="left" vertical="center"/>
    </xf>
    <xf numFmtId="0" fontId="19" fillId="0" borderId="28" xfId="5" applyFont="1" applyBorder="1" applyAlignment="1">
      <alignment horizontal="center" vertical="center"/>
    </xf>
    <xf numFmtId="0" fontId="19" fillId="0" borderId="39" xfId="5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14" fontId="19" fillId="0" borderId="28" xfId="5" applyNumberFormat="1" applyFont="1" applyBorder="1" applyAlignment="1">
      <alignment horizontal="center" vertical="center"/>
    </xf>
    <xf numFmtId="14" fontId="19" fillId="0" borderId="39" xfId="5" applyNumberFormat="1" applyFont="1" applyBorder="1" applyAlignment="1">
      <alignment horizontal="center" vertical="center"/>
    </xf>
    <xf numFmtId="0" fontId="21" fillId="0" borderId="53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59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2" fillId="0" borderId="51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 wrapText="1"/>
    </xf>
    <xf numFmtId="0" fontId="21" fillId="0" borderId="36" xfId="5" applyFont="1" applyBorder="1" applyAlignment="1">
      <alignment horizontal="left" vertical="center" wrapText="1"/>
    </xf>
    <xf numFmtId="0" fontId="21" fillId="0" borderId="41" xfId="5" applyFont="1" applyBorder="1" applyAlignment="1">
      <alignment horizontal="left" vertical="center" wrapText="1"/>
    </xf>
    <xf numFmtId="0" fontId="21" fillId="0" borderId="47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9" fillId="0" borderId="34" xfId="5" applyNumberFormat="1" applyFont="1" applyBorder="1" applyAlignment="1">
      <alignment horizontal="left" vertical="center"/>
    </xf>
    <xf numFmtId="9" fontId="19" fillId="0" borderId="30" xfId="5" applyNumberFormat="1" applyFont="1" applyBorder="1" applyAlignment="1">
      <alignment horizontal="left" vertical="center"/>
    </xf>
    <xf numFmtId="9" fontId="19" fillId="0" borderId="40" xfId="5" applyNumberFormat="1" applyFont="1" applyBorder="1" applyAlignment="1">
      <alignment horizontal="left" vertical="center"/>
    </xf>
    <xf numFmtId="9" fontId="19" fillId="0" borderId="35" xfId="5" applyNumberFormat="1" applyFont="1" applyBorder="1" applyAlignment="1">
      <alignment horizontal="left" vertical="center"/>
    </xf>
    <xf numFmtId="9" fontId="19" fillId="0" borderId="36" xfId="5" applyNumberFormat="1" applyFont="1" applyBorder="1" applyAlignment="1">
      <alignment horizontal="left" vertical="center"/>
    </xf>
    <xf numFmtId="9" fontId="19" fillId="0" borderId="41" xfId="5" applyNumberFormat="1" applyFont="1" applyBorder="1" applyAlignment="1">
      <alignment horizontal="left" vertical="center"/>
    </xf>
    <xf numFmtId="0" fontId="18" fillId="0" borderId="47" xfId="5" applyFont="1" applyBorder="1" applyAlignment="1">
      <alignment horizontal="left" vertical="center"/>
    </xf>
    <xf numFmtId="0" fontId="18" fillId="0" borderId="48" xfId="5" applyFont="1" applyBorder="1" applyAlignment="1">
      <alignment horizontal="left" vertical="center"/>
    </xf>
    <xf numFmtId="0" fontId="18" fillId="0" borderId="52" xfId="5" applyFont="1" applyBorder="1" applyAlignment="1">
      <alignment horizontal="left" vertical="center"/>
    </xf>
    <xf numFmtId="0" fontId="18" fillId="0" borderId="24" xfId="5" applyFont="1" applyBorder="1" applyAlignment="1">
      <alignment horizontal="left" vertical="center"/>
    </xf>
    <xf numFmtId="0" fontId="18" fillId="0" borderId="22" xfId="5" applyFont="1" applyBorder="1" applyAlignment="1">
      <alignment horizontal="left" vertical="center"/>
    </xf>
    <xf numFmtId="0" fontId="18" fillId="0" borderId="55" xfId="5" applyFont="1" applyBorder="1" applyAlignment="1">
      <alignment horizontal="left" vertical="center"/>
    </xf>
    <xf numFmtId="0" fontId="18" fillId="0" borderId="36" xfId="5" applyFont="1" applyBorder="1" applyAlignment="1">
      <alignment horizontal="left" vertical="center"/>
    </xf>
    <xf numFmtId="0" fontId="18" fillId="0" borderId="41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19" fillId="0" borderId="56" xfId="5" applyFont="1" applyBorder="1" applyAlignment="1">
      <alignment horizontal="left" vertical="center"/>
    </xf>
    <xf numFmtId="0" fontId="19" fillId="0" borderId="57" xfId="5" applyFont="1" applyBorder="1" applyAlignment="1">
      <alignment horizontal="left" vertical="center"/>
    </xf>
    <xf numFmtId="0" fontId="19" fillId="0" borderId="60" xfId="5" applyFont="1" applyBorder="1" applyAlignment="1">
      <alignment horizontal="left" vertical="center"/>
    </xf>
    <xf numFmtId="0" fontId="19" fillId="0" borderId="32" xfId="5" applyFont="1" applyBorder="1" applyAlignment="1">
      <alignment horizontal="left" vertical="center"/>
    </xf>
    <xf numFmtId="0" fontId="19" fillId="0" borderId="31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13" fillId="0" borderId="45" xfId="5" applyFont="1" applyBorder="1" applyAlignment="1">
      <alignment horizontal="center" vertical="center"/>
    </xf>
    <xf numFmtId="0" fontId="22" fillId="0" borderId="33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19" fillId="0" borderId="58" xfId="5" applyFont="1" applyBorder="1" applyAlignment="1">
      <alignment horizontal="center" vertical="center"/>
    </xf>
    <xf numFmtId="0" fontId="19" fillId="0" borderId="59" xfId="5" applyFont="1" applyBorder="1" applyAlignment="1">
      <alignment horizontal="center" vertical="center"/>
    </xf>
    <xf numFmtId="0" fontId="19" fillId="0" borderId="53" xfId="5" applyFont="1" applyBorder="1" applyAlignment="1">
      <alignment horizontal="left" vertical="center"/>
    </xf>
    <xf numFmtId="0" fontId="19" fillId="0" borderId="33" xfId="5" applyFont="1" applyBorder="1" applyAlignment="1">
      <alignment horizontal="left" vertical="center"/>
    </xf>
    <xf numFmtId="0" fontId="19" fillId="0" borderId="59" xfId="5" applyFont="1" applyBorder="1" applyAlignment="1">
      <alignment horizontal="left" vertical="center"/>
    </xf>
    <xf numFmtId="0" fontId="12" fillId="3" borderId="0" xfId="6" applyFont="1" applyFill="1" applyAlignment="1">
      <alignment horizontal="center"/>
    </xf>
    <xf numFmtId="0" fontId="11" fillId="3" borderId="0" xfId="6" applyFont="1" applyFill="1" applyAlignment="1">
      <alignment horizontal="center"/>
    </xf>
    <xf numFmtId="0" fontId="11" fillId="3" borderId="15" xfId="5" quotePrefix="1" applyFont="1" applyFill="1" applyBorder="1" applyAlignment="1">
      <alignment horizontal="center" vertical="center"/>
    </xf>
    <xf numFmtId="0" fontId="11" fillId="3" borderId="15" xfId="5" applyFont="1" applyFill="1" applyBorder="1" applyAlignment="1">
      <alignment horizontal="center" vertical="center"/>
    </xf>
    <xf numFmtId="0" fontId="11" fillId="3" borderId="17" xfId="5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0" fontId="12" fillId="3" borderId="18" xfId="6" applyFont="1" applyFill="1" applyBorder="1" applyAlignment="1">
      <alignment horizontal="center" vertical="center"/>
    </xf>
    <xf numFmtId="0" fontId="12" fillId="3" borderId="16" xfId="6" applyFont="1" applyFill="1" applyBorder="1" applyAlignment="1">
      <alignment horizontal="center" vertical="center"/>
    </xf>
    <xf numFmtId="0" fontId="11" fillId="3" borderId="15" xfId="6" applyFont="1" applyFill="1" applyBorder="1" applyAlignment="1">
      <alignment horizontal="center"/>
    </xf>
    <xf numFmtId="0" fontId="11" fillId="3" borderId="2" xfId="6" applyFont="1" applyFill="1" applyBorder="1" applyAlignment="1">
      <alignment horizontal="center"/>
    </xf>
    <xf numFmtId="0" fontId="23" fillId="0" borderId="19" xfId="5" applyFont="1" applyBorder="1" applyAlignment="1">
      <alignment horizontal="center" vertical="top"/>
    </xf>
    <xf numFmtId="0" fontId="21" fillId="0" borderId="24" xfId="5" applyFont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23" xfId="5" applyFont="1" applyBorder="1" applyAlignment="1">
      <alignment horizontal="center" vertical="center"/>
    </xf>
    <xf numFmtId="0" fontId="19" fillId="0" borderId="24" xfId="5" applyFont="1" applyBorder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0" fillId="0" borderId="20" xfId="5" applyFont="1" applyBorder="1" applyAlignment="1">
      <alignment horizontal="left" vertical="center"/>
    </xf>
    <xf numFmtId="0" fontId="20" fillId="0" borderId="21" xfId="5" applyFont="1" applyBorder="1" applyAlignment="1">
      <alignment horizontal="left" vertical="center"/>
    </xf>
    <xf numFmtId="0" fontId="18" fillId="0" borderId="21" xfId="5" applyFont="1" applyBorder="1" applyAlignment="1">
      <alignment horizontal="left" vertical="center"/>
    </xf>
    <xf numFmtId="0" fontId="18" fillId="0" borderId="38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18" fillId="0" borderId="25" xfId="5" applyFont="1" applyBorder="1" applyAlignment="1">
      <alignment horizontal="left" vertical="center"/>
    </xf>
    <xf numFmtId="0" fontId="18" fillId="0" borderId="31" xfId="5" applyFont="1" applyBorder="1" applyAlignment="1">
      <alignment horizontal="left" vertical="center"/>
    </xf>
    <xf numFmtId="0" fontId="18" fillId="0" borderId="26" xfId="5" applyFont="1" applyBorder="1" applyAlignment="1">
      <alignment horizontal="left" vertical="center"/>
    </xf>
    <xf numFmtId="0" fontId="19" fillId="0" borderId="27" xfId="5" applyFont="1" applyBorder="1" applyAlignment="1">
      <alignment horizontal="left" vertical="center"/>
    </xf>
    <xf numFmtId="0" fontId="19" fillId="0" borderId="28" xfId="5" applyFont="1" applyBorder="1" applyAlignment="1">
      <alignment horizontal="left" vertical="center"/>
    </xf>
    <xf numFmtId="0" fontId="19" fillId="0" borderId="39" xfId="5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20" xfId="5" applyFont="1" applyBorder="1" applyAlignment="1">
      <alignment horizontal="left" vertical="center"/>
    </xf>
    <xf numFmtId="0" fontId="18" fillId="0" borderId="22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18" fillId="0" borderId="23" xfId="5" applyFont="1" applyBorder="1" applyAlignment="1">
      <alignment horizontal="left" vertical="center"/>
    </xf>
    <xf numFmtId="0" fontId="16" fillId="0" borderId="32" xfId="5" applyBorder="1" applyAlignment="1">
      <alignment horizontal="left" vertical="center"/>
    </xf>
    <xf numFmtId="0" fontId="16" fillId="0" borderId="31" xfId="5" applyBorder="1" applyAlignment="1">
      <alignment horizontal="left" vertical="center"/>
    </xf>
    <xf numFmtId="0" fontId="16" fillId="0" borderId="26" xfId="5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19" fillId="0" borderId="45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19" fillId="0" borderId="50" xfId="5" applyFont="1" applyBorder="1" applyAlignment="1">
      <alignment horizontal="center" vertical="center"/>
    </xf>
    <xf numFmtId="0" fontId="22" fillId="0" borderId="47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2" fillId="0" borderId="52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16" fillId="0" borderId="45" xfId="5" applyBorder="1" applyAlignment="1">
      <alignment horizontal="center" vertical="center"/>
    </xf>
    <xf numFmtId="0" fontId="16" fillId="0" borderId="50" xfId="5" applyBorder="1" applyAlignment="1">
      <alignment horizontal="center" vertical="center"/>
    </xf>
    <xf numFmtId="0" fontId="17" fillId="0" borderId="19" xfId="5" applyFont="1" applyBorder="1" applyAlignment="1">
      <alignment horizontal="center" vertical="top"/>
    </xf>
    <xf numFmtId="0" fontId="19" fillId="0" borderId="21" xfId="5" applyFont="1" applyBorder="1" applyAlignment="1">
      <alignment horizontal="center" vertical="center"/>
    </xf>
    <xf numFmtId="0" fontId="20" fillId="0" borderId="21" xfId="5" applyFont="1" applyBorder="1" applyAlignment="1">
      <alignment horizontal="center" vertical="center"/>
    </xf>
    <xf numFmtId="0" fontId="20" fillId="0" borderId="38" xfId="5" applyFont="1" applyBorder="1" applyAlignment="1">
      <alignment horizontal="center" vertical="center"/>
    </xf>
    <xf numFmtId="58" fontId="20" fillId="0" borderId="22" xfId="5" applyNumberFormat="1" applyFont="1" applyBorder="1" applyAlignment="1">
      <alignment horizontal="center" vertical="center"/>
    </xf>
    <xf numFmtId="0" fontId="20" fillId="0" borderId="22" xfId="5" applyFont="1" applyBorder="1" applyAlignment="1">
      <alignment horizontal="center" vertical="center"/>
    </xf>
    <xf numFmtId="0" fontId="19" fillId="0" borderId="22" xfId="5" applyFont="1" applyBorder="1" applyAlignment="1">
      <alignment horizontal="center" vertical="center"/>
    </xf>
    <xf numFmtId="0" fontId="19" fillId="0" borderId="28" xfId="5" applyFont="1" applyBorder="1" applyAlignment="1">
      <alignment horizontal="right" vertical="center"/>
    </xf>
    <xf numFmtId="0" fontId="18" fillId="0" borderId="28" xfId="5" applyFont="1" applyBorder="1" applyAlignment="1">
      <alignment horizontal="left" vertical="center"/>
    </xf>
    <xf numFmtId="0" fontId="18" fillId="0" borderId="29" xfId="5" applyFont="1" applyBorder="1" applyAlignment="1">
      <alignment horizontal="left" vertical="center"/>
    </xf>
    <xf numFmtId="0" fontId="18" fillId="0" borderId="30" xfId="5" applyFont="1" applyBorder="1" applyAlignment="1">
      <alignment horizontal="left" vertical="center"/>
    </xf>
    <xf numFmtId="0" fontId="18" fillId="0" borderId="40" xfId="5" applyFont="1" applyBorder="1" applyAlignment="1">
      <alignment horizontal="left" vertical="center"/>
    </xf>
    <xf numFmtId="0" fontId="20" fillId="0" borderId="25" xfId="5" applyFont="1" applyBorder="1" applyAlignment="1">
      <alignment horizontal="center" vertical="center"/>
    </xf>
    <xf numFmtId="0" fontId="20" fillId="0" borderId="31" xfId="5" applyFont="1" applyBorder="1" applyAlignment="1">
      <alignment horizontal="center" vertical="center"/>
    </xf>
    <xf numFmtId="0" fontId="20" fillId="0" borderId="26" xfId="5" applyFont="1" applyBorder="1" applyAlignment="1">
      <alignment horizontal="center" vertical="center"/>
    </xf>
    <xf numFmtId="0" fontId="20" fillId="0" borderId="24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20" fillId="0" borderId="23" xfId="5" applyFont="1" applyBorder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4" xfId="5" applyFont="1" applyBorder="1" applyAlignment="1">
      <alignment horizontal="left" vertical="center" wrapText="1"/>
    </xf>
    <xf numFmtId="0" fontId="20" fillId="0" borderId="22" xfId="5" applyFont="1" applyBorder="1" applyAlignment="1">
      <alignment horizontal="left" vertical="center" wrapText="1"/>
    </xf>
    <xf numFmtId="0" fontId="20" fillId="0" borderId="23" xfId="5" applyFont="1" applyBorder="1" applyAlignment="1">
      <alignment horizontal="left" vertical="center" wrapText="1"/>
    </xf>
    <xf numFmtId="0" fontId="16" fillId="0" borderId="28" xfId="5" applyBorder="1" applyAlignment="1">
      <alignment horizontal="center" vertical="center"/>
    </xf>
    <xf numFmtId="0" fontId="16" fillId="0" borderId="39" xfId="5" applyBorder="1" applyAlignment="1">
      <alignment horizontal="center" vertical="center"/>
    </xf>
    <xf numFmtId="0" fontId="18" fillId="0" borderId="33" xfId="5" applyFont="1" applyBorder="1" applyAlignment="1">
      <alignment horizontal="center" vertical="center"/>
    </xf>
    <xf numFmtId="0" fontId="18" fillId="0" borderId="34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41" xfId="5" applyFont="1" applyBorder="1" applyAlignment="1">
      <alignment horizontal="left" vertical="center"/>
    </xf>
    <xf numFmtId="0" fontId="21" fillId="0" borderId="20" xfId="5" applyFont="1" applyBorder="1" applyAlignment="1">
      <alignment horizontal="left" vertical="center"/>
    </xf>
    <xf numFmtId="0" fontId="21" fillId="0" borderId="21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18" fillId="0" borderId="37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9" fillId="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409575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409575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409575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409575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118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419100</xdr:colOff>
      <xdr:row>11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38" customWidth="1"/>
    <col min="3" max="3" width="10.125" customWidth="1"/>
  </cols>
  <sheetData>
    <row r="1" spans="1:2" ht="21" customHeight="1" x14ac:dyDescent="0.15">
      <c r="A1" s="139"/>
      <c r="B1" s="140" t="s">
        <v>0</v>
      </c>
    </row>
    <row r="2" spans="1:2" x14ac:dyDescent="0.15">
      <c r="A2" s="5">
        <v>1</v>
      </c>
      <c r="B2" s="141" t="s">
        <v>1</v>
      </c>
    </row>
    <row r="3" spans="1:2" x14ac:dyDescent="0.15">
      <c r="A3" s="5">
        <v>2</v>
      </c>
      <c r="B3" s="141" t="s">
        <v>2</v>
      </c>
    </row>
    <row r="4" spans="1:2" x14ac:dyDescent="0.15">
      <c r="A4" s="5">
        <v>3</v>
      </c>
      <c r="B4" s="141" t="s">
        <v>3</v>
      </c>
    </row>
    <row r="5" spans="1:2" x14ac:dyDescent="0.15">
      <c r="A5" s="5">
        <v>4</v>
      </c>
      <c r="B5" s="141" t="s">
        <v>4</v>
      </c>
    </row>
    <row r="6" spans="1:2" x14ac:dyDescent="0.15">
      <c r="A6" s="5">
        <v>5</v>
      </c>
      <c r="B6" s="141" t="s">
        <v>5</v>
      </c>
    </row>
    <row r="7" spans="1:2" x14ac:dyDescent="0.15">
      <c r="A7" s="5">
        <v>6</v>
      </c>
      <c r="B7" s="141" t="s">
        <v>6</v>
      </c>
    </row>
    <row r="8" spans="1:2" s="137" customFormat="1" ht="15" customHeight="1" x14ac:dyDescent="0.15">
      <c r="A8" s="142">
        <v>7</v>
      </c>
      <c r="B8" s="143" t="s">
        <v>7</v>
      </c>
    </row>
    <row r="9" spans="1:2" ht="18.95" customHeight="1" x14ac:dyDescent="0.15">
      <c r="A9" s="139"/>
      <c r="B9" s="144" t="s">
        <v>8</v>
      </c>
    </row>
    <row r="10" spans="1:2" ht="15.95" customHeight="1" x14ac:dyDescent="0.15">
      <c r="A10" s="5">
        <v>1</v>
      </c>
      <c r="B10" s="145" t="s">
        <v>9</v>
      </c>
    </row>
    <row r="11" spans="1:2" x14ac:dyDescent="0.15">
      <c r="A11" s="5">
        <v>2</v>
      </c>
      <c r="B11" s="141" t="s">
        <v>10</v>
      </c>
    </row>
    <row r="12" spans="1:2" x14ac:dyDescent="0.15">
      <c r="A12" s="5">
        <v>3</v>
      </c>
      <c r="B12" s="146" t="s">
        <v>11</v>
      </c>
    </row>
    <row r="13" spans="1:2" x14ac:dyDescent="0.15">
      <c r="A13" s="5">
        <v>4</v>
      </c>
      <c r="B13" s="146" t="s">
        <v>12</v>
      </c>
    </row>
    <row r="14" spans="1:2" x14ac:dyDescent="0.15">
      <c r="A14" s="5">
        <v>5</v>
      </c>
      <c r="B14" s="146" t="s">
        <v>13</v>
      </c>
    </row>
    <row r="15" spans="1:2" x14ac:dyDescent="0.15">
      <c r="A15" s="5">
        <v>6</v>
      </c>
      <c r="B15" s="146" t="s">
        <v>14</v>
      </c>
    </row>
    <row r="16" spans="1:2" x14ac:dyDescent="0.15">
      <c r="A16" s="5">
        <v>7</v>
      </c>
      <c r="B16" s="146" t="s">
        <v>15</v>
      </c>
    </row>
    <row r="17" spans="1:2" x14ac:dyDescent="0.15">
      <c r="A17" s="5">
        <v>8</v>
      </c>
      <c r="B17" s="146" t="s">
        <v>16</v>
      </c>
    </row>
    <row r="18" spans="1:2" x14ac:dyDescent="0.15">
      <c r="A18" s="5">
        <v>9</v>
      </c>
      <c r="B18" s="141" t="s">
        <v>17</v>
      </c>
    </row>
    <row r="19" spans="1:2" x14ac:dyDescent="0.15">
      <c r="A19" s="5"/>
      <c r="B19" s="141"/>
    </row>
    <row r="20" spans="1:2" ht="20.25" x14ac:dyDescent="0.15">
      <c r="A20" s="139"/>
      <c r="B20" s="140" t="s">
        <v>18</v>
      </c>
    </row>
    <row r="21" spans="1:2" x14ac:dyDescent="0.15">
      <c r="A21" s="5">
        <v>1</v>
      </c>
      <c r="B21" s="141" t="s">
        <v>19</v>
      </c>
    </row>
    <row r="22" spans="1:2" x14ac:dyDescent="0.15">
      <c r="A22" s="5">
        <v>2</v>
      </c>
      <c r="B22" s="141" t="s">
        <v>20</v>
      </c>
    </row>
    <row r="23" spans="1:2" x14ac:dyDescent="0.15">
      <c r="A23" s="5">
        <v>3</v>
      </c>
      <c r="B23" s="141" t="s">
        <v>21</v>
      </c>
    </row>
    <row r="24" spans="1:2" x14ac:dyDescent="0.15">
      <c r="A24" s="5">
        <v>4</v>
      </c>
      <c r="B24" s="141" t="s">
        <v>22</v>
      </c>
    </row>
    <row r="25" spans="1:2" x14ac:dyDescent="0.15">
      <c r="A25" s="5">
        <v>5</v>
      </c>
      <c r="B25" s="146" t="s">
        <v>23</v>
      </c>
    </row>
    <row r="26" spans="1:2" x14ac:dyDescent="0.15">
      <c r="A26" s="5">
        <v>6</v>
      </c>
      <c r="B26" s="146" t="s">
        <v>24</v>
      </c>
    </row>
    <row r="27" spans="1:2" x14ac:dyDescent="0.15">
      <c r="A27" s="5">
        <v>7</v>
      </c>
      <c r="B27" s="141" t="s">
        <v>25</v>
      </c>
    </row>
    <row r="28" spans="1:2" x14ac:dyDescent="0.15">
      <c r="A28" s="5"/>
      <c r="B28" s="141"/>
    </row>
    <row r="29" spans="1:2" ht="20.25" x14ac:dyDescent="0.15">
      <c r="A29" s="139"/>
      <c r="B29" s="140" t="s">
        <v>26</v>
      </c>
    </row>
    <row r="30" spans="1:2" x14ac:dyDescent="0.15">
      <c r="A30" s="5">
        <v>1</v>
      </c>
      <c r="B30" s="141" t="s">
        <v>27</v>
      </c>
    </row>
    <row r="31" spans="1:2" x14ac:dyDescent="0.15">
      <c r="A31" s="5">
        <v>2</v>
      </c>
      <c r="B31" s="141" t="s">
        <v>28</v>
      </c>
    </row>
    <row r="32" spans="1:2" x14ac:dyDescent="0.15">
      <c r="A32" s="5">
        <v>3</v>
      </c>
      <c r="B32" s="141" t="s">
        <v>29</v>
      </c>
    </row>
    <row r="33" spans="1:2" ht="28.5" x14ac:dyDescent="0.15">
      <c r="A33" s="5">
        <v>4</v>
      </c>
      <c r="B33" s="141" t="s">
        <v>30</v>
      </c>
    </row>
    <row r="34" spans="1:2" x14ac:dyDescent="0.15">
      <c r="A34" s="5">
        <v>5</v>
      </c>
      <c r="B34" s="141" t="s">
        <v>31</v>
      </c>
    </row>
    <row r="35" spans="1:2" x14ac:dyDescent="0.15">
      <c r="A35" s="5">
        <v>6</v>
      </c>
      <c r="B35" s="141" t="s">
        <v>32</v>
      </c>
    </row>
    <row r="36" spans="1:2" x14ac:dyDescent="0.15">
      <c r="A36" s="5">
        <v>7</v>
      </c>
      <c r="B36" s="141" t="s">
        <v>33</v>
      </c>
    </row>
    <row r="37" spans="1:2" x14ac:dyDescent="0.15">
      <c r="A37" s="5"/>
      <c r="B37" s="141"/>
    </row>
    <row r="39" spans="1:2" x14ac:dyDescent="0.15">
      <c r="A39" s="147" t="s">
        <v>34</v>
      </c>
      <c r="B39" s="148"/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9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29" t="s">
        <v>278</v>
      </c>
      <c r="B1" s="329"/>
      <c r="C1" s="329"/>
      <c r="D1" s="329"/>
      <c r="E1" s="330"/>
      <c r="F1" s="329"/>
      <c r="G1" s="329"/>
      <c r="H1" s="329"/>
      <c r="I1" s="329"/>
      <c r="J1" s="329"/>
      <c r="K1" s="329"/>
      <c r="L1" s="329"/>
      <c r="M1" s="329"/>
    </row>
    <row r="2" spans="1:13" s="1" customFormat="1" ht="16.5" x14ac:dyDescent="0.3">
      <c r="A2" s="343" t="s">
        <v>253</v>
      </c>
      <c r="B2" s="344" t="s">
        <v>258</v>
      </c>
      <c r="C2" s="344" t="s">
        <v>254</v>
      </c>
      <c r="D2" s="344" t="s">
        <v>255</v>
      </c>
      <c r="E2" s="346" t="s">
        <v>256</v>
      </c>
      <c r="F2" s="344" t="s">
        <v>257</v>
      </c>
      <c r="G2" s="343" t="s">
        <v>279</v>
      </c>
      <c r="H2" s="343"/>
      <c r="I2" s="343" t="s">
        <v>280</v>
      </c>
      <c r="J2" s="343"/>
      <c r="K2" s="351" t="s">
        <v>281</v>
      </c>
      <c r="L2" s="353" t="s">
        <v>282</v>
      </c>
      <c r="M2" s="355" t="s">
        <v>283</v>
      </c>
    </row>
    <row r="3" spans="1:13" s="1" customFormat="1" ht="16.5" x14ac:dyDescent="0.3">
      <c r="A3" s="343"/>
      <c r="B3" s="345"/>
      <c r="C3" s="345"/>
      <c r="D3" s="345"/>
      <c r="E3" s="347"/>
      <c r="F3" s="345"/>
      <c r="G3" s="3" t="s">
        <v>284</v>
      </c>
      <c r="H3" s="3" t="s">
        <v>285</v>
      </c>
      <c r="I3" s="3" t="s">
        <v>284</v>
      </c>
      <c r="J3" s="3" t="s">
        <v>285</v>
      </c>
      <c r="K3" s="352"/>
      <c r="L3" s="354"/>
      <c r="M3" s="356"/>
    </row>
    <row r="4" spans="1:13" ht="31.5" x14ac:dyDescent="0.15">
      <c r="A4" s="5">
        <v>1</v>
      </c>
      <c r="B4" s="151" t="s">
        <v>272</v>
      </c>
      <c r="C4" s="20" t="s">
        <v>269</v>
      </c>
      <c r="D4" s="149" t="s">
        <v>270</v>
      </c>
      <c r="E4" s="150" t="s">
        <v>271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286</v>
      </c>
      <c r="M4" s="6" t="s">
        <v>273</v>
      </c>
    </row>
    <row r="5" spans="1:13" ht="31.5" x14ac:dyDescent="0.15">
      <c r="A5" s="5">
        <v>2</v>
      </c>
      <c r="B5" s="151" t="s">
        <v>272</v>
      </c>
      <c r="C5" s="6">
        <v>112</v>
      </c>
      <c r="D5" s="149" t="s">
        <v>270</v>
      </c>
      <c r="E5" s="152" t="s">
        <v>274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286</v>
      </c>
      <c r="M5" s="6" t="s">
        <v>273</v>
      </c>
    </row>
    <row r="6" spans="1:13" x14ac:dyDescent="0.15">
      <c r="A6" s="5"/>
      <c r="B6" s="22"/>
      <c r="C6" s="6"/>
      <c r="D6" s="6"/>
      <c r="E6" s="11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22"/>
      <c r="C7" s="6"/>
      <c r="D7" s="6"/>
      <c r="E7" s="11"/>
      <c r="F7" s="6"/>
      <c r="G7" s="6"/>
      <c r="H7" s="6"/>
      <c r="I7" s="6"/>
      <c r="J7" s="6"/>
      <c r="K7" s="6"/>
      <c r="L7" s="6"/>
      <c r="M7" s="6"/>
    </row>
    <row r="8" spans="1:13" x14ac:dyDescent="0.15">
      <c r="A8" s="5"/>
      <c r="B8" s="21"/>
      <c r="C8" s="6"/>
      <c r="D8" s="6"/>
      <c r="E8" s="24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21"/>
      <c r="C9" s="6"/>
      <c r="D9" s="6"/>
      <c r="E9" s="25"/>
      <c r="F9" s="6"/>
      <c r="G9" s="6"/>
      <c r="H9" s="6"/>
      <c r="I9" s="6"/>
      <c r="J9" s="6"/>
      <c r="K9" s="5"/>
      <c r="L9" s="6"/>
      <c r="M9" s="5"/>
    </row>
    <row r="10" spans="1:13" x14ac:dyDescent="0.15">
      <c r="A10" s="5"/>
      <c r="B10" s="5"/>
      <c r="C10" s="5"/>
      <c r="D10" s="5"/>
      <c r="E10" s="26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26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31" t="s">
        <v>275</v>
      </c>
      <c r="B12" s="337"/>
      <c r="C12" s="337"/>
      <c r="D12" s="337"/>
      <c r="E12" s="333"/>
      <c r="F12" s="334"/>
      <c r="G12" s="336"/>
      <c r="H12" s="331" t="s">
        <v>287</v>
      </c>
      <c r="I12" s="337"/>
      <c r="J12" s="337"/>
      <c r="K12" s="338"/>
      <c r="L12" s="348"/>
      <c r="M12" s="349"/>
    </row>
    <row r="13" spans="1:13" ht="16.5" x14ac:dyDescent="0.15">
      <c r="A13" s="350" t="s">
        <v>288</v>
      </c>
      <c r="B13" s="350"/>
      <c r="C13" s="342"/>
      <c r="D13" s="342"/>
      <c r="E13" s="341"/>
      <c r="F13" s="342"/>
      <c r="G13" s="342"/>
      <c r="H13" s="342"/>
      <c r="I13" s="342"/>
      <c r="J13" s="342"/>
      <c r="K13" s="342"/>
      <c r="L13" s="342"/>
      <c r="M13" s="34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9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29" t="s">
        <v>289</v>
      </c>
      <c r="B1" s="329"/>
      <c r="C1" s="329"/>
      <c r="D1" s="329"/>
      <c r="E1" s="330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</row>
    <row r="2" spans="1:23" s="1" customFormat="1" ht="15.95" customHeight="1" x14ac:dyDescent="0.3">
      <c r="A2" s="344" t="s">
        <v>290</v>
      </c>
      <c r="B2" s="344" t="s">
        <v>258</v>
      </c>
      <c r="C2" s="344" t="s">
        <v>254</v>
      </c>
      <c r="D2" s="344" t="s">
        <v>255</v>
      </c>
      <c r="E2" s="346" t="s">
        <v>256</v>
      </c>
      <c r="F2" s="344" t="s">
        <v>257</v>
      </c>
      <c r="G2" s="357" t="s">
        <v>291</v>
      </c>
      <c r="H2" s="358"/>
      <c r="I2" s="359"/>
      <c r="J2" s="357" t="s">
        <v>292</v>
      </c>
      <c r="K2" s="358"/>
      <c r="L2" s="359"/>
      <c r="M2" s="357" t="s">
        <v>293</v>
      </c>
      <c r="N2" s="358"/>
      <c r="O2" s="359"/>
      <c r="P2" s="357" t="s">
        <v>294</v>
      </c>
      <c r="Q2" s="358"/>
      <c r="R2" s="359"/>
      <c r="S2" s="358" t="s">
        <v>295</v>
      </c>
      <c r="T2" s="358"/>
      <c r="U2" s="359"/>
      <c r="V2" s="369" t="s">
        <v>296</v>
      </c>
      <c r="W2" s="369" t="s">
        <v>267</v>
      </c>
    </row>
    <row r="3" spans="1:23" s="1" customFormat="1" ht="16.5" x14ac:dyDescent="0.3">
      <c r="A3" s="345"/>
      <c r="B3" s="365"/>
      <c r="C3" s="365"/>
      <c r="D3" s="365"/>
      <c r="E3" s="366"/>
      <c r="F3" s="365"/>
      <c r="G3" s="3" t="s">
        <v>297</v>
      </c>
      <c r="H3" s="3" t="s">
        <v>69</v>
      </c>
      <c r="I3" s="3" t="s">
        <v>258</v>
      </c>
      <c r="J3" s="3" t="s">
        <v>297</v>
      </c>
      <c r="K3" s="3" t="s">
        <v>69</v>
      </c>
      <c r="L3" s="3" t="s">
        <v>258</v>
      </c>
      <c r="M3" s="3" t="s">
        <v>297</v>
      </c>
      <c r="N3" s="3" t="s">
        <v>69</v>
      </c>
      <c r="O3" s="3" t="s">
        <v>258</v>
      </c>
      <c r="P3" s="3" t="s">
        <v>297</v>
      </c>
      <c r="Q3" s="3" t="s">
        <v>69</v>
      </c>
      <c r="R3" s="3" t="s">
        <v>258</v>
      </c>
      <c r="S3" s="3" t="s">
        <v>297</v>
      </c>
      <c r="T3" s="3" t="s">
        <v>69</v>
      </c>
      <c r="U3" s="3" t="s">
        <v>258</v>
      </c>
      <c r="V3" s="370"/>
      <c r="W3" s="370"/>
    </row>
    <row r="4" spans="1:23" ht="31.5" x14ac:dyDescent="0.15">
      <c r="A4" s="360" t="s">
        <v>298</v>
      </c>
      <c r="B4" s="151" t="s">
        <v>272</v>
      </c>
      <c r="C4" s="20" t="s">
        <v>269</v>
      </c>
      <c r="D4" s="149" t="s">
        <v>270</v>
      </c>
      <c r="E4" s="150" t="s">
        <v>271</v>
      </c>
      <c r="F4" s="6" t="s">
        <v>63</v>
      </c>
      <c r="G4" s="153" t="s">
        <v>299</v>
      </c>
      <c r="H4" s="153" t="s">
        <v>300</v>
      </c>
      <c r="I4" s="151" t="s">
        <v>301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 x14ac:dyDescent="0.15">
      <c r="A5" s="361"/>
      <c r="B5" s="151" t="s">
        <v>272</v>
      </c>
      <c r="C5" s="6">
        <v>112</v>
      </c>
      <c r="D5" s="149" t="s">
        <v>270</v>
      </c>
      <c r="E5" s="152" t="s">
        <v>274</v>
      </c>
      <c r="F5" s="6" t="s">
        <v>63</v>
      </c>
      <c r="G5" s="357" t="s">
        <v>302</v>
      </c>
      <c r="H5" s="358"/>
      <c r="I5" s="359"/>
      <c r="J5" s="357" t="s">
        <v>303</v>
      </c>
      <c r="K5" s="358"/>
      <c r="L5" s="359"/>
      <c r="M5" s="357" t="s">
        <v>304</v>
      </c>
      <c r="N5" s="358"/>
      <c r="O5" s="359"/>
      <c r="P5" s="357" t="s">
        <v>305</v>
      </c>
      <c r="Q5" s="358"/>
      <c r="R5" s="359"/>
      <c r="S5" s="358" t="s">
        <v>306</v>
      </c>
      <c r="T5" s="358"/>
      <c r="U5" s="359"/>
      <c r="V5" s="6"/>
      <c r="W5" s="6"/>
    </row>
    <row r="6" spans="1:23" ht="16.5" x14ac:dyDescent="0.15">
      <c r="A6" s="361"/>
      <c r="B6" s="22"/>
      <c r="C6" s="6"/>
      <c r="D6" s="6"/>
      <c r="E6" s="11"/>
      <c r="F6" s="6"/>
      <c r="G6" s="3" t="s">
        <v>297</v>
      </c>
      <c r="H6" s="3" t="s">
        <v>69</v>
      </c>
      <c r="I6" s="3" t="s">
        <v>258</v>
      </c>
      <c r="J6" s="3" t="s">
        <v>297</v>
      </c>
      <c r="K6" s="3" t="s">
        <v>69</v>
      </c>
      <c r="L6" s="3" t="s">
        <v>258</v>
      </c>
      <c r="M6" s="3" t="s">
        <v>297</v>
      </c>
      <c r="N6" s="3" t="s">
        <v>69</v>
      </c>
      <c r="O6" s="3" t="s">
        <v>258</v>
      </c>
      <c r="P6" s="3" t="s">
        <v>297</v>
      </c>
      <c r="Q6" s="3" t="s">
        <v>69</v>
      </c>
      <c r="R6" s="3" t="s">
        <v>258</v>
      </c>
      <c r="S6" s="3" t="s">
        <v>297</v>
      </c>
      <c r="T6" s="3" t="s">
        <v>69</v>
      </c>
      <c r="U6" s="3" t="s">
        <v>258</v>
      </c>
      <c r="V6" s="6"/>
      <c r="W6" s="6"/>
    </row>
    <row r="7" spans="1:23" x14ac:dyDescent="0.15">
      <c r="A7" s="362"/>
      <c r="B7" s="22"/>
      <c r="C7" s="6"/>
      <c r="D7" s="6"/>
      <c r="E7" s="2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63" t="s">
        <v>307</v>
      </c>
      <c r="B8" s="363"/>
      <c r="C8" s="6"/>
      <c r="D8" s="6"/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64"/>
      <c r="B9" s="364"/>
      <c r="C9" s="6"/>
      <c r="D9" s="6"/>
      <c r="E9" s="2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63" t="s">
        <v>308</v>
      </c>
      <c r="B10" s="363"/>
      <c r="C10" s="363"/>
      <c r="D10" s="363"/>
      <c r="E10" s="367"/>
      <c r="F10" s="36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64"/>
      <c r="B11" s="364"/>
      <c r="C11" s="364"/>
      <c r="D11" s="364"/>
      <c r="E11" s="368"/>
      <c r="F11" s="36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63" t="s">
        <v>309</v>
      </c>
      <c r="B12" s="363"/>
      <c r="C12" s="363"/>
      <c r="D12" s="363"/>
      <c r="E12" s="367"/>
      <c r="F12" s="36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64"/>
      <c r="B13" s="364"/>
      <c r="C13" s="364"/>
      <c r="D13" s="364"/>
      <c r="E13" s="368"/>
      <c r="F13" s="36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63" t="s">
        <v>310</v>
      </c>
      <c r="B14" s="363"/>
      <c r="C14" s="363"/>
      <c r="D14" s="363"/>
      <c r="E14" s="367"/>
      <c r="F14" s="36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64"/>
      <c r="B15" s="364"/>
      <c r="C15" s="364"/>
      <c r="D15" s="364"/>
      <c r="E15" s="368"/>
      <c r="F15" s="36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6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31" t="s">
        <v>275</v>
      </c>
      <c r="B17" s="337"/>
      <c r="C17" s="337"/>
      <c r="D17" s="337"/>
      <c r="E17" s="333"/>
      <c r="F17" s="334"/>
      <c r="G17" s="336"/>
      <c r="H17" s="18"/>
      <c r="I17" s="18"/>
      <c r="J17" s="331" t="s">
        <v>287</v>
      </c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8"/>
      <c r="V17" s="9"/>
      <c r="W17" s="10"/>
    </row>
    <row r="18" spans="1:23" ht="16.5" x14ac:dyDescent="0.15">
      <c r="A18" s="339" t="s">
        <v>311</v>
      </c>
      <c r="B18" s="339"/>
      <c r="C18" s="342"/>
      <c r="D18" s="342"/>
      <c r="E18" s="341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29" t="s">
        <v>312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s="1" customFormat="1" ht="16.5" x14ac:dyDescent="0.3">
      <c r="A2" s="14" t="s">
        <v>313</v>
      </c>
      <c r="B2" s="15" t="s">
        <v>254</v>
      </c>
      <c r="C2" s="15" t="s">
        <v>255</v>
      </c>
      <c r="D2" s="15" t="s">
        <v>256</v>
      </c>
      <c r="E2" s="15" t="s">
        <v>257</v>
      </c>
      <c r="F2" s="15" t="s">
        <v>258</v>
      </c>
      <c r="G2" s="14" t="s">
        <v>314</v>
      </c>
      <c r="H2" s="14" t="s">
        <v>315</v>
      </c>
      <c r="I2" s="14" t="s">
        <v>316</v>
      </c>
      <c r="J2" s="14" t="s">
        <v>315</v>
      </c>
      <c r="K2" s="14" t="s">
        <v>317</v>
      </c>
      <c r="L2" s="14" t="s">
        <v>315</v>
      </c>
      <c r="M2" s="15" t="s">
        <v>296</v>
      </c>
      <c r="N2" s="15" t="s">
        <v>267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6" t="s">
        <v>313</v>
      </c>
      <c r="B4" s="17" t="s">
        <v>318</v>
      </c>
      <c r="C4" s="17" t="s">
        <v>297</v>
      </c>
      <c r="D4" s="17" t="s">
        <v>256</v>
      </c>
      <c r="E4" s="15" t="s">
        <v>257</v>
      </c>
      <c r="F4" s="15" t="s">
        <v>258</v>
      </c>
      <c r="G4" s="14" t="s">
        <v>314</v>
      </c>
      <c r="H4" s="14" t="s">
        <v>315</v>
      </c>
      <c r="I4" s="14" t="s">
        <v>316</v>
      </c>
      <c r="J4" s="14" t="s">
        <v>315</v>
      </c>
      <c r="K4" s="14" t="s">
        <v>317</v>
      </c>
      <c r="L4" s="14" t="s">
        <v>315</v>
      </c>
      <c r="M4" s="15" t="s">
        <v>296</v>
      </c>
      <c r="N4" s="15" t="s">
        <v>267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31" t="s">
        <v>319</v>
      </c>
      <c r="B11" s="337"/>
      <c r="C11" s="337"/>
      <c r="D11" s="338"/>
      <c r="E11" s="334"/>
      <c r="F11" s="335"/>
      <c r="G11" s="336"/>
      <c r="H11" s="18"/>
      <c r="I11" s="331" t="s">
        <v>320</v>
      </c>
      <c r="J11" s="337"/>
      <c r="K11" s="337"/>
      <c r="L11" s="9"/>
      <c r="M11" s="9"/>
      <c r="N11" s="10"/>
    </row>
    <row r="12" spans="1:14" ht="16.5" x14ac:dyDescent="0.15">
      <c r="A12" s="339" t="s">
        <v>321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7" sqref="E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29" t="s">
        <v>322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2" s="1" customFormat="1" ht="16.5" x14ac:dyDescent="0.3">
      <c r="A2" s="3" t="s">
        <v>290</v>
      </c>
      <c r="B2" s="4" t="s">
        <v>258</v>
      </c>
      <c r="C2" s="4" t="s">
        <v>254</v>
      </c>
      <c r="D2" s="4" t="s">
        <v>255</v>
      </c>
      <c r="E2" s="4" t="s">
        <v>256</v>
      </c>
      <c r="F2" s="4" t="s">
        <v>257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296</v>
      </c>
      <c r="L2" s="4" t="s">
        <v>267</v>
      </c>
    </row>
    <row r="3" spans="1:12" ht="27" x14ac:dyDescent="0.15">
      <c r="A3" s="5"/>
      <c r="B3" s="154" t="s">
        <v>327</v>
      </c>
      <c r="C3" s="6"/>
      <c r="D3" s="151" t="s">
        <v>328</v>
      </c>
      <c r="E3" s="150" t="s">
        <v>329</v>
      </c>
      <c r="F3" s="6" t="s">
        <v>63</v>
      </c>
      <c r="G3" s="151" t="s">
        <v>330</v>
      </c>
      <c r="H3" s="153" t="s">
        <v>331</v>
      </c>
      <c r="I3" s="6"/>
      <c r="J3" s="6"/>
      <c r="K3" s="6"/>
      <c r="L3" s="6"/>
    </row>
    <row r="4" spans="1:12" ht="27" x14ac:dyDescent="0.15">
      <c r="A4" s="5"/>
      <c r="B4" s="154" t="s">
        <v>327</v>
      </c>
      <c r="C4" s="6"/>
      <c r="D4" s="151" t="s">
        <v>328</v>
      </c>
      <c r="E4" s="152" t="s">
        <v>332</v>
      </c>
      <c r="F4" s="6" t="s">
        <v>63</v>
      </c>
      <c r="G4" s="151" t="s">
        <v>330</v>
      </c>
      <c r="H4" s="153" t="s">
        <v>331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2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2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3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31" t="s">
        <v>275</v>
      </c>
      <c r="B11" s="337"/>
      <c r="C11" s="337"/>
      <c r="D11" s="337"/>
      <c r="E11" s="338"/>
      <c r="F11" s="334"/>
      <c r="G11" s="336"/>
      <c r="H11" s="331" t="s">
        <v>287</v>
      </c>
      <c r="I11" s="337"/>
      <c r="J11" s="337"/>
      <c r="K11" s="9"/>
      <c r="L11" s="10"/>
    </row>
    <row r="12" spans="1:12" ht="16.5" x14ac:dyDescent="0.15">
      <c r="A12" s="339" t="s">
        <v>333</v>
      </c>
      <c r="B12" s="339"/>
      <c r="C12" s="342"/>
      <c r="D12" s="342"/>
      <c r="E12" s="342"/>
      <c r="F12" s="342"/>
      <c r="G12" s="342"/>
      <c r="H12" s="342"/>
      <c r="I12" s="342"/>
      <c r="J12" s="342"/>
      <c r="K12" s="342"/>
      <c r="L12" s="342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8" sqref="E1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29" t="s">
        <v>334</v>
      </c>
      <c r="B1" s="329"/>
      <c r="C1" s="329"/>
      <c r="D1" s="329"/>
      <c r="E1" s="329"/>
      <c r="F1" s="329"/>
      <c r="G1" s="329"/>
      <c r="H1" s="329"/>
      <c r="I1" s="329"/>
    </row>
    <row r="2" spans="1:9" s="1" customFormat="1" ht="16.5" x14ac:dyDescent="0.3">
      <c r="A2" s="343" t="s">
        <v>253</v>
      </c>
      <c r="B2" s="344" t="s">
        <v>258</v>
      </c>
      <c r="C2" s="344" t="s">
        <v>297</v>
      </c>
      <c r="D2" s="344" t="s">
        <v>256</v>
      </c>
      <c r="E2" s="344" t="s">
        <v>257</v>
      </c>
      <c r="F2" s="3" t="s">
        <v>335</v>
      </c>
      <c r="G2" s="3" t="s">
        <v>280</v>
      </c>
      <c r="H2" s="351" t="s">
        <v>281</v>
      </c>
      <c r="I2" s="355" t="s">
        <v>283</v>
      </c>
    </row>
    <row r="3" spans="1:9" s="1" customFormat="1" ht="16.5" x14ac:dyDescent="0.3">
      <c r="A3" s="343"/>
      <c r="B3" s="345"/>
      <c r="C3" s="345"/>
      <c r="D3" s="345"/>
      <c r="E3" s="345"/>
      <c r="F3" s="3" t="s">
        <v>336</v>
      </c>
      <c r="G3" s="3" t="s">
        <v>284</v>
      </c>
      <c r="H3" s="352"/>
      <c r="I3" s="356"/>
    </row>
    <row r="4" spans="1:9" x14ac:dyDescent="0.15">
      <c r="A4" s="5"/>
      <c r="B4" s="151" t="s">
        <v>301</v>
      </c>
      <c r="C4" s="151" t="s">
        <v>337</v>
      </c>
      <c r="D4" s="150" t="s">
        <v>338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273</v>
      </c>
    </row>
    <row r="5" spans="1:9" x14ac:dyDescent="0.15">
      <c r="A5" s="5"/>
      <c r="B5" s="151" t="s">
        <v>301</v>
      </c>
      <c r="C5" s="151" t="s">
        <v>337</v>
      </c>
      <c r="D5" s="150" t="s">
        <v>338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273</v>
      </c>
    </row>
    <row r="6" spans="1:9" x14ac:dyDescent="0.15">
      <c r="A6" s="5"/>
      <c r="B6" s="7"/>
      <c r="C6" s="7"/>
      <c r="D6" s="6"/>
      <c r="E6" s="6"/>
      <c r="F6" s="6"/>
      <c r="G6" s="6"/>
      <c r="H6" s="6"/>
      <c r="I6" s="6"/>
    </row>
    <row r="7" spans="1:9" x14ac:dyDescent="0.15">
      <c r="A7" s="5"/>
      <c r="B7" s="7"/>
      <c r="C7" s="7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31" t="s">
        <v>275</v>
      </c>
      <c r="B12" s="332"/>
      <c r="C12" s="332"/>
      <c r="D12" s="333"/>
      <c r="E12" s="8"/>
      <c r="F12" s="331" t="s">
        <v>287</v>
      </c>
      <c r="G12" s="337"/>
      <c r="H12" s="338"/>
      <c r="I12" s="10"/>
    </row>
    <row r="13" spans="1:9" ht="16.5" x14ac:dyDescent="0.15">
      <c r="A13" s="339" t="s">
        <v>339</v>
      </c>
      <c r="B13" s="339"/>
      <c r="C13" s="342"/>
      <c r="D13" s="342"/>
      <c r="E13" s="342"/>
      <c r="F13" s="342"/>
      <c r="G13" s="342"/>
      <c r="H13" s="342"/>
      <c r="I13" s="34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5" t="s">
        <v>35</v>
      </c>
      <c r="C2" s="156"/>
      <c r="D2" s="156"/>
      <c r="E2" s="156"/>
      <c r="F2" s="156"/>
      <c r="G2" s="156"/>
      <c r="H2" s="156"/>
      <c r="I2" s="157"/>
    </row>
    <row r="3" spans="2:9" ht="27.95" customHeight="1" x14ac:dyDescent="0.25">
      <c r="B3" s="125"/>
      <c r="C3" s="126"/>
      <c r="D3" s="158" t="s">
        <v>36</v>
      </c>
      <c r="E3" s="159"/>
      <c r="F3" s="160" t="s">
        <v>37</v>
      </c>
      <c r="G3" s="161"/>
      <c r="H3" s="158" t="s">
        <v>38</v>
      </c>
      <c r="I3" s="162"/>
    </row>
    <row r="4" spans="2:9" ht="27.95" customHeight="1" x14ac:dyDescent="0.25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7.95" customHeight="1" x14ac:dyDescent="0.15">
      <c r="B5" s="128" t="s">
        <v>43</v>
      </c>
      <c r="C5" s="5">
        <v>13</v>
      </c>
      <c r="D5" s="5">
        <v>0</v>
      </c>
      <c r="E5" s="5">
        <v>1</v>
      </c>
      <c r="F5" s="129">
        <v>0</v>
      </c>
      <c r="G5" s="129">
        <v>1</v>
      </c>
      <c r="H5" s="5">
        <v>1</v>
      </c>
      <c r="I5" s="135">
        <v>2</v>
      </c>
    </row>
    <row r="6" spans="2:9" ht="27.95" customHeight="1" x14ac:dyDescent="0.15">
      <c r="B6" s="128" t="s">
        <v>44</v>
      </c>
      <c r="C6" s="5">
        <v>20</v>
      </c>
      <c r="D6" s="5">
        <v>0</v>
      </c>
      <c r="E6" s="5">
        <v>1</v>
      </c>
      <c r="F6" s="129">
        <v>1</v>
      </c>
      <c r="G6" s="129">
        <v>2</v>
      </c>
      <c r="H6" s="5">
        <v>2</v>
      </c>
      <c r="I6" s="135">
        <v>3</v>
      </c>
    </row>
    <row r="7" spans="2:9" ht="27.95" customHeight="1" x14ac:dyDescent="0.15">
      <c r="B7" s="128" t="s">
        <v>45</v>
      </c>
      <c r="C7" s="5">
        <v>32</v>
      </c>
      <c r="D7" s="5">
        <v>0</v>
      </c>
      <c r="E7" s="5">
        <v>1</v>
      </c>
      <c r="F7" s="129">
        <v>2</v>
      </c>
      <c r="G7" s="129">
        <v>3</v>
      </c>
      <c r="H7" s="5">
        <v>3</v>
      </c>
      <c r="I7" s="135">
        <v>4</v>
      </c>
    </row>
    <row r="8" spans="2:9" ht="27.95" customHeight="1" x14ac:dyDescent="0.15">
      <c r="B8" s="128" t="s">
        <v>46</v>
      </c>
      <c r="C8" s="5">
        <v>50</v>
      </c>
      <c r="D8" s="5">
        <v>1</v>
      </c>
      <c r="E8" s="5">
        <v>2</v>
      </c>
      <c r="F8" s="129">
        <v>3</v>
      </c>
      <c r="G8" s="129">
        <v>4</v>
      </c>
      <c r="H8" s="5">
        <v>5</v>
      </c>
      <c r="I8" s="135">
        <v>6</v>
      </c>
    </row>
    <row r="9" spans="2:9" ht="27.95" customHeight="1" x14ac:dyDescent="0.15">
      <c r="B9" s="128" t="s">
        <v>47</v>
      </c>
      <c r="C9" s="5">
        <v>80</v>
      </c>
      <c r="D9" s="5">
        <v>2</v>
      </c>
      <c r="E9" s="5">
        <v>3</v>
      </c>
      <c r="F9" s="129">
        <v>5</v>
      </c>
      <c r="G9" s="129">
        <v>6</v>
      </c>
      <c r="H9" s="5">
        <v>7</v>
      </c>
      <c r="I9" s="135">
        <v>8</v>
      </c>
    </row>
    <row r="10" spans="2:9" ht="27.95" customHeight="1" x14ac:dyDescent="0.15">
      <c r="B10" s="128" t="s">
        <v>48</v>
      </c>
      <c r="C10" s="5">
        <v>125</v>
      </c>
      <c r="D10" s="5">
        <v>3</v>
      </c>
      <c r="E10" s="5">
        <v>4</v>
      </c>
      <c r="F10" s="129">
        <v>7</v>
      </c>
      <c r="G10" s="129">
        <v>8</v>
      </c>
      <c r="H10" s="5">
        <v>10</v>
      </c>
      <c r="I10" s="135">
        <v>11</v>
      </c>
    </row>
    <row r="11" spans="2:9" ht="27.95" customHeight="1" x14ac:dyDescent="0.15">
      <c r="B11" s="128" t="s">
        <v>49</v>
      </c>
      <c r="C11" s="5">
        <v>200</v>
      </c>
      <c r="D11" s="5">
        <v>5</v>
      </c>
      <c r="E11" s="5">
        <v>6</v>
      </c>
      <c r="F11" s="129">
        <v>10</v>
      </c>
      <c r="G11" s="129">
        <v>11</v>
      </c>
      <c r="H11" s="5">
        <v>14</v>
      </c>
      <c r="I11" s="135">
        <v>15</v>
      </c>
    </row>
    <row r="12" spans="2:9" ht="27.95" customHeight="1" x14ac:dyDescent="0.15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 x14ac:dyDescent="0.15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2" sqref="B2:C2"/>
    </sheetView>
  </sheetViews>
  <sheetFormatPr defaultColWidth="10.375" defaultRowHeight="16.5" customHeight="1" x14ac:dyDescent="0.15"/>
  <cols>
    <col min="1" max="1" width="11.125" style="42" customWidth="1"/>
    <col min="2" max="9" width="10.375" style="42"/>
    <col min="10" max="10" width="8.875" style="42" customWidth="1"/>
    <col min="11" max="11" width="12" style="42" customWidth="1"/>
    <col min="12" max="16384" width="10.375" style="42"/>
  </cols>
  <sheetData>
    <row r="1" spans="1:11" ht="20.25" x14ac:dyDescent="0.15">
      <c r="A1" s="163" t="s">
        <v>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4.25" x14ac:dyDescent="0.15">
      <c r="A2" s="71" t="s">
        <v>53</v>
      </c>
      <c r="B2" s="164" t="s">
        <v>54</v>
      </c>
      <c r="C2" s="164"/>
      <c r="D2" s="165" t="s">
        <v>55</v>
      </c>
      <c r="E2" s="165"/>
      <c r="F2" s="164" t="s">
        <v>56</v>
      </c>
      <c r="G2" s="164"/>
      <c r="H2" s="72" t="s">
        <v>57</v>
      </c>
      <c r="I2" s="166" t="s">
        <v>58</v>
      </c>
      <c r="J2" s="166"/>
      <c r="K2" s="167"/>
    </row>
    <row r="3" spans="1:11" ht="14.25" x14ac:dyDescent="0.15">
      <c r="A3" s="168" t="s">
        <v>59</v>
      </c>
      <c r="B3" s="169"/>
      <c r="C3" s="170"/>
      <c r="D3" s="171" t="s">
        <v>60</v>
      </c>
      <c r="E3" s="172"/>
      <c r="F3" s="172"/>
      <c r="G3" s="173"/>
      <c r="H3" s="171" t="s">
        <v>61</v>
      </c>
      <c r="I3" s="172"/>
      <c r="J3" s="172"/>
      <c r="K3" s="173"/>
    </row>
    <row r="4" spans="1:11" ht="14.25" x14ac:dyDescent="0.15">
      <c r="A4" s="75" t="s">
        <v>62</v>
      </c>
      <c r="B4" s="174" t="s">
        <v>63</v>
      </c>
      <c r="C4" s="175"/>
      <c r="D4" s="176" t="s">
        <v>64</v>
      </c>
      <c r="E4" s="177"/>
      <c r="F4" s="178" t="s">
        <v>65</v>
      </c>
      <c r="G4" s="179"/>
      <c r="H4" s="176" t="s">
        <v>66</v>
      </c>
      <c r="I4" s="177"/>
      <c r="J4" s="47" t="s">
        <v>67</v>
      </c>
      <c r="K4" s="48" t="s">
        <v>68</v>
      </c>
    </row>
    <row r="5" spans="1:11" ht="14.25" x14ac:dyDescent="0.15">
      <c r="A5" s="76" t="s">
        <v>69</v>
      </c>
      <c r="B5" s="180" t="s">
        <v>70</v>
      </c>
      <c r="C5" s="175"/>
      <c r="D5" s="176" t="s">
        <v>71</v>
      </c>
      <c r="E5" s="177"/>
      <c r="F5" s="178">
        <v>45015</v>
      </c>
      <c r="G5" s="179"/>
      <c r="H5" s="176" t="s">
        <v>72</v>
      </c>
      <c r="I5" s="177"/>
      <c r="J5" s="47" t="s">
        <v>67</v>
      </c>
      <c r="K5" s="48" t="s">
        <v>68</v>
      </c>
    </row>
    <row r="6" spans="1:11" ht="14.25" x14ac:dyDescent="0.15">
      <c r="A6" s="75" t="s">
        <v>73</v>
      </c>
      <c r="B6" s="77">
        <v>2</v>
      </c>
      <c r="C6" s="78">
        <v>6</v>
      </c>
      <c r="D6" s="76" t="s">
        <v>74</v>
      </c>
      <c r="E6" s="79"/>
      <c r="F6" s="178">
        <v>45047</v>
      </c>
      <c r="G6" s="179"/>
      <c r="H6" s="176" t="s">
        <v>75</v>
      </c>
      <c r="I6" s="177"/>
      <c r="J6" s="47" t="s">
        <v>67</v>
      </c>
      <c r="K6" s="48" t="s">
        <v>68</v>
      </c>
    </row>
    <row r="7" spans="1:11" ht="14.25" x14ac:dyDescent="0.15">
      <c r="A7" s="75" t="s">
        <v>76</v>
      </c>
      <c r="B7" s="181">
        <v>3702</v>
      </c>
      <c r="C7" s="182"/>
      <c r="D7" s="76" t="s">
        <v>77</v>
      </c>
      <c r="E7" s="81"/>
      <c r="F7" s="178">
        <v>45066</v>
      </c>
      <c r="G7" s="179"/>
      <c r="H7" s="176" t="s">
        <v>78</v>
      </c>
      <c r="I7" s="177"/>
      <c r="J7" s="47" t="s">
        <v>67</v>
      </c>
      <c r="K7" s="48" t="s">
        <v>68</v>
      </c>
    </row>
    <row r="8" spans="1:11" ht="14.25" x14ac:dyDescent="0.15">
      <c r="A8" s="83" t="s">
        <v>79</v>
      </c>
      <c r="B8" s="183"/>
      <c r="C8" s="184"/>
      <c r="D8" s="185" t="s">
        <v>80</v>
      </c>
      <c r="E8" s="186"/>
      <c r="F8" s="187">
        <v>45097</v>
      </c>
      <c r="G8" s="188"/>
      <c r="H8" s="185" t="s">
        <v>81</v>
      </c>
      <c r="I8" s="186"/>
      <c r="J8" s="90" t="s">
        <v>67</v>
      </c>
      <c r="K8" s="97" t="s">
        <v>68</v>
      </c>
    </row>
    <row r="9" spans="1:11" ht="14.25" x14ac:dyDescent="0.15">
      <c r="A9" s="189" t="s">
        <v>82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4.25" x14ac:dyDescent="0.15">
      <c r="A10" s="192" t="s">
        <v>83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4.25" x14ac:dyDescent="0.15">
      <c r="A11" s="103" t="s">
        <v>84</v>
      </c>
      <c r="B11" s="104" t="s">
        <v>85</v>
      </c>
      <c r="C11" s="105" t="s">
        <v>86</v>
      </c>
      <c r="D11" s="106"/>
      <c r="E11" s="107" t="s">
        <v>87</v>
      </c>
      <c r="F11" s="104" t="s">
        <v>85</v>
      </c>
      <c r="G11" s="105" t="s">
        <v>86</v>
      </c>
      <c r="H11" s="105" t="s">
        <v>88</v>
      </c>
      <c r="I11" s="107" t="s">
        <v>89</v>
      </c>
      <c r="J11" s="104" t="s">
        <v>85</v>
      </c>
      <c r="K11" s="121" t="s">
        <v>86</v>
      </c>
    </row>
    <row r="12" spans="1:11" ht="14.25" x14ac:dyDescent="0.15">
      <c r="A12" s="76" t="s">
        <v>90</v>
      </c>
      <c r="B12" s="89" t="s">
        <v>85</v>
      </c>
      <c r="C12" s="47" t="s">
        <v>86</v>
      </c>
      <c r="D12" s="81"/>
      <c r="E12" s="79" t="s">
        <v>91</v>
      </c>
      <c r="F12" s="89" t="s">
        <v>85</v>
      </c>
      <c r="G12" s="47" t="s">
        <v>86</v>
      </c>
      <c r="H12" s="47" t="s">
        <v>88</v>
      </c>
      <c r="I12" s="79" t="s">
        <v>92</v>
      </c>
      <c r="J12" s="89" t="s">
        <v>85</v>
      </c>
      <c r="K12" s="48" t="s">
        <v>86</v>
      </c>
    </row>
    <row r="13" spans="1:11" ht="14.25" x14ac:dyDescent="0.15">
      <c r="A13" s="76" t="s">
        <v>93</v>
      </c>
      <c r="B13" s="89" t="s">
        <v>85</v>
      </c>
      <c r="C13" s="47" t="s">
        <v>86</v>
      </c>
      <c r="D13" s="81"/>
      <c r="E13" s="79" t="s">
        <v>94</v>
      </c>
      <c r="F13" s="47" t="s">
        <v>95</v>
      </c>
      <c r="G13" s="47" t="s">
        <v>96</v>
      </c>
      <c r="H13" s="47" t="s">
        <v>88</v>
      </c>
      <c r="I13" s="79" t="s">
        <v>97</v>
      </c>
      <c r="J13" s="89" t="s">
        <v>85</v>
      </c>
      <c r="K13" s="48" t="s">
        <v>86</v>
      </c>
    </row>
    <row r="14" spans="1:11" ht="14.25" x14ac:dyDescent="0.15">
      <c r="A14" s="185" t="s">
        <v>98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95"/>
    </row>
    <row r="15" spans="1:11" ht="14.25" x14ac:dyDescent="0.15">
      <c r="A15" s="192" t="s">
        <v>99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4.25" x14ac:dyDescent="0.15">
      <c r="A16" s="108" t="s">
        <v>100</v>
      </c>
      <c r="B16" s="105" t="s">
        <v>95</v>
      </c>
      <c r="C16" s="105" t="s">
        <v>96</v>
      </c>
      <c r="D16" s="109"/>
      <c r="E16" s="110" t="s">
        <v>101</v>
      </c>
      <c r="F16" s="105" t="s">
        <v>95</v>
      </c>
      <c r="G16" s="105" t="s">
        <v>96</v>
      </c>
      <c r="H16" s="111"/>
      <c r="I16" s="110" t="s">
        <v>102</v>
      </c>
      <c r="J16" s="105" t="s">
        <v>95</v>
      </c>
      <c r="K16" s="121" t="s">
        <v>96</v>
      </c>
    </row>
    <row r="17" spans="1:22" ht="16.5" customHeight="1" x14ac:dyDescent="0.15">
      <c r="A17" s="80" t="s">
        <v>103</v>
      </c>
      <c r="B17" s="47" t="s">
        <v>95</v>
      </c>
      <c r="C17" s="47" t="s">
        <v>96</v>
      </c>
      <c r="D17" s="54"/>
      <c r="E17" s="91" t="s">
        <v>104</v>
      </c>
      <c r="F17" s="47" t="s">
        <v>95</v>
      </c>
      <c r="G17" s="47" t="s">
        <v>96</v>
      </c>
      <c r="H17" s="112"/>
      <c r="I17" s="91" t="s">
        <v>105</v>
      </c>
      <c r="J17" s="47" t="s">
        <v>95</v>
      </c>
      <c r="K17" s="48" t="s">
        <v>96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15">
      <c r="A18" s="196" t="s">
        <v>106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ht="18" customHeight="1" x14ac:dyDescent="0.15">
      <c r="A19" s="192" t="s">
        <v>107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15">
      <c r="A20" s="199" t="s">
        <v>108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 x14ac:dyDescent="0.15">
      <c r="A21" s="113" t="s">
        <v>109</v>
      </c>
      <c r="B21" s="91" t="s">
        <v>110</v>
      </c>
      <c r="C21" s="91" t="s">
        <v>111</v>
      </c>
      <c r="D21" s="91" t="s">
        <v>112</v>
      </c>
      <c r="E21" s="91" t="s">
        <v>113</v>
      </c>
      <c r="F21" s="91" t="s">
        <v>114</v>
      </c>
      <c r="G21" s="91" t="s">
        <v>115</v>
      </c>
      <c r="H21" s="91" t="s">
        <v>116</v>
      </c>
      <c r="I21" s="91" t="s">
        <v>117</v>
      </c>
      <c r="J21" s="91" t="s">
        <v>118</v>
      </c>
      <c r="K21" s="70" t="s">
        <v>119</v>
      </c>
    </row>
    <row r="22" spans="1:22" ht="16.5" customHeight="1" x14ac:dyDescent="0.15">
      <c r="A22" s="82" t="s">
        <v>120</v>
      </c>
      <c r="B22" s="114"/>
      <c r="C22" s="114"/>
      <c r="D22" s="114">
        <v>0.5</v>
      </c>
      <c r="E22" s="114">
        <v>0.5</v>
      </c>
      <c r="F22" s="114">
        <v>0.5</v>
      </c>
      <c r="G22" s="114">
        <v>0.5</v>
      </c>
      <c r="H22" s="114">
        <v>0.5</v>
      </c>
      <c r="I22" s="114">
        <v>0.5</v>
      </c>
      <c r="J22" s="114"/>
      <c r="K22" s="123"/>
    </row>
    <row r="23" spans="1:22" ht="16.5" customHeight="1" x14ac:dyDescent="0.15">
      <c r="B23" s="114"/>
      <c r="C23" s="114"/>
      <c r="D23" s="114"/>
      <c r="E23" s="114"/>
      <c r="F23" s="114"/>
      <c r="G23" s="114"/>
      <c r="H23" s="114"/>
      <c r="I23" s="114"/>
      <c r="J23" s="114"/>
      <c r="K23" s="124"/>
    </row>
    <row r="24" spans="1:22" ht="16.5" customHeight="1" x14ac:dyDescent="0.15">
      <c r="A24" s="82"/>
      <c r="B24" s="114"/>
      <c r="C24" s="114"/>
      <c r="D24" s="114"/>
      <c r="E24" s="114"/>
      <c r="F24" s="114"/>
      <c r="G24" s="114"/>
      <c r="H24" s="114"/>
      <c r="I24" s="114"/>
      <c r="J24" s="114"/>
      <c r="K24" s="124"/>
    </row>
    <row r="25" spans="1:22" ht="16.5" customHeight="1" x14ac:dyDescent="0.15">
      <c r="A25" s="82"/>
      <c r="B25" s="114"/>
      <c r="C25" s="114"/>
      <c r="D25" s="114"/>
      <c r="E25" s="114"/>
      <c r="F25" s="114"/>
      <c r="G25" s="114"/>
      <c r="H25" s="114"/>
      <c r="I25" s="114"/>
      <c r="J25" s="114"/>
      <c r="K25" s="68"/>
    </row>
    <row r="26" spans="1:22" ht="16.5" customHeight="1" x14ac:dyDescent="0.15">
      <c r="A26" s="82"/>
      <c r="B26" s="114"/>
      <c r="C26" s="114"/>
      <c r="D26" s="114"/>
      <c r="E26" s="114"/>
      <c r="F26" s="114"/>
      <c r="G26" s="114"/>
      <c r="H26" s="114"/>
      <c r="I26" s="114"/>
      <c r="J26" s="114"/>
      <c r="K26" s="68"/>
    </row>
    <row r="27" spans="1:22" ht="16.5" customHeight="1" x14ac:dyDescent="0.15">
      <c r="A27" s="82"/>
      <c r="B27" s="114"/>
      <c r="C27" s="114"/>
      <c r="D27" s="114"/>
      <c r="E27" s="114"/>
      <c r="F27" s="114"/>
      <c r="G27" s="114"/>
      <c r="H27" s="114"/>
      <c r="I27" s="114"/>
      <c r="J27" s="114"/>
      <c r="K27" s="68"/>
    </row>
    <row r="28" spans="1:22" ht="16.5" customHeight="1" x14ac:dyDescent="0.15">
      <c r="A28" s="82"/>
      <c r="B28" s="114"/>
      <c r="C28" s="114"/>
      <c r="D28" s="114"/>
      <c r="E28" s="114"/>
      <c r="F28" s="114"/>
      <c r="G28" s="114"/>
      <c r="H28" s="114"/>
      <c r="I28" s="114"/>
      <c r="J28" s="114"/>
      <c r="K28" s="68"/>
    </row>
    <row r="29" spans="1:22" ht="18" customHeight="1" x14ac:dyDescent="0.15">
      <c r="A29" s="202" t="s">
        <v>121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 x14ac:dyDescent="0.15">
      <c r="A30" s="205" t="s">
        <v>122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 x14ac:dyDescent="0.15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 x14ac:dyDescent="0.15">
      <c r="A32" s="202" t="s">
        <v>123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4.25" x14ac:dyDescent="0.15">
      <c r="A33" s="211" t="s">
        <v>124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4.25" x14ac:dyDescent="0.15">
      <c r="A34" s="214" t="s">
        <v>125</v>
      </c>
      <c r="B34" s="215"/>
      <c r="C34" s="47" t="s">
        <v>67</v>
      </c>
      <c r="D34" s="47" t="s">
        <v>68</v>
      </c>
      <c r="E34" s="216" t="s">
        <v>126</v>
      </c>
      <c r="F34" s="217"/>
      <c r="G34" s="217"/>
      <c r="H34" s="217"/>
      <c r="I34" s="217"/>
      <c r="J34" s="217"/>
      <c r="K34" s="218"/>
    </row>
    <row r="35" spans="1:11" ht="14.25" x14ac:dyDescent="0.15">
      <c r="A35" s="219" t="s">
        <v>127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ht="14.25" x14ac:dyDescent="0.15">
      <c r="A36" s="220" t="s">
        <v>128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4.25" x14ac:dyDescent="0.15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182"/>
    </row>
    <row r="38" spans="1:11" ht="14.25" x14ac:dyDescent="0.1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182"/>
    </row>
    <row r="39" spans="1:11" ht="14.25" x14ac:dyDescent="0.1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182"/>
    </row>
    <row r="40" spans="1:11" ht="14.25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182"/>
    </row>
    <row r="41" spans="1:11" ht="14.25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182"/>
    </row>
    <row r="42" spans="1:11" ht="14.25" x14ac:dyDescent="0.1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182"/>
    </row>
    <row r="43" spans="1:11" ht="14.25" x14ac:dyDescent="0.15">
      <c r="A43" s="225" t="s">
        <v>129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 x14ac:dyDescent="0.15">
      <c r="A44" s="192" t="s">
        <v>130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4.25" x14ac:dyDescent="0.15">
      <c r="A45" s="108" t="s">
        <v>131</v>
      </c>
      <c r="B45" s="105" t="s">
        <v>95</v>
      </c>
      <c r="C45" s="105" t="s">
        <v>96</v>
      </c>
      <c r="D45" s="105" t="s">
        <v>88</v>
      </c>
      <c r="E45" s="110" t="s">
        <v>132</v>
      </c>
      <c r="F45" s="105" t="s">
        <v>95</v>
      </c>
      <c r="G45" s="105" t="s">
        <v>96</v>
      </c>
      <c r="H45" s="105" t="s">
        <v>88</v>
      </c>
      <c r="I45" s="110" t="s">
        <v>133</v>
      </c>
      <c r="J45" s="105" t="s">
        <v>95</v>
      </c>
      <c r="K45" s="121" t="s">
        <v>96</v>
      </c>
    </row>
    <row r="46" spans="1:11" ht="14.25" x14ac:dyDescent="0.15">
      <c r="A46" s="80" t="s">
        <v>87</v>
      </c>
      <c r="B46" s="47" t="s">
        <v>95</v>
      </c>
      <c r="C46" s="47" t="s">
        <v>96</v>
      </c>
      <c r="D46" s="47" t="s">
        <v>88</v>
      </c>
      <c r="E46" s="91" t="s">
        <v>94</v>
      </c>
      <c r="F46" s="47" t="s">
        <v>95</v>
      </c>
      <c r="G46" s="47" t="s">
        <v>96</v>
      </c>
      <c r="H46" s="47" t="s">
        <v>88</v>
      </c>
      <c r="I46" s="91" t="s">
        <v>105</v>
      </c>
      <c r="J46" s="47" t="s">
        <v>95</v>
      </c>
      <c r="K46" s="48" t="s">
        <v>96</v>
      </c>
    </row>
    <row r="47" spans="1:11" ht="14.25" x14ac:dyDescent="0.15">
      <c r="A47" s="185" t="s">
        <v>98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5"/>
    </row>
    <row r="48" spans="1:11" ht="14.25" x14ac:dyDescent="0.15">
      <c r="A48" s="219" t="s">
        <v>134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</row>
    <row r="49" spans="1:11" ht="14.25" x14ac:dyDescent="0.1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4.25" x14ac:dyDescent="0.15">
      <c r="A50" s="115" t="s">
        <v>135</v>
      </c>
      <c r="B50" s="228" t="s">
        <v>136</v>
      </c>
      <c r="C50" s="228"/>
      <c r="D50" s="116" t="s">
        <v>137</v>
      </c>
      <c r="E50" s="117" t="s">
        <v>138</v>
      </c>
      <c r="F50" s="118" t="s">
        <v>139</v>
      </c>
      <c r="G50" s="119"/>
      <c r="H50" s="229" t="s">
        <v>140</v>
      </c>
      <c r="I50" s="230"/>
      <c r="J50" s="231"/>
      <c r="K50" s="232"/>
    </row>
    <row r="51" spans="1:11" ht="14.25" x14ac:dyDescent="0.15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1:11" ht="14.25" x14ac:dyDescent="0.1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5"/>
    </row>
    <row r="53" spans="1:11" ht="14.25" x14ac:dyDescent="0.15">
      <c r="A53" s="115" t="s">
        <v>135</v>
      </c>
      <c r="B53" s="228" t="s">
        <v>136</v>
      </c>
      <c r="C53" s="228"/>
      <c r="D53" s="116" t="s">
        <v>137</v>
      </c>
      <c r="E53" s="120" t="s">
        <v>141</v>
      </c>
      <c r="F53" s="118" t="s">
        <v>142</v>
      </c>
      <c r="G53" s="119"/>
      <c r="H53" s="229" t="s">
        <v>140</v>
      </c>
      <c r="I53" s="230"/>
      <c r="J53" s="231" t="s">
        <v>143</v>
      </c>
      <c r="K53" s="23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I6" sqref="I6:J17"/>
    </sheetView>
  </sheetViews>
  <sheetFormatPr defaultColWidth="9" defaultRowHeight="26.1" customHeight="1" x14ac:dyDescent="0.15"/>
  <cols>
    <col min="1" max="1" width="17.125" style="28" customWidth="1"/>
    <col min="2" max="7" width="9.375" style="28" customWidth="1"/>
    <col min="8" max="8" width="1.375" style="28" customWidth="1"/>
    <col min="9" max="14" width="9.625" style="28" customWidth="1"/>
    <col min="15" max="16384" width="9" style="28"/>
  </cols>
  <sheetData>
    <row r="1" spans="1:14" ht="30" customHeight="1" x14ac:dyDescent="0.15">
      <c r="A1" s="236" t="s">
        <v>144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 x14ac:dyDescent="0.15">
      <c r="A2" s="29" t="s">
        <v>62</v>
      </c>
      <c r="B2" s="238" t="s">
        <v>63</v>
      </c>
      <c r="C2" s="239"/>
      <c r="D2" s="30" t="s">
        <v>69</v>
      </c>
      <c r="E2" s="239" t="s">
        <v>70</v>
      </c>
      <c r="F2" s="239"/>
      <c r="G2" s="239"/>
      <c r="H2" s="244"/>
      <c r="I2" s="38" t="s">
        <v>57</v>
      </c>
      <c r="J2" s="239" t="s">
        <v>58</v>
      </c>
      <c r="K2" s="239"/>
      <c r="L2" s="239"/>
      <c r="M2" s="239"/>
      <c r="N2" s="240"/>
    </row>
    <row r="3" spans="1:14" ht="29.1" customHeight="1" x14ac:dyDescent="0.15">
      <c r="A3" s="243" t="s">
        <v>145</v>
      </c>
      <c r="B3" s="241" t="s">
        <v>146</v>
      </c>
      <c r="C3" s="241"/>
      <c r="D3" s="241"/>
      <c r="E3" s="241"/>
      <c r="F3" s="241"/>
      <c r="G3" s="241"/>
      <c r="H3" s="245"/>
      <c r="I3" s="241" t="s">
        <v>147</v>
      </c>
      <c r="J3" s="241"/>
      <c r="K3" s="241"/>
      <c r="L3" s="241"/>
      <c r="M3" s="241"/>
      <c r="N3" s="242"/>
    </row>
    <row r="4" spans="1:14" ht="29.1" customHeight="1" x14ac:dyDescent="0.15">
      <c r="A4" s="243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1" t="s">
        <v>117</v>
      </c>
      <c r="H4" s="245"/>
      <c r="I4" s="100" t="s">
        <v>148</v>
      </c>
      <c r="J4" s="100" t="s">
        <v>149</v>
      </c>
      <c r="K4" s="100"/>
      <c r="L4" s="100"/>
      <c r="M4" s="100"/>
      <c r="N4" s="100"/>
    </row>
    <row r="5" spans="1:14" ht="21.95" customHeight="1" x14ac:dyDescent="0.15">
      <c r="A5" s="33" t="s">
        <v>150</v>
      </c>
      <c r="B5" s="31" t="s">
        <v>151</v>
      </c>
      <c r="C5" s="31" t="s">
        <v>152</v>
      </c>
      <c r="D5" s="31" t="s">
        <v>153</v>
      </c>
      <c r="E5" s="31" t="s">
        <v>154</v>
      </c>
      <c r="F5" s="31" t="s">
        <v>155</v>
      </c>
      <c r="G5" s="31" t="s">
        <v>156</v>
      </c>
      <c r="H5" s="245"/>
      <c r="I5" s="31" t="s">
        <v>151</v>
      </c>
      <c r="J5" s="31" t="s">
        <v>152</v>
      </c>
      <c r="K5" s="31" t="s">
        <v>153</v>
      </c>
      <c r="L5" s="31" t="s">
        <v>154</v>
      </c>
      <c r="M5" s="31" t="s">
        <v>155</v>
      </c>
      <c r="N5" s="31" t="s">
        <v>156</v>
      </c>
    </row>
    <row r="6" spans="1:14" ht="21.95" customHeight="1" x14ac:dyDescent="0.3">
      <c r="A6" s="34" t="s">
        <v>157</v>
      </c>
      <c r="B6" s="31">
        <f>C6-2.1</f>
        <v>98.800000000000011</v>
      </c>
      <c r="C6" s="31">
        <f>D6-2.1</f>
        <v>100.9</v>
      </c>
      <c r="D6" s="31">
        <v>103</v>
      </c>
      <c r="E6" s="35">
        <f t="shared" ref="E6:G6" si="0">D6+2.1</f>
        <v>105.1</v>
      </c>
      <c r="F6" s="35">
        <f t="shared" si="0"/>
        <v>107.19999999999999</v>
      </c>
      <c r="G6" s="35">
        <f t="shared" si="0"/>
        <v>109.29999999999998</v>
      </c>
      <c r="H6" s="245"/>
      <c r="I6" s="41" t="s">
        <v>158</v>
      </c>
      <c r="J6" s="41" t="s">
        <v>159</v>
      </c>
      <c r="K6" s="101"/>
      <c r="L6" s="101"/>
      <c r="M6" s="101"/>
      <c r="N6" s="101"/>
    </row>
    <row r="7" spans="1:14" ht="21.95" customHeight="1" x14ac:dyDescent="0.3">
      <c r="A7" s="34" t="s">
        <v>160</v>
      </c>
      <c r="B7" s="35">
        <f>C7-1.5</f>
        <v>71.5</v>
      </c>
      <c r="C7" s="35">
        <f>D7-1.5</f>
        <v>73</v>
      </c>
      <c r="D7" s="35">
        <v>74.5</v>
      </c>
      <c r="E7" s="34">
        <f t="shared" ref="E7:G7" si="1">D7+1.5</f>
        <v>76</v>
      </c>
      <c r="F7" s="34">
        <f t="shared" si="1"/>
        <v>77.5</v>
      </c>
      <c r="G7" s="34">
        <f t="shared" si="1"/>
        <v>79</v>
      </c>
      <c r="H7" s="245"/>
      <c r="I7" s="41" t="s">
        <v>161</v>
      </c>
      <c r="J7" s="41" t="s">
        <v>161</v>
      </c>
      <c r="K7" s="40"/>
      <c r="L7" s="40"/>
      <c r="M7" s="40"/>
      <c r="N7" s="40"/>
    </row>
    <row r="8" spans="1:14" ht="21.95" customHeight="1" x14ac:dyDescent="0.3">
      <c r="A8" s="36" t="s">
        <v>162</v>
      </c>
      <c r="B8" s="34">
        <f>C8-4</f>
        <v>78</v>
      </c>
      <c r="C8" s="34">
        <f>D8-4</f>
        <v>82</v>
      </c>
      <c r="D8" s="35">
        <v>86</v>
      </c>
      <c r="E8" s="34">
        <f t="shared" ref="E8:E10" si="2">D8+4</f>
        <v>90</v>
      </c>
      <c r="F8" s="34">
        <f>E8+5</f>
        <v>95</v>
      </c>
      <c r="G8" s="35">
        <f>F8+6</f>
        <v>101</v>
      </c>
      <c r="H8" s="245"/>
      <c r="I8" s="41" t="s">
        <v>163</v>
      </c>
      <c r="J8" s="41" t="s">
        <v>164</v>
      </c>
      <c r="K8" s="101"/>
      <c r="L8" s="101"/>
      <c r="M8" s="101"/>
      <c r="N8" s="101"/>
    </row>
    <row r="9" spans="1:14" ht="21.95" customHeight="1" x14ac:dyDescent="0.3">
      <c r="A9" s="36" t="s">
        <v>165</v>
      </c>
      <c r="B9" s="34">
        <f>C9-4</f>
        <v>86</v>
      </c>
      <c r="C9" s="34">
        <f>D9-4</f>
        <v>90</v>
      </c>
      <c r="D9" s="35">
        <v>94</v>
      </c>
      <c r="E9" s="34">
        <f t="shared" si="2"/>
        <v>98</v>
      </c>
      <c r="F9" s="34">
        <f>E9+5</f>
        <v>103</v>
      </c>
      <c r="G9" s="35">
        <f>F9+6</f>
        <v>109</v>
      </c>
      <c r="H9" s="245"/>
      <c r="I9" s="41"/>
      <c r="J9" s="41"/>
      <c r="K9" s="101"/>
      <c r="L9" s="101"/>
      <c r="M9" s="101"/>
      <c r="N9" s="101"/>
    </row>
    <row r="10" spans="1:14" ht="21.95" customHeight="1" x14ac:dyDescent="0.3">
      <c r="A10" s="34" t="s">
        <v>166</v>
      </c>
      <c r="B10" s="35">
        <f>C10-3.6</f>
        <v>99.800000000000011</v>
      </c>
      <c r="C10" s="35">
        <f>D10-3.6</f>
        <v>103.4</v>
      </c>
      <c r="D10" s="35">
        <v>107</v>
      </c>
      <c r="E10" s="34">
        <f t="shared" si="2"/>
        <v>111</v>
      </c>
      <c r="F10" s="34">
        <f>E10+4</f>
        <v>115</v>
      </c>
      <c r="G10" s="35">
        <f>F10+4</f>
        <v>119</v>
      </c>
      <c r="H10" s="245"/>
      <c r="I10" s="41" t="s">
        <v>164</v>
      </c>
      <c r="J10" s="41" t="s">
        <v>164</v>
      </c>
      <c r="K10" s="101"/>
      <c r="L10" s="101"/>
      <c r="M10" s="101"/>
      <c r="N10" s="101"/>
    </row>
    <row r="11" spans="1:14" ht="21.95" customHeight="1" x14ac:dyDescent="0.3">
      <c r="A11" s="34" t="s">
        <v>167</v>
      </c>
      <c r="B11" s="34">
        <f>C11-1.15</f>
        <v>29.700000000000003</v>
      </c>
      <c r="C11" s="34">
        <f>D11-1.15</f>
        <v>30.85</v>
      </c>
      <c r="D11" s="35">
        <v>32</v>
      </c>
      <c r="E11" s="34">
        <f t="shared" ref="E11:G11" si="3">D11+1.3</f>
        <v>33.299999999999997</v>
      </c>
      <c r="F11" s="34">
        <f t="shared" si="3"/>
        <v>34.599999999999994</v>
      </c>
      <c r="G11" s="35">
        <f t="shared" si="3"/>
        <v>35.899999999999991</v>
      </c>
      <c r="H11" s="245"/>
      <c r="I11" s="41" t="s">
        <v>161</v>
      </c>
      <c r="J11" s="41" t="s">
        <v>161</v>
      </c>
      <c r="K11" s="101"/>
      <c r="L11" s="101"/>
      <c r="M11" s="101"/>
      <c r="N11" s="101"/>
    </row>
    <row r="12" spans="1:14" ht="21.95" customHeight="1" x14ac:dyDescent="0.3">
      <c r="A12" s="34" t="s">
        <v>168</v>
      </c>
      <c r="B12" s="34">
        <f>C12-0.7</f>
        <v>21.6</v>
      </c>
      <c r="C12" s="34">
        <f>D12-0.7</f>
        <v>22.3</v>
      </c>
      <c r="D12" s="35">
        <v>23</v>
      </c>
      <c r="E12" s="34">
        <f>D12+0.7</f>
        <v>23.7</v>
      </c>
      <c r="F12" s="34">
        <f>E12+0.7</f>
        <v>24.4</v>
      </c>
      <c r="G12" s="35">
        <f>F12+0.9</f>
        <v>25.299999999999997</v>
      </c>
      <c r="H12" s="245"/>
      <c r="I12" s="41" t="s">
        <v>161</v>
      </c>
      <c r="J12" s="41" t="s">
        <v>161</v>
      </c>
      <c r="K12" s="101"/>
      <c r="L12" s="101"/>
      <c r="M12" s="101"/>
      <c r="N12" s="101"/>
    </row>
    <row r="13" spans="1:14" ht="21.95" customHeight="1" x14ac:dyDescent="0.3">
      <c r="A13" s="34" t="s">
        <v>169</v>
      </c>
      <c r="B13" s="34">
        <f>C13-0.5</f>
        <v>19.5</v>
      </c>
      <c r="C13" s="34">
        <f>D13-0.5</f>
        <v>20</v>
      </c>
      <c r="D13" s="35">
        <v>20.5</v>
      </c>
      <c r="E13" s="34">
        <f>D13+0.5</f>
        <v>21</v>
      </c>
      <c r="F13" s="34">
        <f>E13+0.5</f>
        <v>21.5</v>
      </c>
      <c r="G13" s="35">
        <f>F13+0.7</f>
        <v>22.2</v>
      </c>
      <c r="H13" s="245"/>
      <c r="I13" s="41" t="s">
        <v>159</v>
      </c>
      <c r="J13" s="41" t="s">
        <v>159</v>
      </c>
      <c r="K13" s="101"/>
      <c r="L13" s="101"/>
      <c r="M13" s="101"/>
      <c r="N13" s="101"/>
    </row>
    <row r="14" spans="1:14" ht="21.95" customHeight="1" x14ac:dyDescent="0.3">
      <c r="A14" s="34" t="s">
        <v>170</v>
      </c>
      <c r="B14" s="35">
        <f>C14-0.7</f>
        <v>27.7</v>
      </c>
      <c r="C14" s="35">
        <f>D14-0.6</f>
        <v>28.4</v>
      </c>
      <c r="D14" s="35">
        <v>29</v>
      </c>
      <c r="E14" s="34">
        <f>D14+0.6</f>
        <v>29.6</v>
      </c>
      <c r="F14" s="34">
        <f>E14+0.7</f>
        <v>30.3</v>
      </c>
      <c r="G14" s="35">
        <f>F14+0.6</f>
        <v>30.900000000000002</v>
      </c>
      <c r="H14" s="245"/>
      <c r="I14" s="41" t="s">
        <v>159</v>
      </c>
      <c r="J14" s="41" t="s">
        <v>159</v>
      </c>
      <c r="K14" s="101"/>
      <c r="L14" s="101"/>
      <c r="M14" s="101"/>
      <c r="N14" s="101"/>
    </row>
    <row r="15" spans="1:14" ht="21.95" customHeight="1" x14ac:dyDescent="0.3">
      <c r="A15" s="34" t="s">
        <v>171</v>
      </c>
      <c r="B15" s="35">
        <f>C15-0.9</f>
        <v>39.700000000000003</v>
      </c>
      <c r="C15" s="35">
        <f>D15-0.9</f>
        <v>40.6</v>
      </c>
      <c r="D15" s="35">
        <v>41.5</v>
      </c>
      <c r="E15" s="34">
        <f t="shared" ref="E15:G15" si="4">D15+1.1</f>
        <v>42.6</v>
      </c>
      <c r="F15" s="34">
        <f t="shared" si="4"/>
        <v>43.7</v>
      </c>
      <c r="G15" s="35">
        <f t="shared" si="4"/>
        <v>44.800000000000004</v>
      </c>
      <c r="H15" s="245"/>
      <c r="I15" s="41" t="s">
        <v>172</v>
      </c>
      <c r="J15" s="41" t="s">
        <v>159</v>
      </c>
      <c r="K15" s="101"/>
      <c r="L15" s="101"/>
      <c r="M15" s="101"/>
      <c r="N15" s="101"/>
    </row>
    <row r="16" spans="1:14" ht="21.95" customHeight="1" x14ac:dyDescent="0.3">
      <c r="A16" s="34" t="s">
        <v>173</v>
      </c>
      <c r="B16" s="35">
        <f t="shared" ref="B16:G16" si="5">B14+B15</f>
        <v>67.400000000000006</v>
      </c>
      <c r="C16" s="35">
        <f t="shared" si="5"/>
        <v>69</v>
      </c>
      <c r="D16" s="35">
        <f t="shared" si="5"/>
        <v>70.5</v>
      </c>
      <c r="E16" s="35">
        <f t="shared" si="5"/>
        <v>72.2</v>
      </c>
      <c r="F16" s="35">
        <f t="shared" si="5"/>
        <v>74</v>
      </c>
      <c r="G16" s="35">
        <f t="shared" si="5"/>
        <v>75.7</v>
      </c>
      <c r="H16" s="245"/>
      <c r="I16" s="41" t="s">
        <v>161</v>
      </c>
      <c r="J16" s="41" t="s">
        <v>161</v>
      </c>
      <c r="K16" s="101"/>
      <c r="L16" s="101"/>
      <c r="M16" s="101"/>
      <c r="N16" s="101"/>
    </row>
    <row r="17" spans="1:14" ht="21.95" customHeight="1" x14ac:dyDescent="0.3">
      <c r="A17" s="34" t="s">
        <v>174</v>
      </c>
      <c r="B17" s="35">
        <f>C17-0</f>
        <v>14.5</v>
      </c>
      <c r="C17" s="35">
        <f>D17-0.5</f>
        <v>14.5</v>
      </c>
      <c r="D17" s="34">
        <v>15</v>
      </c>
      <c r="E17" s="34">
        <f>D17</f>
        <v>15</v>
      </c>
      <c r="F17" s="34">
        <f>E17+1.5</f>
        <v>16.5</v>
      </c>
      <c r="G17" s="37">
        <f>F17+0</f>
        <v>16.5</v>
      </c>
      <c r="H17" s="245"/>
      <c r="I17" s="41" t="s">
        <v>161</v>
      </c>
      <c r="J17" s="41" t="s">
        <v>161</v>
      </c>
      <c r="K17" s="101"/>
      <c r="L17" s="101"/>
      <c r="M17" s="101"/>
      <c r="N17" s="101"/>
    </row>
    <row r="18" spans="1:14" ht="14.25" x14ac:dyDescent="0.15">
      <c r="A18" s="98" t="s">
        <v>126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</row>
    <row r="19" spans="1:14" ht="14.25" x14ac:dyDescent="0.15">
      <c r="A19" s="28" t="s">
        <v>175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</row>
    <row r="20" spans="1:14" ht="14.25" x14ac:dyDescent="0.15">
      <c r="A20" s="99"/>
      <c r="B20" s="99"/>
      <c r="C20" s="99"/>
      <c r="D20" s="99"/>
      <c r="E20" s="99"/>
      <c r="F20" s="99"/>
      <c r="G20" s="99"/>
      <c r="H20" s="99"/>
      <c r="I20" s="98" t="s">
        <v>176</v>
      </c>
      <c r="J20" s="102"/>
      <c r="K20" s="98" t="s">
        <v>177</v>
      </c>
      <c r="L20" s="98"/>
      <c r="M20" s="98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8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2" sqref="B2:C2"/>
    </sheetView>
  </sheetViews>
  <sheetFormatPr defaultColWidth="10" defaultRowHeight="16.5" customHeight="1" x14ac:dyDescent="0.15"/>
  <cols>
    <col min="1" max="1" width="10.875" style="42" customWidth="1"/>
    <col min="2" max="16384" width="10" style="42"/>
  </cols>
  <sheetData>
    <row r="1" spans="1:11" ht="22.5" customHeight="1" x14ac:dyDescent="0.15">
      <c r="A1" s="246" t="s">
        <v>179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7.25" customHeight="1" x14ac:dyDescent="0.15">
      <c r="A2" s="71" t="s">
        <v>53</v>
      </c>
      <c r="B2" s="164" t="s">
        <v>54</v>
      </c>
      <c r="C2" s="164"/>
      <c r="D2" s="165" t="s">
        <v>55</v>
      </c>
      <c r="E2" s="165"/>
      <c r="F2" s="164"/>
      <c r="G2" s="164"/>
      <c r="H2" s="72" t="s">
        <v>57</v>
      </c>
      <c r="I2" s="166" t="s">
        <v>58</v>
      </c>
      <c r="J2" s="166"/>
      <c r="K2" s="167"/>
    </row>
    <row r="3" spans="1:11" ht="16.5" customHeight="1" x14ac:dyDescent="0.15">
      <c r="A3" s="168" t="s">
        <v>59</v>
      </c>
      <c r="B3" s="169"/>
      <c r="C3" s="170"/>
      <c r="D3" s="171" t="s">
        <v>60</v>
      </c>
      <c r="E3" s="172"/>
      <c r="F3" s="172"/>
      <c r="G3" s="173"/>
      <c r="H3" s="171" t="s">
        <v>61</v>
      </c>
      <c r="I3" s="172"/>
      <c r="J3" s="172"/>
      <c r="K3" s="173"/>
    </row>
    <row r="4" spans="1:11" ht="16.5" customHeight="1" x14ac:dyDescent="0.15">
      <c r="A4" s="75" t="s">
        <v>62</v>
      </c>
      <c r="B4" s="174" t="s">
        <v>63</v>
      </c>
      <c r="C4" s="175"/>
      <c r="D4" s="176" t="s">
        <v>64</v>
      </c>
      <c r="E4" s="177"/>
      <c r="F4" s="178" t="s">
        <v>65</v>
      </c>
      <c r="G4" s="179"/>
      <c r="H4" s="176" t="s">
        <v>180</v>
      </c>
      <c r="I4" s="177"/>
      <c r="J4" s="47" t="s">
        <v>67</v>
      </c>
      <c r="K4" s="48" t="s">
        <v>68</v>
      </c>
    </row>
    <row r="5" spans="1:11" ht="16.5" customHeight="1" x14ac:dyDescent="0.15">
      <c r="A5" s="76" t="s">
        <v>69</v>
      </c>
      <c r="B5" s="180" t="s">
        <v>70</v>
      </c>
      <c r="C5" s="175"/>
      <c r="D5" s="176" t="s">
        <v>71</v>
      </c>
      <c r="E5" s="177"/>
      <c r="F5" s="178">
        <v>45015</v>
      </c>
      <c r="G5" s="179"/>
      <c r="H5" s="176" t="s">
        <v>181</v>
      </c>
      <c r="I5" s="177"/>
      <c r="J5" s="47" t="s">
        <v>67</v>
      </c>
      <c r="K5" s="48" t="s">
        <v>68</v>
      </c>
    </row>
    <row r="6" spans="1:11" ht="16.5" customHeight="1" x14ac:dyDescent="0.15">
      <c r="A6" s="75" t="s">
        <v>73</v>
      </c>
      <c r="B6" s="77">
        <v>2</v>
      </c>
      <c r="C6" s="78">
        <v>6</v>
      </c>
      <c r="D6" s="76" t="s">
        <v>74</v>
      </c>
      <c r="E6" s="79"/>
      <c r="F6" s="178">
        <v>45047</v>
      </c>
      <c r="G6" s="179"/>
      <c r="H6" s="247" t="s">
        <v>182</v>
      </c>
      <c r="I6" s="248"/>
      <c r="J6" s="248"/>
      <c r="K6" s="249"/>
    </row>
    <row r="7" spans="1:11" ht="16.5" customHeight="1" x14ac:dyDescent="0.15">
      <c r="A7" s="75" t="s">
        <v>76</v>
      </c>
      <c r="B7" s="181">
        <v>3702</v>
      </c>
      <c r="C7" s="182"/>
      <c r="D7" s="76" t="s">
        <v>77</v>
      </c>
      <c r="E7" s="81"/>
      <c r="F7" s="178">
        <v>45066</v>
      </c>
      <c r="G7" s="179"/>
      <c r="H7" s="250"/>
      <c r="I7" s="180"/>
      <c r="J7" s="180"/>
      <c r="K7" s="175"/>
    </row>
    <row r="8" spans="1:11" ht="16.5" customHeight="1" x14ac:dyDescent="0.15">
      <c r="A8" s="83" t="s">
        <v>79</v>
      </c>
      <c r="B8" s="183"/>
      <c r="C8" s="184"/>
      <c r="D8" s="185" t="s">
        <v>80</v>
      </c>
      <c r="E8" s="186"/>
      <c r="F8" s="187">
        <v>45097</v>
      </c>
      <c r="G8" s="188"/>
      <c r="H8" s="185"/>
      <c r="I8" s="186"/>
      <c r="J8" s="186"/>
      <c r="K8" s="195"/>
    </row>
    <row r="9" spans="1:11" ht="16.5" customHeight="1" x14ac:dyDescent="0.15">
      <c r="A9" s="251" t="s">
        <v>183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1" ht="16.5" customHeight="1" x14ac:dyDescent="0.15">
      <c r="A10" s="84" t="s">
        <v>84</v>
      </c>
      <c r="B10" s="85" t="s">
        <v>85</v>
      </c>
      <c r="C10" s="86" t="s">
        <v>86</v>
      </c>
      <c r="D10" s="87"/>
      <c r="E10" s="88" t="s">
        <v>89</v>
      </c>
      <c r="F10" s="85" t="s">
        <v>85</v>
      </c>
      <c r="G10" s="86" t="s">
        <v>86</v>
      </c>
      <c r="H10" s="85"/>
      <c r="I10" s="88" t="s">
        <v>87</v>
      </c>
      <c r="J10" s="85" t="s">
        <v>85</v>
      </c>
      <c r="K10" s="96" t="s">
        <v>86</v>
      </c>
    </row>
    <row r="11" spans="1:11" ht="16.5" customHeight="1" x14ac:dyDescent="0.15">
      <c r="A11" s="76" t="s">
        <v>90</v>
      </c>
      <c r="B11" s="89" t="s">
        <v>85</v>
      </c>
      <c r="C11" s="47" t="s">
        <v>86</v>
      </c>
      <c r="D11" s="81"/>
      <c r="E11" s="79" t="s">
        <v>92</v>
      </c>
      <c r="F11" s="89" t="s">
        <v>85</v>
      </c>
      <c r="G11" s="47" t="s">
        <v>86</v>
      </c>
      <c r="H11" s="89"/>
      <c r="I11" s="79" t="s">
        <v>97</v>
      </c>
      <c r="J11" s="89" t="s">
        <v>85</v>
      </c>
      <c r="K11" s="48" t="s">
        <v>86</v>
      </c>
    </row>
    <row r="12" spans="1:11" ht="16.5" customHeight="1" x14ac:dyDescent="0.15">
      <c r="A12" s="185" t="s">
        <v>126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95"/>
    </row>
    <row r="13" spans="1:11" ht="16.5" customHeight="1" x14ac:dyDescent="0.15">
      <c r="A13" s="252" t="s">
        <v>184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16.5" customHeight="1" x14ac:dyDescent="0.15">
      <c r="A14" s="253" t="s">
        <v>185</v>
      </c>
      <c r="B14" s="254"/>
      <c r="C14" s="254"/>
      <c r="D14" s="254"/>
      <c r="E14" s="254"/>
      <c r="F14" s="254"/>
      <c r="G14" s="254"/>
      <c r="H14" s="254"/>
      <c r="I14" s="255"/>
      <c r="J14" s="255"/>
      <c r="K14" s="256"/>
    </row>
    <row r="15" spans="1:11" ht="16.5" customHeight="1" x14ac:dyDescent="0.15">
      <c r="A15" s="257"/>
      <c r="B15" s="258"/>
      <c r="C15" s="258"/>
      <c r="D15" s="259"/>
      <c r="E15" s="260"/>
      <c r="F15" s="258"/>
      <c r="G15" s="258"/>
      <c r="H15" s="259"/>
      <c r="I15" s="261"/>
      <c r="J15" s="262"/>
      <c r="K15" s="263"/>
    </row>
    <row r="16" spans="1:11" ht="16.5" customHeight="1" x14ac:dyDescent="0.15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6"/>
    </row>
    <row r="17" spans="1:11" ht="16.5" customHeight="1" x14ac:dyDescent="0.15">
      <c r="A17" s="252" t="s">
        <v>186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ht="16.5" customHeight="1" x14ac:dyDescent="0.15">
      <c r="A18" s="253" t="s">
        <v>187</v>
      </c>
      <c r="B18" s="254"/>
      <c r="C18" s="254"/>
      <c r="D18" s="254"/>
      <c r="E18" s="254"/>
      <c r="F18" s="254"/>
      <c r="G18" s="254"/>
      <c r="H18" s="254"/>
      <c r="I18" s="255"/>
      <c r="J18" s="255"/>
      <c r="K18" s="256"/>
    </row>
    <row r="19" spans="1:11" ht="16.5" customHeight="1" x14ac:dyDescent="0.15">
      <c r="A19" s="257"/>
      <c r="B19" s="258"/>
      <c r="C19" s="258"/>
      <c r="D19" s="259"/>
      <c r="E19" s="260"/>
      <c r="F19" s="258"/>
      <c r="G19" s="258"/>
      <c r="H19" s="259"/>
      <c r="I19" s="261"/>
      <c r="J19" s="262"/>
      <c r="K19" s="263"/>
    </row>
    <row r="20" spans="1:11" ht="16.5" customHeight="1" x14ac:dyDescent="0.15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66"/>
    </row>
    <row r="21" spans="1:11" ht="16.5" customHeight="1" x14ac:dyDescent="0.15">
      <c r="A21" s="267" t="s">
        <v>123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spans="1:11" ht="16.5" customHeight="1" x14ac:dyDescent="0.15">
      <c r="A22" s="268" t="s">
        <v>124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6"/>
    </row>
    <row r="23" spans="1:11" ht="16.5" customHeight="1" x14ac:dyDescent="0.15">
      <c r="A23" s="214" t="s">
        <v>125</v>
      </c>
      <c r="B23" s="215"/>
      <c r="C23" s="47" t="s">
        <v>67</v>
      </c>
      <c r="D23" s="47" t="s">
        <v>68</v>
      </c>
      <c r="E23" s="269"/>
      <c r="F23" s="269"/>
      <c r="G23" s="269"/>
      <c r="H23" s="269"/>
      <c r="I23" s="269"/>
      <c r="J23" s="269"/>
      <c r="K23" s="270"/>
    </row>
    <row r="24" spans="1:11" ht="16.5" customHeight="1" x14ac:dyDescent="0.15">
      <c r="A24" s="176" t="s">
        <v>188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75"/>
    </row>
    <row r="25" spans="1:11" ht="16.5" customHeight="1" x14ac:dyDescent="0.15">
      <c r="A25" s="271"/>
      <c r="B25" s="272"/>
      <c r="C25" s="272"/>
      <c r="D25" s="272"/>
      <c r="E25" s="272"/>
      <c r="F25" s="272"/>
      <c r="G25" s="272"/>
      <c r="H25" s="272"/>
      <c r="I25" s="272"/>
      <c r="J25" s="272"/>
      <c r="K25" s="273"/>
    </row>
    <row r="26" spans="1:11" ht="16.5" customHeight="1" x14ac:dyDescent="0.15">
      <c r="A26" s="251" t="s">
        <v>130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1" ht="16.5" customHeight="1" x14ac:dyDescent="0.15">
      <c r="A27" s="73" t="s">
        <v>131</v>
      </c>
      <c r="B27" s="86" t="s">
        <v>95</v>
      </c>
      <c r="C27" s="86" t="s">
        <v>96</v>
      </c>
      <c r="D27" s="86" t="s">
        <v>88</v>
      </c>
      <c r="E27" s="74" t="s">
        <v>132</v>
      </c>
      <c r="F27" s="86" t="s">
        <v>95</v>
      </c>
      <c r="G27" s="86" t="s">
        <v>96</v>
      </c>
      <c r="H27" s="86" t="s">
        <v>88</v>
      </c>
      <c r="I27" s="74" t="s">
        <v>133</v>
      </c>
      <c r="J27" s="86" t="s">
        <v>95</v>
      </c>
      <c r="K27" s="96" t="s">
        <v>96</v>
      </c>
    </row>
    <row r="28" spans="1:11" ht="16.5" customHeight="1" x14ac:dyDescent="0.15">
      <c r="A28" s="80" t="s">
        <v>87</v>
      </c>
      <c r="B28" s="47" t="s">
        <v>95</v>
      </c>
      <c r="C28" s="47" t="s">
        <v>96</v>
      </c>
      <c r="D28" s="47" t="s">
        <v>88</v>
      </c>
      <c r="E28" s="91" t="s">
        <v>94</v>
      </c>
      <c r="F28" s="47" t="s">
        <v>95</v>
      </c>
      <c r="G28" s="47" t="s">
        <v>96</v>
      </c>
      <c r="H28" s="47" t="s">
        <v>88</v>
      </c>
      <c r="I28" s="91" t="s">
        <v>105</v>
      </c>
      <c r="J28" s="47" t="s">
        <v>95</v>
      </c>
      <c r="K28" s="48" t="s">
        <v>96</v>
      </c>
    </row>
    <row r="29" spans="1:11" ht="16.5" customHeight="1" x14ac:dyDescent="0.15">
      <c r="A29" s="176" t="s">
        <v>98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74"/>
    </row>
    <row r="30" spans="1:11" ht="16.5" customHeight="1" x14ac:dyDescent="0.15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6.5" customHeight="1" x14ac:dyDescent="0.15">
      <c r="A31" s="251" t="s">
        <v>189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spans="1:11" ht="17.25" customHeight="1" x14ac:dyDescent="0.15">
      <c r="A32" s="275" t="s">
        <v>190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 x14ac:dyDescent="0.15">
      <c r="A33" s="275" t="s">
        <v>191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17.25" customHeight="1" x14ac:dyDescent="0.15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182"/>
    </row>
    <row r="35" spans="1:11" ht="17.25" customHeight="1" x14ac:dyDescent="0.15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182"/>
    </row>
    <row r="36" spans="1:11" ht="17.25" customHeight="1" x14ac:dyDescent="0.15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182"/>
    </row>
    <row r="37" spans="1:11" ht="17.25" customHeight="1" x14ac:dyDescent="0.15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182"/>
    </row>
    <row r="38" spans="1:11" ht="17.25" customHeight="1" x14ac:dyDescent="0.1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182"/>
    </row>
    <row r="39" spans="1:11" ht="17.25" customHeight="1" x14ac:dyDescent="0.1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182"/>
    </row>
    <row r="40" spans="1:11" ht="17.25" customHeight="1" x14ac:dyDescent="0.1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182"/>
    </row>
    <row r="41" spans="1:11" ht="17.25" customHeight="1" x14ac:dyDescent="0.1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182"/>
    </row>
    <row r="42" spans="1:11" ht="17.25" customHeight="1" x14ac:dyDescent="0.1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182"/>
    </row>
    <row r="43" spans="1:11" ht="17.25" customHeight="1" x14ac:dyDescent="0.15">
      <c r="A43" s="225" t="s">
        <v>129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6.5" customHeight="1" x14ac:dyDescent="0.15">
      <c r="A44" s="251" t="s">
        <v>192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spans="1:11" ht="18" customHeight="1" x14ac:dyDescent="0.15">
      <c r="A45" s="278" t="s">
        <v>126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1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15">
      <c r="A47" s="271"/>
      <c r="B47" s="272"/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ht="21" customHeight="1" x14ac:dyDescent="0.15">
      <c r="A48" s="92" t="s">
        <v>135</v>
      </c>
      <c r="B48" s="281" t="s">
        <v>136</v>
      </c>
      <c r="C48" s="281"/>
      <c r="D48" s="93" t="s">
        <v>137</v>
      </c>
      <c r="E48" s="94"/>
      <c r="F48" s="93" t="s">
        <v>139</v>
      </c>
      <c r="G48" s="95"/>
      <c r="H48" s="282" t="s">
        <v>140</v>
      </c>
      <c r="I48" s="282"/>
      <c r="J48" s="281"/>
      <c r="K48" s="283"/>
    </row>
    <row r="49" spans="1:11" ht="16.5" customHeight="1" x14ac:dyDescent="0.15">
      <c r="A49" s="192" t="s">
        <v>193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6.5" customHeight="1" x14ac:dyDescent="0.15">
      <c r="A50" s="284"/>
      <c r="B50" s="285"/>
      <c r="C50" s="285"/>
      <c r="D50" s="285"/>
      <c r="E50" s="285"/>
      <c r="F50" s="285"/>
      <c r="G50" s="285"/>
      <c r="H50" s="285"/>
      <c r="I50" s="285"/>
      <c r="J50" s="285"/>
      <c r="K50" s="286"/>
    </row>
    <row r="51" spans="1:11" ht="16.5" customHeight="1" x14ac:dyDescent="0.15">
      <c r="A51" s="287"/>
      <c r="B51" s="288"/>
      <c r="C51" s="288"/>
      <c r="D51" s="288"/>
      <c r="E51" s="288"/>
      <c r="F51" s="288"/>
      <c r="G51" s="288"/>
      <c r="H51" s="288"/>
      <c r="I51" s="288"/>
      <c r="J51" s="288"/>
      <c r="K51" s="289"/>
    </row>
    <row r="52" spans="1:11" ht="21" customHeight="1" x14ac:dyDescent="0.15">
      <c r="A52" s="92" t="s">
        <v>135</v>
      </c>
      <c r="B52" s="281" t="s">
        <v>136</v>
      </c>
      <c r="C52" s="281"/>
      <c r="D52" s="93" t="s">
        <v>137</v>
      </c>
      <c r="E52" s="93"/>
      <c r="F52" s="93" t="s">
        <v>139</v>
      </c>
      <c r="G52" s="93"/>
      <c r="H52" s="282" t="s">
        <v>140</v>
      </c>
      <c r="I52" s="282"/>
      <c r="J52" s="290"/>
      <c r="K52" s="291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A2" workbookViewId="0">
      <selection activeCell="I4" sqref="I4:N17"/>
    </sheetView>
  </sheetViews>
  <sheetFormatPr defaultColWidth="9" defaultRowHeight="26.1" customHeight="1" x14ac:dyDescent="0.15"/>
  <cols>
    <col min="1" max="1" width="17.125" style="28" customWidth="1"/>
    <col min="2" max="7" width="9.375" style="28" customWidth="1"/>
    <col min="8" max="8" width="1.375" style="28" customWidth="1"/>
    <col min="9" max="14" width="10.625" style="28" customWidth="1"/>
    <col min="15" max="16384" width="9" style="28"/>
  </cols>
  <sheetData>
    <row r="1" spans="1:14" ht="30" customHeight="1" x14ac:dyDescent="0.15">
      <c r="A1" s="236" t="s">
        <v>144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 x14ac:dyDescent="0.15">
      <c r="A2" s="29" t="s">
        <v>62</v>
      </c>
      <c r="B2" s="238" t="s">
        <v>63</v>
      </c>
      <c r="C2" s="239"/>
      <c r="D2" s="30" t="s">
        <v>69</v>
      </c>
      <c r="E2" s="239" t="s">
        <v>70</v>
      </c>
      <c r="F2" s="239"/>
      <c r="G2" s="239"/>
      <c r="H2" s="244"/>
      <c r="I2" s="38" t="s">
        <v>57</v>
      </c>
      <c r="J2" s="239" t="s">
        <v>58</v>
      </c>
      <c r="K2" s="239"/>
      <c r="L2" s="239"/>
      <c r="M2" s="239"/>
      <c r="N2" s="240"/>
    </row>
    <row r="3" spans="1:14" ht="29.1" customHeight="1" x14ac:dyDescent="0.15">
      <c r="A3" s="243" t="s">
        <v>145</v>
      </c>
      <c r="B3" s="241" t="s">
        <v>146</v>
      </c>
      <c r="C3" s="241"/>
      <c r="D3" s="241"/>
      <c r="E3" s="241"/>
      <c r="F3" s="241"/>
      <c r="G3" s="241"/>
      <c r="H3" s="245"/>
      <c r="I3" s="241" t="s">
        <v>147</v>
      </c>
      <c r="J3" s="241"/>
      <c r="K3" s="241"/>
      <c r="L3" s="241"/>
      <c r="M3" s="241"/>
      <c r="N3" s="242"/>
    </row>
    <row r="4" spans="1:14" ht="29.1" customHeight="1" x14ac:dyDescent="0.15">
      <c r="A4" s="243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1" t="s">
        <v>117</v>
      </c>
      <c r="H4" s="245"/>
      <c r="I4" s="31" t="s">
        <v>112</v>
      </c>
      <c r="J4" s="31" t="s">
        <v>113</v>
      </c>
      <c r="K4" s="32" t="s">
        <v>114</v>
      </c>
      <c r="L4" s="31" t="s">
        <v>115</v>
      </c>
      <c r="M4" s="31" t="s">
        <v>116</v>
      </c>
      <c r="N4" s="31" t="s">
        <v>117</v>
      </c>
    </row>
    <row r="5" spans="1:14" ht="29.1" customHeight="1" x14ac:dyDescent="0.15">
      <c r="A5" s="33" t="s">
        <v>150</v>
      </c>
      <c r="B5" s="31" t="s">
        <v>151</v>
      </c>
      <c r="C5" s="31" t="s">
        <v>152</v>
      </c>
      <c r="D5" s="31" t="s">
        <v>153</v>
      </c>
      <c r="E5" s="31" t="s">
        <v>154</v>
      </c>
      <c r="F5" s="31" t="s">
        <v>155</v>
      </c>
      <c r="G5" s="31" t="s">
        <v>156</v>
      </c>
      <c r="H5" s="245"/>
      <c r="I5" s="39" t="s">
        <v>194</v>
      </c>
      <c r="J5" s="39" t="s">
        <v>194</v>
      </c>
      <c r="K5" s="40" t="s">
        <v>195</v>
      </c>
      <c r="L5" s="40" t="s">
        <v>195</v>
      </c>
      <c r="M5" s="40" t="s">
        <v>194</v>
      </c>
      <c r="N5" s="40" t="s">
        <v>195</v>
      </c>
    </row>
    <row r="6" spans="1:14" ht="29.1" customHeight="1" x14ac:dyDescent="0.3">
      <c r="A6" s="34" t="s">
        <v>157</v>
      </c>
      <c r="B6" s="31">
        <f>C6-2.1</f>
        <v>98.800000000000011</v>
      </c>
      <c r="C6" s="31">
        <f>D6-2.1</f>
        <v>100.9</v>
      </c>
      <c r="D6" s="31">
        <v>103</v>
      </c>
      <c r="E6" s="35">
        <f t="shared" ref="E6:G6" si="0">D6+2.1</f>
        <v>105.1</v>
      </c>
      <c r="F6" s="35">
        <f t="shared" si="0"/>
        <v>107.19999999999999</v>
      </c>
      <c r="G6" s="35">
        <f t="shared" si="0"/>
        <v>109.29999999999998</v>
      </c>
      <c r="H6" s="245"/>
      <c r="I6" s="41" t="s">
        <v>158</v>
      </c>
      <c r="J6" s="41" t="s">
        <v>159</v>
      </c>
      <c r="K6" s="41" t="s">
        <v>158</v>
      </c>
      <c r="L6" s="41" t="s">
        <v>172</v>
      </c>
      <c r="M6" s="41" t="s">
        <v>196</v>
      </c>
      <c r="N6" s="41" t="s">
        <v>159</v>
      </c>
    </row>
    <row r="7" spans="1:14" ht="29.1" customHeight="1" x14ac:dyDescent="0.3">
      <c r="A7" s="34" t="s">
        <v>160</v>
      </c>
      <c r="B7" s="35">
        <f>C7-1.5</f>
        <v>71.5</v>
      </c>
      <c r="C7" s="35">
        <f>D7-1.5</f>
        <v>73</v>
      </c>
      <c r="D7" s="35">
        <v>74.5</v>
      </c>
      <c r="E7" s="34">
        <f t="shared" ref="E7:G7" si="1">D7+1.5</f>
        <v>76</v>
      </c>
      <c r="F7" s="34">
        <f t="shared" si="1"/>
        <v>77.5</v>
      </c>
      <c r="G7" s="34">
        <f t="shared" si="1"/>
        <v>79</v>
      </c>
      <c r="H7" s="245"/>
      <c r="I7" s="41" t="s">
        <v>161</v>
      </c>
      <c r="J7" s="41" t="s">
        <v>161</v>
      </c>
      <c r="K7" s="41" t="s">
        <v>161</v>
      </c>
      <c r="L7" s="41" t="s">
        <v>161</v>
      </c>
      <c r="M7" s="41" t="s">
        <v>161</v>
      </c>
      <c r="N7" s="41" t="s">
        <v>161</v>
      </c>
    </row>
    <row r="8" spans="1:14" ht="29.1" customHeight="1" x14ac:dyDescent="0.3">
      <c r="A8" s="36" t="s">
        <v>162</v>
      </c>
      <c r="B8" s="34">
        <f>C8-4</f>
        <v>78</v>
      </c>
      <c r="C8" s="34">
        <f>D8-4</f>
        <v>82</v>
      </c>
      <c r="D8" s="35">
        <v>86</v>
      </c>
      <c r="E8" s="34">
        <f t="shared" ref="E8:E10" si="2">D8+4</f>
        <v>90</v>
      </c>
      <c r="F8" s="34">
        <f>E8+5</f>
        <v>95</v>
      </c>
      <c r="G8" s="35">
        <f>F8+6</f>
        <v>101</v>
      </c>
      <c r="H8" s="245"/>
      <c r="I8" s="41" t="s">
        <v>163</v>
      </c>
      <c r="J8" s="41" t="s">
        <v>164</v>
      </c>
      <c r="K8" s="41" t="s">
        <v>163</v>
      </c>
      <c r="L8" s="41" t="s">
        <v>164</v>
      </c>
      <c r="M8" s="41" t="s">
        <v>163</v>
      </c>
      <c r="N8" s="41" t="s">
        <v>197</v>
      </c>
    </row>
    <row r="9" spans="1:14" ht="29.1" customHeight="1" x14ac:dyDescent="0.3">
      <c r="A9" s="36" t="s">
        <v>165</v>
      </c>
      <c r="B9" s="34">
        <f>C9-4</f>
        <v>86</v>
      </c>
      <c r="C9" s="34">
        <f>D9-4</f>
        <v>90</v>
      </c>
      <c r="D9" s="35">
        <v>94</v>
      </c>
      <c r="E9" s="34">
        <f t="shared" si="2"/>
        <v>98</v>
      </c>
      <c r="F9" s="34">
        <f>E9+5</f>
        <v>103</v>
      </c>
      <c r="G9" s="35">
        <f>F9+6</f>
        <v>109</v>
      </c>
      <c r="H9" s="245"/>
      <c r="I9" s="41"/>
      <c r="J9" s="41"/>
      <c r="K9" s="41"/>
      <c r="L9" s="41"/>
      <c r="M9" s="41"/>
      <c r="N9" s="41"/>
    </row>
    <row r="10" spans="1:14" ht="29.1" customHeight="1" x14ac:dyDescent="0.3">
      <c r="A10" s="34" t="s">
        <v>166</v>
      </c>
      <c r="B10" s="35">
        <f>C10-3.6</f>
        <v>99.800000000000011</v>
      </c>
      <c r="C10" s="35">
        <f>D10-3.6</f>
        <v>103.4</v>
      </c>
      <c r="D10" s="35">
        <v>107</v>
      </c>
      <c r="E10" s="34">
        <f t="shared" si="2"/>
        <v>111</v>
      </c>
      <c r="F10" s="34">
        <f>E10+4</f>
        <v>115</v>
      </c>
      <c r="G10" s="35">
        <f>F10+4</f>
        <v>119</v>
      </c>
      <c r="H10" s="245"/>
      <c r="I10" s="41" t="s">
        <v>164</v>
      </c>
      <c r="J10" s="41" t="s">
        <v>198</v>
      </c>
      <c r="K10" s="41" t="s">
        <v>199</v>
      </c>
      <c r="L10" s="41" t="s">
        <v>200</v>
      </c>
      <c r="M10" s="41" t="s">
        <v>164</v>
      </c>
      <c r="N10" s="41" t="s">
        <v>164</v>
      </c>
    </row>
    <row r="11" spans="1:14" ht="29.1" customHeight="1" x14ac:dyDescent="0.3">
      <c r="A11" s="34" t="s">
        <v>167</v>
      </c>
      <c r="B11" s="34">
        <f>C11-1.15</f>
        <v>29.700000000000003</v>
      </c>
      <c r="C11" s="34">
        <f>D11-1.15</f>
        <v>30.85</v>
      </c>
      <c r="D11" s="35">
        <v>32</v>
      </c>
      <c r="E11" s="34">
        <f t="shared" ref="E11:G11" si="3">D11+1.3</f>
        <v>33.299999999999997</v>
      </c>
      <c r="F11" s="34">
        <f t="shared" si="3"/>
        <v>34.599999999999994</v>
      </c>
      <c r="G11" s="35">
        <f t="shared" si="3"/>
        <v>35.899999999999991</v>
      </c>
      <c r="H11" s="245"/>
      <c r="I11" s="41" t="s">
        <v>161</v>
      </c>
      <c r="J11" s="41" t="s">
        <v>161</v>
      </c>
      <c r="K11" s="41" t="s">
        <v>161</v>
      </c>
      <c r="L11" s="41" t="s">
        <v>161</v>
      </c>
      <c r="M11" s="41" t="s">
        <v>161</v>
      </c>
      <c r="N11" s="41" t="s">
        <v>161</v>
      </c>
    </row>
    <row r="12" spans="1:14" ht="29.1" customHeight="1" x14ac:dyDescent="0.3">
      <c r="A12" s="34" t="s">
        <v>168</v>
      </c>
      <c r="B12" s="34">
        <f>C12-0.7</f>
        <v>21.6</v>
      </c>
      <c r="C12" s="34">
        <f>D12-0.7</f>
        <v>22.3</v>
      </c>
      <c r="D12" s="35">
        <v>23</v>
      </c>
      <c r="E12" s="34">
        <f>D12+0.7</f>
        <v>23.7</v>
      </c>
      <c r="F12" s="34">
        <f>E12+0.7</f>
        <v>24.4</v>
      </c>
      <c r="G12" s="35">
        <f>F12+0.9</f>
        <v>25.299999999999997</v>
      </c>
      <c r="H12" s="245"/>
      <c r="I12" s="41" t="s">
        <v>161</v>
      </c>
      <c r="J12" s="41" t="s">
        <v>161</v>
      </c>
      <c r="K12" s="41" t="s">
        <v>161</v>
      </c>
      <c r="L12" s="41" t="s">
        <v>161</v>
      </c>
      <c r="M12" s="41" t="s">
        <v>161</v>
      </c>
      <c r="N12" s="41" t="s">
        <v>161</v>
      </c>
    </row>
    <row r="13" spans="1:14" ht="29.1" customHeight="1" x14ac:dyDescent="0.3">
      <c r="A13" s="34" t="s">
        <v>169</v>
      </c>
      <c r="B13" s="34">
        <f>C13-0.5</f>
        <v>19.5</v>
      </c>
      <c r="C13" s="34">
        <f>D13-0.5</f>
        <v>20</v>
      </c>
      <c r="D13" s="35">
        <v>20.5</v>
      </c>
      <c r="E13" s="34">
        <f>D13+0.5</f>
        <v>21</v>
      </c>
      <c r="F13" s="34">
        <f>E13+0.5</f>
        <v>21.5</v>
      </c>
      <c r="G13" s="35">
        <f>F13+0.7</f>
        <v>22.2</v>
      </c>
      <c r="H13" s="245"/>
      <c r="I13" s="41" t="s">
        <v>161</v>
      </c>
      <c r="J13" s="41" t="s">
        <v>200</v>
      </c>
      <c r="K13" s="41" t="s">
        <v>161</v>
      </c>
      <c r="L13" s="41" t="s">
        <v>200</v>
      </c>
      <c r="M13" s="41" t="s">
        <v>161</v>
      </c>
      <c r="N13" s="41" t="s">
        <v>161</v>
      </c>
    </row>
    <row r="14" spans="1:14" ht="29.1" customHeight="1" x14ac:dyDescent="0.3">
      <c r="A14" s="34" t="s">
        <v>170</v>
      </c>
      <c r="B14" s="35">
        <f>C14-0.7</f>
        <v>27.7</v>
      </c>
      <c r="C14" s="35">
        <f>D14-0.6</f>
        <v>28.4</v>
      </c>
      <c r="D14" s="35">
        <v>29</v>
      </c>
      <c r="E14" s="34">
        <f>D14+0.6</f>
        <v>29.6</v>
      </c>
      <c r="F14" s="34">
        <f>E14+0.7</f>
        <v>30.3</v>
      </c>
      <c r="G14" s="35">
        <f>F14+0.6</f>
        <v>30.900000000000002</v>
      </c>
      <c r="H14" s="245"/>
      <c r="I14" s="41" t="s">
        <v>159</v>
      </c>
      <c r="J14" s="41" t="s">
        <v>159</v>
      </c>
      <c r="K14" s="41" t="s">
        <v>201</v>
      </c>
      <c r="L14" s="41" t="s">
        <v>159</v>
      </c>
      <c r="M14" s="41" t="s">
        <v>159</v>
      </c>
      <c r="N14" s="41" t="s">
        <v>159</v>
      </c>
    </row>
    <row r="15" spans="1:14" ht="29.1" customHeight="1" x14ac:dyDescent="0.3">
      <c r="A15" s="34" t="s">
        <v>171</v>
      </c>
      <c r="B15" s="35">
        <f>C15-0.9</f>
        <v>39.700000000000003</v>
      </c>
      <c r="C15" s="35">
        <f>D15-0.9</f>
        <v>40.6</v>
      </c>
      <c r="D15" s="35">
        <v>41.5</v>
      </c>
      <c r="E15" s="34">
        <f t="shared" ref="E15:G15" si="4">D15+1.1</f>
        <v>42.6</v>
      </c>
      <c r="F15" s="34">
        <f t="shared" si="4"/>
        <v>43.7</v>
      </c>
      <c r="G15" s="35">
        <f t="shared" si="4"/>
        <v>44.800000000000004</v>
      </c>
      <c r="H15" s="245"/>
      <c r="I15" s="41" t="s">
        <v>172</v>
      </c>
      <c r="J15" s="41" t="s">
        <v>159</v>
      </c>
      <c r="K15" s="41" t="s">
        <v>172</v>
      </c>
      <c r="L15" s="41" t="s">
        <v>159</v>
      </c>
      <c r="M15" s="41" t="s">
        <v>172</v>
      </c>
      <c r="N15" s="41" t="s">
        <v>159</v>
      </c>
    </row>
    <row r="16" spans="1:14" ht="16.5" x14ac:dyDescent="0.3">
      <c r="A16" s="34" t="s">
        <v>173</v>
      </c>
      <c r="B16" s="35">
        <f t="shared" ref="B16:G16" si="5">B14+B15</f>
        <v>67.400000000000006</v>
      </c>
      <c r="C16" s="35">
        <f t="shared" si="5"/>
        <v>69</v>
      </c>
      <c r="D16" s="35">
        <f t="shared" si="5"/>
        <v>70.5</v>
      </c>
      <c r="E16" s="35">
        <f t="shared" si="5"/>
        <v>72.2</v>
      </c>
      <c r="F16" s="35">
        <f t="shared" si="5"/>
        <v>74</v>
      </c>
      <c r="G16" s="35">
        <f t="shared" si="5"/>
        <v>75.7</v>
      </c>
      <c r="H16" s="245"/>
      <c r="I16" s="41" t="s">
        <v>161</v>
      </c>
      <c r="J16" s="41" t="s">
        <v>161</v>
      </c>
      <c r="K16" s="41" t="s">
        <v>161</v>
      </c>
      <c r="L16" s="41" t="s">
        <v>161</v>
      </c>
      <c r="M16" s="41" t="s">
        <v>161</v>
      </c>
      <c r="N16" s="41" t="s">
        <v>161</v>
      </c>
    </row>
    <row r="17" spans="1:14" ht="16.5" x14ac:dyDescent="0.3">
      <c r="A17" s="34" t="s">
        <v>174</v>
      </c>
      <c r="B17" s="35">
        <f>C17-0</f>
        <v>14.5</v>
      </c>
      <c r="C17" s="35">
        <f>D17-0.5</f>
        <v>14.5</v>
      </c>
      <c r="D17" s="34">
        <v>15</v>
      </c>
      <c r="E17" s="34">
        <f>D17</f>
        <v>15</v>
      </c>
      <c r="F17" s="34">
        <f>E17+1.5</f>
        <v>16.5</v>
      </c>
      <c r="G17" s="37">
        <f>F17+0</f>
        <v>16.5</v>
      </c>
      <c r="H17" s="245"/>
      <c r="I17" s="41" t="s">
        <v>161</v>
      </c>
      <c r="J17" s="41" t="s">
        <v>161</v>
      </c>
      <c r="K17" s="41" t="s">
        <v>161</v>
      </c>
      <c r="L17" s="41" t="s">
        <v>161</v>
      </c>
      <c r="M17" s="41" t="s">
        <v>161</v>
      </c>
      <c r="N17" s="41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7"/>
  </mergeCells>
  <phoneticPr fontId="3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23" sqref="A23:K23"/>
    </sheetView>
  </sheetViews>
  <sheetFormatPr defaultColWidth="10.125" defaultRowHeight="14.25" x14ac:dyDescent="0.15"/>
  <cols>
    <col min="1" max="1" width="9.625" style="42" customWidth="1"/>
    <col min="2" max="2" width="11.125" style="42" customWidth="1"/>
    <col min="3" max="3" width="9.125" style="42" customWidth="1"/>
    <col min="4" max="4" width="9.5" style="42" customWidth="1"/>
    <col min="5" max="5" width="9.125" style="42" customWidth="1"/>
    <col min="6" max="6" width="10.375" style="42" customWidth="1"/>
    <col min="7" max="7" width="9.5" style="42" customWidth="1"/>
    <col min="8" max="8" width="9.125" style="42" customWidth="1"/>
    <col min="9" max="9" width="8.125" style="42" customWidth="1"/>
    <col min="10" max="10" width="10.5" style="42" customWidth="1"/>
    <col min="11" max="11" width="12.125" style="42" customWidth="1"/>
    <col min="12" max="16384" width="10.125" style="42"/>
  </cols>
  <sheetData>
    <row r="1" spans="1:11" ht="25.5" x14ac:dyDescent="0.15">
      <c r="A1" s="292" t="s">
        <v>202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15">
      <c r="A2" s="43" t="s">
        <v>53</v>
      </c>
      <c r="B2" s="293" t="s">
        <v>54</v>
      </c>
      <c r="C2" s="293"/>
      <c r="D2" s="44" t="s">
        <v>62</v>
      </c>
      <c r="E2" s="45" t="s">
        <v>63</v>
      </c>
      <c r="F2" s="46" t="s">
        <v>203</v>
      </c>
      <c r="G2" s="180" t="s">
        <v>70</v>
      </c>
      <c r="H2" s="175"/>
      <c r="I2" s="65" t="s">
        <v>57</v>
      </c>
      <c r="J2" s="294" t="s">
        <v>58</v>
      </c>
      <c r="K2" s="295"/>
    </row>
    <row r="3" spans="1:11" x14ac:dyDescent="0.15">
      <c r="A3" s="49" t="s">
        <v>76</v>
      </c>
      <c r="B3" s="181">
        <v>3702</v>
      </c>
      <c r="C3" s="182"/>
      <c r="D3" s="50" t="s">
        <v>204</v>
      </c>
      <c r="E3" s="296" t="s">
        <v>65</v>
      </c>
      <c r="F3" s="297"/>
      <c r="G3" s="297"/>
      <c r="H3" s="269" t="s">
        <v>205</v>
      </c>
      <c r="I3" s="269"/>
      <c r="J3" s="269"/>
      <c r="K3" s="270"/>
    </row>
    <row r="4" spans="1:11" x14ac:dyDescent="0.15">
      <c r="A4" s="51" t="s">
        <v>73</v>
      </c>
      <c r="B4" s="52">
        <v>2</v>
      </c>
      <c r="C4" s="52">
        <v>6</v>
      </c>
      <c r="D4" s="53" t="s">
        <v>206</v>
      </c>
      <c r="E4" s="297"/>
      <c r="F4" s="297"/>
      <c r="G4" s="297"/>
      <c r="H4" s="215" t="s">
        <v>207</v>
      </c>
      <c r="I4" s="215"/>
      <c r="J4" s="63" t="s">
        <v>67</v>
      </c>
      <c r="K4" s="68" t="s">
        <v>68</v>
      </c>
    </row>
    <row r="5" spans="1:11" x14ac:dyDescent="0.15">
      <c r="A5" s="51" t="s">
        <v>208</v>
      </c>
      <c r="B5" s="298">
        <v>1</v>
      </c>
      <c r="C5" s="298"/>
      <c r="D5" s="50" t="s">
        <v>209</v>
      </c>
      <c r="E5" s="50" t="s">
        <v>210</v>
      </c>
      <c r="F5" s="50" t="s">
        <v>211</v>
      </c>
      <c r="G5" s="50" t="s">
        <v>212</v>
      </c>
      <c r="H5" s="215" t="s">
        <v>213</v>
      </c>
      <c r="I5" s="215"/>
      <c r="J5" s="63" t="s">
        <v>67</v>
      </c>
      <c r="K5" s="68" t="s">
        <v>68</v>
      </c>
    </row>
    <row r="6" spans="1:11" x14ac:dyDescent="0.15">
      <c r="A6" s="55" t="s">
        <v>214</v>
      </c>
      <c r="B6" s="299">
        <v>125</v>
      </c>
      <c r="C6" s="299"/>
      <c r="D6" s="56" t="s">
        <v>215</v>
      </c>
      <c r="E6" s="57"/>
      <c r="F6" s="58"/>
      <c r="G6" s="56">
        <v>3712</v>
      </c>
      <c r="H6" s="300" t="s">
        <v>216</v>
      </c>
      <c r="I6" s="300"/>
      <c r="J6" s="58" t="s">
        <v>67</v>
      </c>
      <c r="K6" s="69" t="s">
        <v>68</v>
      </c>
    </row>
    <row r="7" spans="1:11" x14ac:dyDescent="0.1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15">
      <c r="A8" s="62" t="s">
        <v>217</v>
      </c>
      <c r="B8" s="46" t="s">
        <v>218</v>
      </c>
      <c r="C8" s="46" t="s">
        <v>219</v>
      </c>
      <c r="D8" s="46" t="s">
        <v>220</v>
      </c>
      <c r="E8" s="46" t="s">
        <v>221</v>
      </c>
      <c r="F8" s="46" t="s">
        <v>222</v>
      </c>
      <c r="G8" s="301" t="s">
        <v>79</v>
      </c>
      <c r="H8" s="302"/>
      <c r="I8" s="302"/>
      <c r="J8" s="302"/>
      <c r="K8" s="303"/>
    </row>
    <row r="9" spans="1:11" x14ac:dyDescent="0.15">
      <c r="A9" s="214" t="s">
        <v>223</v>
      </c>
      <c r="B9" s="215"/>
      <c r="C9" s="63" t="s">
        <v>67</v>
      </c>
      <c r="D9" s="63" t="s">
        <v>68</v>
      </c>
      <c r="E9" s="50" t="s">
        <v>224</v>
      </c>
      <c r="F9" s="64" t="s">
        <v>225</v>
      </c>
      <c r="G9" s="304"/>
      <c r="H9" s="305"/>
      <c r="I9" s="305"/>
      <c r="J9" s="305"/>
      <c r="K9" s="306"/>
    </row>
    <row r="10" spans="1:11" x14ac:dyDescent="0.15">
      <c r="A10" s="214" t="s">
        <v>226</v>
      </c>
      <c r="B10" s="215"/>
      <c r="C10" s="63" t="s">
        <v>67</v>
      </c>
      <c r="D10" s="63" t="s">
        <v>68</v>
      </c>
      <c r="E10" s="50" t="s">
        <v>227</v>
      </c>
      <c r="F10" s="64" t="s">
        <v>228</v>
      </c>
      <c r="G10" s="304" t="s">
        <v>229</v>
      </c>
      <c r="H10" s="305"/>
      <c r="I10" s="305"/>
      <c r="J10" s="305"/>
      <c r="K10" s="306"/>
    </row>
    <row r="11" spans="1:11" x14ac:dyDescent="0.15">
      <c r="A11" s="278" t="s">
        <v>183</v>
      </c>
      <c r="B11" s="279"/>
      <c r="C11" s="279"/>
      <c r="D11" s="279"/>
      <c r="E11" s="279"/>
      <c r="F11" s="279"/>
      <c r="G11" s="279"/>
      <c r="H11" s="279"/>
      <c r="I11" s="279"/>
      <c r="J11" s="279"/>
      <c r="K11" s="280"/>
    </row>
    <row r="12" spans="1:11" x14ac:dyDescent="0.15">
      <c r="A12" s="49" t="s">
        <v>89</v>
      </c>
      <c r="B12" s="63" t="s">
        <v>85</v>
      </c>
      <c r="C12" s="63" t="s">
        <v>86</v>
      </c>
      <c r="D12" s="64"/>
      <c r="E12" s="50" t="s">
        <v>87</v>
      </c>
      <c r="F12" s="63" t="s">
        <v>85</v>
      </c>
      <c r="G12" s="63" t="s">
        <v>86</v>
      </c>
      <c r="H12" s="63"/>
      <c r="I12" s="50" t="s">
        <v>230</v>
      </c>
      <c r="J12" s="63" t="s">
        <v>85</v>
      </c>
      <c r="K12" s="68" t="s">
        <v>86</v>
      </c>
    </row>
    <row r="13" spans="1:11" x14ac:dyDescent="0.15">
      <c r="A13" s="49" t="s">
        <v>92</v>
      </c>
      <c r="B13" s="63" t="s">
        <v>85</v>
      </c>
      <c r="C13" s="63" t="s">
        <v>86</v>
      </c>
      <c r="D13" s="64"/>
      <c r="E13" s="50" t="s">
        <v>97</v>
      </c>
      <c r="F13" s="63" t="s">
        <v>85</v>
      </c>
      <c r="G13" s="63" t="s">
        <v>86</v>
      </c>
      <c r="H13" s="63"/>
      <c r="I13" s="50" t="s">
        <v>231</v>
      </c>
      <c r="J13" s="63" t="s">
        <v>85</v>
      </c>
      <c r="K13" s="68" t="s">
        <v>86</v>
      </c>
    </row>
    <row r="14" spans="1:11" x14ac:dyDescent="0.15">
      <c r="A14" s="55" t="s">
        <v>232</v>
      </c>
      <c r="B14" s="58" t="s">
        <v>85</v>
      </c>
      <c r="C14" s="58" t="s">
        <v>86</v>
      </c>
      <c r="D14" s="57"/>
      <c r="E14" s="56" t="s">
        <v>233</v>
      </c>
      <c r="F14" s="58" t="s">
        <v>85</v>
      </c>
      <c r="G14" s="58" t="s">
        <v>86</v>
      </c>
      <c r="H14" s="58"/>
      <c r="I14" s="56" t="s">
        <v>234</v>
      </c>
      <c r="J14" s="58" t="s">
        <v>85</v>
      </c>
      <c r="K14" s="69" t="s">
        <v>86</v>
      </c>
    </row>
    <row r="15" spans="1:11" x14ac:dyDescent="0.15">
      <c r="A15" s="59"/>
      <c r="B15" s="61"/>
      <c r="C15" s="61"/>
      <c r="D15" s="60"/>
      <c r="E15" s="59"/>
      <c r="F15" s="61"/>
      <c r="G15" s="61"/>
      <c r="H15" s="61"/>
      <c r="I15" s="59"/>
      <c r="J15" s="61"/>
      <c r="K15" s="61"/>
    </row>
    <row r="16" spans="1:11" x14ac:dyDescent="0.15">
      <c r="A16" s="268" t="s">
        <v>235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6"/>
    </row>
    <row r="17" spans="1:11" x14ac:dyDescent="0.15">
      <c r="A17" s="214" t="s">
        <v>236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74"/>
    </row>
    <row r="18" spans="1:11" x14ac:dyDescent="0.15">
      <c r="A18" s="214" t="s">
        <v>237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74"/>
    </row>
    <row r="19" spans="1:11" x14ac:dyDescent="0.15">
      <c r="A19" s="307" t="s">
        <v>238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9"/>
    </row>
    <row r="20" spans="1:11" x14ac:dyDescent="0.15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310"/>
    </row>
    <row r="21" spans="1:11" x14ac:dyDescent="0.15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310"/>
    </row>
    <row r="22" spans="1:11" x14ac:dyDescent="0.15">
      <c r="A22" s="257"/>
      <c r="B22" s="258"/>
      <c r="C22" s="258"/>
      <c r="D22" s="258"/>
      <c r="E22" s="258"/>
      <c r="F22" s="258"/>
      <c r="G22" s="258"/>
      <c r="H22" s="258"/>
      <c r="I22" s="258"/>
      <c r="J22" s="258"/>
      <c r="K22" s="310"/>
    </row>
    <row r="23" spans="1:11" x14ac:dyDescent="0.15">
      <c r="A23" s="311"/>
      <c r="B23" s="312"/>
      <c r="C23" s="312"/>
      <c r="D23" s="312"/>
      <c r="E23" s="312"/>
      <c r="F23" s="312"/>
      <c r="G23" s="312"/>
      <c r="H23" s="312"/>
      <c r="I23" s="312"/>
      <c r="J23" s="312"/>
      <c r="K23" s="313"/>
    </row>
    <row r="24" spans="1:11" x14ac:dyDescent="0.15">
      <c r="A24" s="214" t="s">
        <v>125</v>
      </c>
      <c r="B24" s="215"/>
      <c r="C24" s="63" t="s">
        <v>67</v>
      </c>
      <c r="D24" s="63" t="s">
        <v>68</v>
      </c>
      <c r="E24" s="269"/>
      <c r="F24" s="269"/>
      <c r="G24" s="269"/>
      <c r="H24" s="269"/>
      <c r="I24" s="269"/>
      <c r="J24" s="269"/>
      <c r="K24" s="270"/>
    </row>
    <row r="25" spans="1:11" x14ac:dyDescent="0.15">
      <c r="A25" s="66" t="s">
        <v>239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x14ac:dyDescent="0.15">
      <c r="A26" s="316"/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x14ac:dyDescent="0.15">
      <c r="A27" s="317" t="s">
        <v>240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3"/>
    </row>
    <row r="28" spans="1:11" x14ac:dyDescent="0.15">
      <c r="A28" s="275" t="s">
        <v>190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7"/>
    </row>
    <row r="29" spans="1:11" x14ac:dyDescent="0.15">
      <c r="A29" s="275" t="s">
        <v>191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7"/>
    </row>
    <row r="30" spans="1:11" x14ac:dyDescent="0.15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11" x14ac:dyDescent="0.15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11" x14ac:dyDescent="0.15">
      <c r="A32" s="275"/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23.1" customHeight="1" x14ac:dyDescent="0.15">
      <c r="A33" s="275"/>
      <c r="B33" s="276"/>
      <c r="C33" s="276"/>
      <c r="D33" s="276"/>
      <c r="E33" s="276"/>
      <c r="F33" s="276"/>
      <c r="G33" s="276"/>
      <c r="H33" s="276"/>
      <c r="I33" s="276"/>
      <c r="J33" s="276"/>
      <c r="K33" s="277"/>
    </row>
    <row r="34" spans="1:11" ht="23.1" customHeight="1" x14ac:dyDescent="0.15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310"/>
    </row>
    <row r="35" spans="1:11" ht="23.1" customHeight="1" x14ac:dyDescent="0.15">
      <c r="A35" s="318"/>
      <c r="B35" s="258"/>
      <c r="C35" s="258"/>
      <c r="D35" s="258"/>
      <c r="E35" s="258"/>
      <c r="F35" s="258"/>
      <c r="G35" s="258"/>
      <c r="H35" s="258"/>
      <c r="I35" s="258"/>
      <c r="J35" s="258"/>
      <c r="K35" s="310"/>
    </row>
    <row r="36" spans="1:11" ht="23.1" customHeight="1" x14ac:dyDescent="0.15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1" ht="18.75" customHeight="1" x14ac:dyDescent="0.15">
      <c r="A37" s="322" t="s">
        <v>241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1" ht="18.75" customHeight="1" x14ac:dyDescent="0.15">
      <c r="A38" s="214" t="s">
        <v>242</v>
      </c>
      <c r="B38" s="215"/>
      <c r="C38" s="215"/>
      <c r="D38" s="269" t="s">
        <v>243</v>
      </c>
      <c r="E38" s="269"/>
      <c r="F38" s="261" t="s">
        <v>244</v>
      </c>
      <c r="G38" s="325"/>
      <c r="H38" s="215" t="s">
        <v>245</v>
      </c>
      <c r="I38" s="215"/>
      <c r="J38" s="215" t="s">
        <v>246</v>
      </c>
      <c r="K38" s="274"/>
    </row>
    <row r="39" spans="1:11" ht="18.75" customHeight="1" x14ac:dyDescent="0.15">
      <c r="A39" s="51" t="s">
        <v>126</v>
      </c>
      <c r="B39" s="215" t="s">
        <v>247</v>
      </c>
      <c r="C39" s="215"/>
      <c r="D39" s="215"/>
      <c r="E39" s="215"/>
      <c r="F39" s="215"/>
      <c r="G39" s="215"/>
      <c r="H39" s="215"/>
      <c r="I39" s="215"/>
      <c r="J39" s="215"/>
      <c r="K39" s="274"/>
    </row>
    <row r="40" spans="1:11" ht="30.95" customHeight="1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74"/>
    </row>
    <row r="41" spans="1:11" ht="18.7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74"/>
    </row>
    <row r="42" spans="1:11" ht="32.1" customHeight="1" x14ac:dyDescent="0.15">
      <c r="A42" s="55" t="s">
        <v>135</v>
      </c>
      <c r="B42" s="326" t="s">
        <v>248</v>
      </c>
      <c r="C42" s="326"/>
      <c r="D42" s="56" t="s">
        <v>249</v>
      </c>
      <c r="E42" s="57"/>
      <c r="F42" s="56" t="s">
        <v>139</v>
      </c>
      <c r="G42" s="67">
        <v>45087</v>
      </c>
      <c r="H42" s="327" t="s">
        <v>140</v>
      </c>
      <c r="I42" s="327"/>
      <c r="J42" s="326" t="s">
        <v>143</v>
      </c>
      <c r="K42" s="32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abSelected="1" workbookViewId="0">
      <selection activeCell="O11" sqref="O11"/>
    </sheetView>
  </sheetViews>
  <sheetFormatPr defaultColWidth="9" defaultRowHeight="26.1" customHeight="1" x14ac:dyDescent="0.15"/>
  <cols>
    <col min="1" max="1" width="17.125" style="28" customWidth="1"/>
    <col min="2" max="7" width="9.375" style="28" customWidth="1"/>
    <col min="8" max="8" width="1.375" style="28" customWidth="1"/>
    <col min="9" max="14" width="9.5" style="28" customWidth="1"/>
    <col min="15" max="16384" width="9" style="28"/>
  </cols>
  <sheetData>
    <row r="1" spans="1:14" ht="30" customHeight="1" x14ac:dyDescent="0.15">
      <c r="A1" s="236" t="s">
        <v>144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 x14ac:dyDescent="0.15">
      <c r="A2" s="29" t="s">
        <v>62</v>
      </c>
      <c r="B2" s="238" t="s">
        <v>63</v>
      </c>
      <c r="C2" s="239"/>
      <c r="D2" s="30" t="s">
        <v>69</v>
      </c>
      <c r="E2" s="239" t="s">
        <v>70</v>
      </c>
      <c r="F2" s="239"/>
      <c r="G2" s="239"/>
      <c r="H2" s="244"/>
      <c r="I2" s="38" t="s">
        <v>57</v>
      </c>
      <c r="J2" s="239" t="s">
        <v>58</v>
      </c>
      <c r="K2" s="239"/>
      <c r="L2" s="239"/>
      <c r="M2" s="239"/>
      <c r="N2" s="240"/>
    </row>
    <row r="3" spans="1:14" ht="29.1" customHeight="1" x14ac:dyDescent="0.15">
      <c r="A3" s="243" t="s">
        <v>145</v>
      </c>
      <c r="B3" s="241" t="s">
        <v>146</v>
      </c>
      <c r="C3" s="241"/>
      <c r="D3" s="241"/>
      <c r="E3" s="241"/>
      <c r="F3" s="241"/>
      <c r="G3" s="241"/>
      <c r="H3" s="245"/>
      <c r="I3" s="241" t="s">
        <v>147</v>
      </c>
      <c r="J3" s="241"/>
      <c r="K3" s="241"/>
      <c r="L3" s="241"/>
      <c r="M3" s="241"/>
      <c r="N3" s="242"/>
    </row>
    <row r="4" spans="1:14" ht="29.1" customHeight="1" x14ac:dyDescent="0.15">
      <c r="A4" s="243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1" t="s">
        <v>117</v>
      </c>
      <c r="H4" s="245"/>
      <c r="I4" s="31" t="s">
        <v>112</v>
      </c>
      <c r="J4" s="31" t="s">
        <v>113</v>
      </c>
      <c r="K4" s="32" t="s">
        <v>114</v>
      </c>
      <c r="L4" s="31" t="s">
        <v>115</v>
      </c>
      <c r="M4" s="31" t="s">
        <v>116</v>
      </c>
      <c r="N4" s="31" t="s">
        <v>117</v>
      </c>
    </row>
    <row r="5" spans="1:14" ht="29.1" customHeight="1" x14ac:dyDescent="0.15">
      <c r="A5" s="33" t="s">
        <v>150</v>
      </c>
      <c r="B5" s="31" t="s">
        <v>151</v>
      </c>
      <c r="C5" s="31" t="s">
        <v>152</v>
      </c>
      <c r="D5" s="31" t="s">
        <v>153</v>
      </c>
      <c r="E5" s="31" t="s">
        <v>154</v>
      </c>
      <c r="F5" s="31" t="s">
        <v>155</v>
      </c>
      <c r="G5" s="31" t="s">
        <v>156</v>
      </c>
      <c r="H5" s="245"/>
      <c r="I5" s="39" t="s">
        <v>194</v>
      </c>
      <c r="J5" s="39" t="s">
        <v>194</v>
      </c>
      <c r="K5" s="40" t="s">
        <v>195</v>
      </c>
      <c r="L5" s="40" t="s">
        <v>195</v>
      </c>
      <c r="M5" s="40" t="s">
        <v>194</v>
      </c>
      <c r="N5" s="40" t="s">
        <v>195</v>
      </c>
    </row>
    <row r="6" spans="1:14" ht="29.1" customHeight="1" x14ac:dyDescent="0.3">
      <c r="A6" s="34" t="s">
        <v>157</v>
      </c>
      <c r="B6" s="31">
        <f>C6-2.1</f>
        <v>98.800000000000011</v>
      </c>
      <c r="C6" s="31">
        <f>D6-2.1</f>
        <v>100.9</v>
      </c>
      <c r="D6" s="31">
        <v>103</v>
      </c>
      <c r="E6" s="35">
        <f t="shared" ref="E6:G6" si="0">D6+2.1</f>
        <v>105.1</v>
      </c>
      <c r="F6" s="35">
        <f t="shared" si="0"/>
        <v>107.19999999999999</v>
      </c>
      <c r="G6" s="35">
        <f t="shared" si="0"/>
        <v>109.29999999999998</v>
      </c>
      <c r="H6" s="245"/>
      <c r="I6" s="41" t="s">
        <v>158</v>
      </c>
      <c r="J6" s="41" t="s">
        <v>159</v>
      </c>
      <c r="K6" s="41" t="s">
        <v>158</v>
      </c>
      <c r="L6" s="41" t="s">
        <v>172</v>
      </c>
      <c r="M6" s="41" t="s">
        <v>250</v>
      </c>
      <c r="N6" s="41" t="s">
        <v>159</v>
      </c>
    </row>
    <row r="7" spans="1:14" ht="29.1" customHeight="1" x14ac:dyDescent="0.3">
      <c r="A7" s="36" t="s">
        <v>162</v>
      </c>
      <c r="B7" s="34">
        <f>C7-4</f>
        <v>78</v>
      </c>
      <c r="C7" s="34">
        <f>D7-4</f>
        <v>82</v>
      </c>
      <c r="D7" s="35">
        <v>86</v>
      </c>
      <c r="E7" s="34">
        <f t="shared" ref="E7:E8" si="1">D7+4</f>
        <v>90</v>
      </c>
      <c r="F7" s="34">
        <f>E7+5</f>
        <v>95</v>
      </c>
      <c r="G7" s="35">
        <f>F7+6</f>
        <v>101</v>
      </c>
      <c r="H7" s="245"/>
      <c r="I7" s="41" t="s">
        <v>163</v>
      </c>
      <c r="J7" s="41" t="s">
        <v>164</v>
      </c>
      <c r="K7" s="41" t="s">
        <v>163</v>
      </c>
      <c r="L7" s="41" t="s">
        <v>164</v>
      </c>
      <c r="M7" s="41" t="s">
        <v>163</v>
      </c>
      <c r="N7" s="41" t="s">
        <v>197</v>
      </c>
    </row>
    <row r="8" spans="1:14" ht="29.1" customHeight="1" x14ac:dyDescent="0.3">
      <c r="A8" s="34" t="s">
        <v>166</v>
      </c>
      <c r="B8" s="35">
        <f>C8-3.6</f>
        <v>99.800000000000011</v>
      </c>
      <c r="C8" s="35">
        <f>D8-3.6</f>
        <v>103.4</v>
      </c>
      <c r="D8" s="35">
        <v>107</v>
      </c>
      <c r="E8" s="34">
        <f t="shared" si="1"/>
        <v>111</v>
      </c>
      <c r="F8" s="34">
        <f>E8+4</f>
        <v>115</v>
      </c>
      <c r="G8" s="35">
        <f>F8+4</f>
        <v>119</v>
      </c>
      <c r="H8" s="245"/>
      <c r="I8" s="41" t="s">
        <v>164</v>
      </c>
      <c r="J8" s="41" t="s">
        <v>198</v>
      </c>
      <c r="K8" s="41" t="s">
        <v>199</v>
      </c>
      <c r="L8" s="41" t="s">
        <v>200</v>
      </c>
      <c r="M8" s="41" t="s">
        <v>164</v>
      </c>
      <c r="N8" s="41" t="s">
        <v>164</v>
      </c>
    </row>
    <row r="9" spans="1:14" ht="29.1" customHeight="1" x14ac:dyDescent="0.3">
      <c r="A9" s="34" t="s">
        <v>167</v>
      </c>
      <c r="B9" s="34">
        <f>C9-1.15</f>
        <v>29.700000000000003</v>
      </c>
      <c r="C9" s="34">
        <f>D9-1.15</f>
        <v>30.85</v>
      </c>
      <c r="D9" s="35">
        <v>32</v>
      </c>
      <c r="E9" s="34">
        <f t="shared" ref="E9:G9" si="2">D9+1.3</f>
        <v>33.299999999999997</v>
      </c>
      <c r="F9" s="34">
        <f t="shared" si="2"/>
        <v>34.599999999999994</v>
      </c>
      <c r="G9" s="35">
        <f t="shared" si="2"/>
        <v>35.899999999999991</v>
      </c>
      <c r="H9" s="245"/>
      <c r="I9" s="41" t="s">
        <v>161</v>
      </c>
      <c r="J9" s="41" t="s">
        <v>161</v>
      </c>
      <c r="K9" s="41" t="s">
        <v>200</v>
      </c>
      <c r="L9" s="41" t="s">
        <v>161</v>
      </c>
      <c r="M9" s="41" t="s">
        <v>251</v>
      </c>
      <c r="N9" s="41" t="s">
        <v>161</v>
      </c>
    </row>
    <row r="10" spans="1:14" ht="29.1" customHeight="1" x14ac:dyDescent="0.3">
      <c r="A10" s="34" t="s">
        <v>168</v>
      </c>
      <c r="B10" s="34">
        <f>C10-0.7</f>
        <v>21.6</v>
      </c>
      <c r="C10" s="34">
        <f>D10-0.7</f>
        <v>22.3</v>
      </c>
      <c r="D10" s="35">
        <v>23</v>
      </c>
      <c r="E10" s="34">
        <f>D10+0.7</f>
        <v>23.7</v>
      </c>
      <c r="F10" s="34">
        <f>E10+0.7</f>
        <v>24.4</v>
      </c>
      <c r="G10" s="35">
        <f>F10+0.9</f>
        <v>25.299999999999997</v>
      </c>
      <c r="H10" s="245"/>
      <c r="I10" s="41" t="s">
        <v>161</v>
      </c>
      <c r="J10" s="41" t="s">
        <v>161</v>
      </c>
      <c r="K10" s="41" t="s">
        <v>161</v>
      </c>
      <c r="L10" s="41" t="s">
        <v>161</v>
      </c>
      <c r="M10" s="41" t="s">
        <v>161</v>
      </c>
      <c r="N10" s="41" t="s">
        <v>161</v>
      </c>
    </row>
    <row r="11" spans="1:14" ht="29.1" customHeight="1" x14ac:dyDescent="0.3">
      <c r="A11" s="34" t="s">
        <v>169</v>
      </c>
      <c r="B11" s="34">
        <f>C11-0.5</f>
        <v>19.5</v>
      </c>
      <c r="C11" s="34">
        <f>D11-0.5</f>
        <v>20</v>
      </c>
      <c r="D11" s="35">
        <v>20.5</v>
      </c>
      <c r="E11" s="34">
        <f>D11+0.5</f>
        <v>21</v>
      </c>
      <c r="F11" s="34">
        <f>E11+0.5</f>
        <v>21.5</v>
      </c>
      <c r="G11" s="35">
        <f>F11+0.7</f>
        <v>22.2</v>
      </c>
      <c r="H11" s="245"/>
      <c r="I11" s="41" t="s">
        <v>161</v>
      </c>
      <c r="J11" s="41" t="s">
        <v>200</v>
      </c>
      <c r="K11" s="41" t="s">
        <v>161</v>
      </c>
      <c r="L11" s="41" t="s">
        <v>200</v>
      </c>
      <c r="M11" s="41" t="s">
        <v>161</v>
      </c>
      <c r="N11" s="41" t="s">
        <v>161</v>
      </c>
    </row>
    <row r="12" spans="1:14" ht="29.1" customHeight="1" x14ac:dyDescent="0.3">
      <c r="A12" s="34" t="s">
        <v>170</v>
      </c>
      <c r="B12" s="35">
        <f>C12-0.7</f>
        <v>27.7</v>
      </c>
      <c r="C12" s="35">
        <f>D12-0.6</f>
        <v>28.4</v>
      </c>
      <c r="D12" s="35">
        <v>29</v>
      </c>
      <c r="E12" s="34">
        <f>D12+0.6</f>
        <v>29.6</v>
      </c>
      <c r="F12" s="34">
        <f>E12+0.7</f>
        <v>30.3</v>
      </c>
      <c r="G12" s="35">
        <f>F12+0.6</f>
        <v>30.900000000000002</v>
      </c>
      <c r="H12" s="245"/>
      <c r="I12" s="41" t="s">
        <v>159</v>
      </c>
      <c r="J12" s="41" t="s">
        <v>159</v>
      </c>
      <c r="K12" s="41" t="s">
        <v>201</v>
      </c>
      <c r="L12" s="41" t="s">
        <v>159</v>
      </c>
      <c r="M12" s="41" t="s">
        <v>159</v>
      </c>
      <c r="N12" s="41" t="s">
        <v>159</v>
      </c>
    </row>
    <row r="13" spans="1:14" ht="29.1" customHeight="1" x14ac:dyDescent="0.3">
      <c r="A13" s="34" t="s">
        <v>171</v>
      </c>
      <c r="B13" s="35">
        <f>C13-0.9</f>
        <v>39.700000000000003</v>
      </c>
      <c r="C13" s="35">
        <f>D13-0.9</f>
        <v>40.6</v>
      </c>
      <c r="D13" s="35">
        <v>41.5</v>
      </c>
      <c r="E13" s="34">
        <f t="shared" ref="E13:G13" si="3">D13+1.1</f>
        <v>42.6</v>
      </c>
      <c r="F13" s="34">
        <f t="shared" si="3"/>
        <v>43.7</v>
      </c>
      <c r="G13" s="35">
        <f t="shared" si="3"/>
        <v>44.800000000000004</v>
      </c>
      <c r="H13" s="245"/>
      <c r="I13" s="41" t="s">
        <v>172</v>
      </c>
      <c r="J13" s="41" t="s">
        <v>159</v>
      </c>
      <c r="K13" s="41" t="s">
        <v>172</v>
      </c>
      <c r="L13" s="41" t="s">
        <v>159</v>
      </c>
      <c r="M13" s="41" t="s">
        <v>172</v>
      </c>
      <c r="N13" s="41" t="s">
        <v>159</v>
      </c>
    </row>
    <row r="14" spans="1:14" ht="16.5" x14ac:dyDescent="0.3">
      <c r="A14" s="34"/>
      <c r="B14" s="35"/>
      <c r="C14" s="35"/>
      <c r="D14" s="35"/>
      <c r="E14" s="35"/>
      <c r="F14" s="35"/>
      <c r="G14" s="35"/>
      <c r="H14" s="245"/>
      <c r="I14" s="41"/>
      <c r="J14" s="41"/>
      <c r="K14" s="41"/>
      <c r="L14" s="41"/>
      <c r="M14" s="41"/>
      <c r="N14" s="41"/>
    </row>
    <row r="15" spans="1:14" ht="16.5" x14ac:dyDescent="0.3">
      <c r="A15" s="34"/>
      <c r="B15" s="35"/>
      <c r="C15" s="35"/>
      <c r="D15" s="34"/>
      <c r="E15" s="34"/>
      <c r="F15" s="34"/>
      <c r="G15" s="37"/>
      <c r="H15" s="245"/>
      <c r="I15" s="41"/>
      <c r="J15" s="41"/>
      <c r="K15" s="41"/>
      <c r="L15" s="41"/>
      <c r="M15" s="41"/>
      <c r="N15" s="41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5"/>
  </mergeCells>
  <phoneticPr fontId="38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0" sqref="E10"/>
    </sheetView>
  </sheetViews>
  <sheetFormatPr defaultColWidth="9" defaultRowHeight="14.25" x14ac:dyDescent="0.15"/>
  <cols>
    <col min="1" max="1" width="7" customWidth="1"/>
    <col min="2" max="2" width="12.125" style="27" customWidth="1"/>
    <col min="3" max="3" width="12.875" style="27" customWidth="1"/>
    <col min="4" max="4" width="9.125" style="19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29" t="s">
        <v>252</v>
      </c>
      <c r="B1" s="329"/>
      <c r="C1" s="329"/>
      <c r="D1" s="330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s="1" customFormat="1" ht="16.5" x14ac:dyDescent="0.3">
      <c r="A2" s="343" t="s">
        <v>253</v>
      </c>
      <c r="B2" s="344" t="s">
        <v>254</v>
      </c>
      <c r="C2" s="344" t="s">
        <v>255</v>
      </c>
      <c r="D2" s="346" t="s">
        <v>256</v>
      </c>
      <c r="E2" s="344" t="s">
        <v>257</v>
      </c>
      <c r="F2" s="344" t="s">
        <v>258</v>
      </c>
      <c r="G2" s="344" t="s">
        <v>259</v>
      </c>
      <c r="H2" s="344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44" t="s">
        <v>266</v>
      </c>
      <c r="O2" s="344" t="s">
        <v>267</v>
      </c>
    </row>
    <row r="3" spans="1:15" s="1" customFormat="1" ht="16.5" x14ac:dyDescent="0.3">
      <c r="A3" s="343"/>
      <c r="B3" s="345"/>
      <c r="C3" s="345"/>
      <c r="D3" s="347"/>
      <c r="E3" s="345"/>
      <c r="F3" s="345"/>
      <c r="G3" s="345"/>
      <c r="H3" s="345"/>
      <c r="I3" s="3" t="s">
        <v>268</v>
      </c>
      <c r="J3" s="3" t="s">
        <v>268</v>
      </c>
      <c r="K3" s="3" t="s">
        <v>268</v>
      </c>
      <c r="L3" s="3" t="s">
        <v>268</v>
      </c>
      <c r="M3" s="3" t="s">
        <v>268</v>
      </c>
      <c r="N3" s="345"/>
      <c r="O3" s="345"/>
    </row>
    <row r="4" spans="1:15" ht="31.5" x14ac:dyDescent="0.15">
      <c r="A4" s="5">
        <v>1</v>
      </c>
      <c r="B4" s="20" t="s">
        <v>269</v>
      </c>
      <c r="C4" s="149" t="s">
        <v>270</v>
      </c>
      <c r="D4" s="150" t="s">
        <v>271</v>
      </c>
      <c r="E4" s="6" t="s">
        <v>63</v>
      </c>
      <c r="F4" s="151" t="s">
        <v>272</v>
      </c>
      <c r="G4" s="6" t="s">
        <v>67</v>
      </c>
      <c r="H4" s="6" t="s">
        <v>67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273</v>
      </c>
    </row>
    <row r="5" spans="1:15" ht="31.5" x14ac:dyDescent="0.15">
      <c r="A5" s="5">
        <v>2</v>
      </c>
      <c r="B5" s="6">
        <v>112</v>
      </c>
      <c r="C5" s="149" t="s">
        <v>270</v>
      </c>
      <c r="D5" s="152" t="s">
        <v>274</v>
      </c>
      <c r="E5" s="6" t="s">
        <v>63</v>
      </c>
      <c r="F5" s="151" t="s">
        <v>272</v>
      </c>
      <c r="G5" s="6" t="s">
        <v>67</v>
      </c>
      <c r="H5" s="6" t="s">
        <v>67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273</v>
      </c>
    </row>
    <row r="6" spans="1:15" x14ac:dyDescent="0.15">
      <c r="A6" s="5"/>
      <c r="B6" s="6"/>
      <c r="C6" s="21"/>
      <c r="D6" s="11"/>
      <c r="E6" s="6"/>
      <c r="F6" s="22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5"/>
      <c r="B7" s="6"/>
      <c r="C7" s="21"/>
      <c r="D7" s="11"/>
      <c r="E7" s="6"/>
      <c r="F7" s="22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5"/>
      <c r="B8" s="6"/>
      <c r="C8" s="6"/>
      <c r="D8" s="24"/>
      <c r="E8" s="6"/>
      <c r="F8" s="21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6"/>
      <c r="C9" s="6"/>
      <c r="D9" s="25"/>
      <c r="E9" s="6"/>
      <c r="F9" s="21"/>
      <c r="G9" s="6"/>
      <c r="H9" s="6"/>
      <c r="I9" s="6"/>
      <c r="J9" s="6"/>
      <c r="K9" s="6"/>
      <c r="L9" s="6"/>
      <c r="M9" s="5"/>
      <c r="N9" s="5"/>
      <c r="O9" s="5"/>
    </row>
    <row r="10" spans="1:15" x14ac:dyDescent="0.15">
      <c r="A10" s="5"/>
      <c r="B10" s="6"/>
      <c r="C10" s="6"/>
      <c r="D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6"/>
      <c r="C11" s="6"/>
      <c r="D11" s="2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31" t="s">
        <v>275</v>
      </c>
      <c r="B12" s="332"/>
      <c r="C12" s="332"/>
      <c r="D12" s="333"/>
      <c r="E12" s="334"/>
      <c r="F12" s="335"/>
      <c r="G12" s="335"/>
      <c r="H12" s="335"/>
      <c r="I12" s="336"/>
      <c r="J12" s="331" t="s">
        <v>276</v>
      </c>
      <c r="K12" s="337"/>
      <c r="L12" s="337"/>
      <c r="M12" s="338"/>
      <c r="N12" s="9"/>
      <c r="O12" s="10"/>
    </row>
    <row r="13" spans="1:15" ht="16.5" x14ac:dyDescent="0.15">
      <c r="A13" s="339" t="s">
        <v>277</v>
      </c>
      <c r="B13" s="340"/>
      <c r="C13" s="340"/>
      <c r="D13" s="341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2023-06-18T03:18:24Z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