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727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2.面料缩率" sheetId="8" r:id="rId9"/>
    <sheet name="1.面料验布" sheetId="7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<sst xmlns="http://schemas.openxmlformats.org/spreadsheetml/2006/main" count="973" uniqueCount="356">
  <si>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</si>
  <si>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</si>
  <si>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</si>
  <si>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</si>
  <si>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</si>
  <si>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</si>
  <si>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</si>
  <si>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</si>
  <si>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</si>
  <si>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</si>
  <si>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</si>
  <si>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</si>
  <si>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</si>
  <si>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</si>
  <si>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</si>
  <si>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</si>
  <si>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</si>
  <si>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</si>
  <si>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</si>
  <si>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</si>
  <si>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</si>
  <si>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</si>
  <si>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</si>
  <si>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</si>
  <si>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</si>
  <si>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</si>
  <si>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</si>
  <si>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</si>
  <si>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</si>
  <si>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</si>
  <si>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</si>
  <si>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</si>
  <si>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</si>
  <si>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</si>
  <si>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</si>
  <si>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</si>
  <si>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</si>
  <si>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</si>
  <si>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</si>
  <si>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</si>
  <si>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</si>
  <si>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</si>
  <si>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</si>
  <si>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</si>
  <si>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</si>
  <si>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</si>
  <si>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</si>
  <si>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</si>
  <si>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</si>
  <si>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</si>
  <si>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</si>
  <si>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</si>
  <si>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</si>
  <si>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</si>
  <si>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</si>
  <si>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</si>
  <si>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北京喜益祥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</si>
  <si>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</si>
  <si>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</si>
  <si>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</si>
  <si>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</si>
  <si>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</si>
  <si>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</si>
  <si>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TAEEBL92314</t>
  </si>
  <si>
    <t>合同交期</t>
  </si>
  <si>
    <t>6-21/7-22</t>
  </si>
  <si>
    <t>产前确认样</t>
  </si>
  <si>
    <t>有</t>
  </si>
  <si>
    <t>无</t>
  </si>
  <si>
    <t>品名</t>
  </si>
  <si>
    <t>女式徒步外套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</si>
  <si>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</si>
  <si>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</si>
  <si>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</si>
  <si>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</si>
  <si>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</si>
  <si>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</si>
  <si>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</si>
  <si>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</si>
  <si>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</si>
  <si>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</si>
  <si>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</si>
  <si>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</si>
  <si>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</si>
  <si>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</si>
  <si>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</si>
  <si>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</si>
  <si>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</si>
  <si>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</si>
  <si>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</si>
  <si>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</si>
  <si>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</si>
  <si>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</si>
  <si>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</si>
  <si>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</si>
  <si>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</si>
  <si>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</si>
  <si>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</si>
  <si>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</si>
  <si>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</si>
  <si>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</si>
  <si>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</si>
  <si>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</si>
  <si>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</si>
  <si>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</si>
  <si>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</si>
  <si>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</si>
  <si>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</si>
  <si>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</si>
  <si>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</si>
  <si>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</si>
  <si>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</si>
  <si>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</si>
  <si>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</si>
  <si>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</si>
  <si>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</si>
  <si>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</si>
  <si>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</si>
  <si>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</si>
  <si>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</si>
  <si>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</si>
  <si>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寂静紫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</si>
  <si>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</si>
  <si>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黑色M/5件。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</si>
  <si>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</si>
  <si>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</si>
  <si>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</si>
  <si>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</si>
  <si>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</si>
  <si>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1.下摆扭，</t>
  </si>
  <si>
    <t>2.拉链起拱，</t>
  </si>
  <si>
    <t>3.袖口不顺，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</si>
  <si>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</si>
  <si>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</si>
  <si>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</si>
  <si>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</si>
  <si>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</si>
  <si>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</si>
  <si>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</si>
  <si>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</si>
  <si>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</si>
  <si>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</si>
  <si>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</si>
  <si>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</si>
  <si>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杨金玲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</si>
  <si>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</si>
  <si>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</si>
  <si>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</si>
  <si>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</si>
  <si>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</si>
  <si>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</si>
  <si>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黑色洗前M</t>
  </si>
  <si>
    <t>黑色洗后M</t>
  </si>
  <si>
    <t>号型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</si>
  <si>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</si>
  <si>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</si>
  <si>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</si>
  <si>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</si>
  <si>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</si>
  <si>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</si>
  <si>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</si>
  <si>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</si>
  <si>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+0.5</t>
  </si>
  <si>
    <t>前中拉链长</t>
  </si>
  <si>
    <t>0</t>
  </si>
  <si>
    <t>胸围</t>
  </si>
  <si>
    <t>-0.5</t>
  </si>
  <si>
    <t>-0.8</t>
  </si>
  <si>
    <t>腰围</t>
  </si>
  <si>
    <t>摆围</t>
  </si>
  <si>
    <t>肩宽</t>
  </si>
  <si>
    <t>+1</t>
  </si>
  <si>
    <t>肩点袖长</t>
  </si>
  <si>
    <t>-0.6</t>
  </si>
  <si>
    <t>袖肥/2（参考值）</t>
  </si>
  <si>
    <t>袖肘围/2</t>
  </si>
  <si>
    <t>袖口围/2(拉量)</t>
  </si>
  <si>
    <t>袖口围/2(松量)</t>
  </si>
  <si>
    <t>袖口松紧净</t>
  </si>
  <si>
    <t>前领高</t>
  </si>
  <si>
    <t>下领围</t>
  </si>
  <si>
    <t>帽高</t>
  </si>
  <si>
    <t>帽宽</t>
  </si>
  <si>
    <t xml:space="preserve">     初期请洗测2-3件，有问题的另加测量数量。</t>
  </si>
  <si>
    <t>验货时间：2023-6-6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</si>
  <si>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</si>
  <si>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</si>
  <si>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</si>
  <si>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</si>
  <si>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</si>
  <si>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</si>
  <si>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</si>
  <si>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</si>
  <si>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</t>
  </si>
  <si>
    <t>【耐水洗测试】：耐洗水测试明细（要求齐色、齐号）</t>
  </si>
  <si>
    <t>齐色、齐号2件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</si>
  <si>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</si>
  <si>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</si>
  <si>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1.注意接线</t>
  </si>
  <si>
    <t>2.脏污、</t>
  </si>
  <si>
    <t>【整改的严重缺陷及整改复核时间】</t>
  </si>
  <si>
    <t>【整改结果】</t>
  </si>
  <si>
    <t>-0.5+1</t>
  </si>
  <si>
    <t>+1.1.1</t>
  </si>
  <si>
    <t>+1.2+0.5</t>
  </si>
  <si>
    <t>√√</t>
  </si>
  <si>
    <t>√-0.5</t>
  </si>
  <si>
    <t>-0.6√</t>
  </si>
  <si>
    <t>-0.5√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</si>
  <si>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</si>
  <si>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</si>
  <si>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</si>
  <si>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</si>
  <si>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</si>
  <si>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</si>
  <si>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</si>
  <si>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</si>
  <si>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</si>
  <si>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</si>
  <si>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</si>
  <si>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</si>
  <si>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</si>
  <si>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</si>
  <si>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</si>
  <si>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</si>
  <si>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</si>
  <si>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</si>
  <si>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</si>
  <si>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</si>
  <si>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</si>
  <si>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</si>
  <si>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</si>
  <si>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</si>
  <si>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</si>
  <si>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</si>
  <si>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</si>
  <si>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</si>
  <si>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</si>
  <si>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</si>
  <si>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</si>
  <si>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</si>
  <si>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</si>
  <si>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</si>
  <si>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</si>
  <si>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</si>
  <si>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齐色齐号1箱.</t>
  </si>
  <si>
    <t>情况说明：</t>
  </si>
  <si>
    <t xml:space="preserve">【问题点描述】  </t>
  </si>
  <si>
    <t>1.脏污，</t>
  </si>
  <si>
    <t>2.接线开线。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</si>
  <si>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</si>
  <si>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</si>
  <si>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</si>
  <si>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</si>
  <si>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</si>
  <si>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</si>
  <si>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</si>
  <si>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</si>
  <si>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</si>
  <si>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TOREAD-面料缩率检测测试报告登记表</t>
  </si>
  <si>
    <t>序号</t>
  </si>
  <si>
    <t>供应商</t>
  </si>
  <si>
    <t>缸号</t>
  </si>
  <si>
    <t>面料布种编号</t>
  </si>
  <si>
    <t>颜色</t>
  </si>
  <si>
    <t>涉及到的款号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</si>
  <si>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</si>
  <si>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</si>
  <si>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</si>
  <si>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</si>
  <si>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</si>
  <si>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</si>
  <si>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</si>
  <si>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上海汇良</t>
  </si>
  <si>
    <t>E23021311</t>
  </si>
  <si>
    <t>FW09970</t>
  </si>
  <si>
    <t>19SS黑色/E77//19FW木炭灰</t>
  </si>
  <si>
    <t>TAEEAL92230.TAEEBL92314</t>
  </si>
  <si>
    <t>合格</t>
  </si>
  <si>
    <t>YES</t>
  </si>
  <si>
    <t>E23021356</t>
  </si>
  <si>
    <t>22FW极地白/Q14//19SS高级灰</t>
  </si>
  <si>
    <t>TAEEAL92230</t>
  </si>
  <si>
    <t>E23021332</t>
  </si>
  <si>
    <t>23FW寂静紫/Q77//19SS高级灰</t>
  </si>
  <si>
    <t>制表时间：2023-3-25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</si>
  <si>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</si>
  <si>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</si>
  <si>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TOREAD-面料验布测试报告登记表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</si>
  <si>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</si>
  <si>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</si>
  <si>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</si>
  <si>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</si>
  <si>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</si>
  <si>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</si>
  <si>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</si>
  <si>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</si>
  <si>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</si>
  <si>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</si>
  <si>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</si>
  <si>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</si>
  <si>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</si>
  <si>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</si>
  <si>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</si>
  <si>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</si>
  <si>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</si>
  <si>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</si>
  <si>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</si>
  <si>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</si>
  <si>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</si>
  <si>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</si>
  <si>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XJ00002</t>
  </si>
  <si>
    <t xml:space="preserve">光面对折弹力包边带 </t>
  </si>
  <si>
    <t>上海锦湾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</si>
  <si>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</si>
  <si>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</si>
  <si>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</si>
  <si>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</si>
  <si>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</si>
  <si>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</si>
  <si>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</si>
  <si>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</si>
  <si>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</si>
  <si>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</si>
  <si>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</si>
  <si>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</si>
  <si>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</si>
  <si>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</si>
  <si>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</si>
  <si>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</si>
  <si>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</si>
  <si>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</si>
  <si>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</si>
  <si>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</si>
  <si>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</si>
  <si>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</si>
  <si>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</si>
  <si>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</si>
  <si>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</si>
  <si>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冠荣</t>
  </si>
  <si>
    <t>ZY00278</t>
  </si>
  <si>
    <t>XXXX银色/730/</t>
  </si>
  <si>
    <t>左胸标</t>
  </si>
  <si>
    <t xml:space="preserve">TOREAD斜纹布底侧夹标 </t>
  </si>
  <si>
    <t>ZY00279</t>
  </si>
  <si>
    <t>TAEEAL92230.</t>
  </si>
  <si>
    <t>右下标</t>
  </si>
  <si>
    <t xml:space="preserve">TOREAD THE WORLD立体LOGO转移标（无槽） 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</si>
  <si>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</si>
  <si>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</si>
  <si>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</si>
  <si>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</si>
  <si>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19SS黑色/E77//</t>
  </si>
  <si>
    <t>22FW极地白/Q14//</t>
  </si>
  <si>
    <t>23FW寂静紫/Q77//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</si>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</sst>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color rgb="FF000000"/>
      <name val="微软雅黑"/>
      <charset val="134"/>
    </font>
    <font>
      <sz val="8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8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2"/>
      <name val="宋体"/>
      <charset val="134"/>
      <scheme val="major"/>
    </font>
    <font>
      <sz val="10"/>
      <name val="微软雅黑"/>
      <charset val="134"/>
    </font>
    <font>
      <sz val="1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color rgb="FF000000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2" fontId="29" fillId="0" borderId="0" applyFon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73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0" fontId="39" fillId="0" borderId="0">
      <alignment horizontal="center" vertical="center"/>
    </xf>
    <xf numFmtId="41" fontId="29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14" borderId="74" applyNumberFormat="0" applyFont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75" applyNumberFormat="0" applyFill="0" applyAlignment="0" applyProtection="0">
      <alignment vertical="center"/>
    </xf>
    <xf numFmtId="0" fontId="49" fillId="0" borderId="0">
      <alignment vertical="center"/>
    </xf>
    <xf numFmtId="0" fontId="50" fillId="0" borderId="75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4" fillId="0" borderId="76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51" fillId="18" borderId="77" applyNumberFormat="0" applyAlignment="0" applyProtection="0">
      <alignment vertical="center"/>
    </xf>
    <xf numFmtId="0" fontId="52" fillId="18" borderId="73" applyNumberFormat="0" applyAlignment="0" applyProtection="0">
      <alignment vertical="center"/>
    </xf>
    <xf numFmtId="0" fontId="53" fillId="19" borderId="78" applyNumberFormat="0" applyAlignment="0" applyProtection="0">
      <alignment vertical="center"/>
    </xf>
    <xf numFmtId="0" fontId="18" fillId="0" borderId="0"/>
    <xf numFmtId="0" fontId="37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4" fillId="0" borderId="79" applyNumberFormat="0" applyFill="0" applyAlignment="0" applyProtection="0">
      <alignment vertical="center"/>
    </xf>
    <xf numFmtId="0" fontId="55" fillId="0" borderId="80" applyNumberFormat="0" applyFill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49" fillId="0" borderId="0">
      <alignment vertical="center"/>
    </xf>
    <xf numFmtId="0" fontId="41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29" fillId="0" borderId="0">
      <alignment vertical="center"/>
    </xf>
    <xf numFmtId="0" fontId="29" fillId="0" borderId="0"/>
    <xf numFmtId="0" fontId="49" fillId="0" borderId="0">
      <alignment vertical="center"/>
    </xf>
    <xf numFmtId="0" fontId="39" fillId="0" borderId="0">
      <alignment horizontal="center" vertical="center"/>
    </xf>
    <xf numFmtId="0" fontId="58" fillId="0" borderId="0">
      <alignment horizontal="center" vertical="center"/>
    </xf>
    <xf numFmtId="0" fontId="18" fillId="0" borderId="0"/>
    <xf numFmtId="0" fontId="39" fillId="0" borderId="0">
      <alignment horizontal="center" vertical="center"/>
    </xf>
  </cellStyleXfs>
  <cellXfs count="37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5" xfId="60" applyFont="1" applyFill="1" applyBorder="1" applyAlignment="1">
      <alignment horizontal="center" vertical="center" wrapText="1"/>
    </xf>
    <xf numFmtId="0" fontId="6" fillId="3" borderId="6" xfId="5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6" fillId="3" borderId="7" xfId="5" applyFont="1" applyFill="1" applyBorder="1" applyAlignment="1">
      <alignment horizontal="center" vertical="center" wrapText="1"/>
    </xf>
    <xf numFmtId="0" fontId="6" fillId="3" borderId="8" xfId="5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5" fillId="0" borderId="7" xfId="60" applyFont="1" applyFill="1" applyBorder="1" applyAlignment="1">
      <alignment horizontal="center" vertical="center" wrapText="1"/>
    </xf>
    <xf numFmtId="0" fontId="6" fillId="0" borderId="12" xfId="5" applyFont="1" applyFill="1" applyBorder="1" applyAlignment="1">
      <alignment horizontal="center" vertical="center" wrapText="1"/>
    </xf>
    <xf numFmtId="0" fontId="5" fillId="0" borderId="12" xfId="60" applyFont="1" applyFill="1" applyBorder="1" applyAlignment="1">
      <alignment horizontal="center" vertical="center" wrapText="1"/>
    </xf>
    <xf numFmtId="0" fontId="5" fillId="0" borderId="10" xfId="60" applyFont="1" applyFill="1" applyBorder="1" applyAlignment="1">
      <alignment horizontal="center" vertical="center" wrapText="1"/>
    </xf>
    <xf numFmtId="0" fontId="6" fillId="0" borderId="13" xfId="59" applyFont="1" applyBorder="1" applyAlignment="1">
      <alignment horizontal="center" vertical="center" wrapText="1"/>
    </xf>
    <xf numFmtId="0" fontId="6" fillId="0" borderId="0" xfId="59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0" fillId="3" borderId="0" xfId="0" applyFill="1"/>
    <xf numFmtId="0" fontId="2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5" xfId="60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/>
    </xf>
    <xf numFmtId="0" fontId="6" fillId="0" borderId="7" xfId="5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11" fillId="3" borderId="0" xfId="5" applyFont="1" applyFill="1" applyBorder="1" applyAlignment="1">
      <alignment horizontal="center" vertical="center" wrapText="1"/>
    </xf>
    <xf numFmtId="0" fontId="11" fillId="3" borderId="7" xfId="5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6" fillId="0" borderId="0" xfId="62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6" fillId="0" borderId="15" xfId="62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/>
    <xf numFmtId="0" fontId="9" fillId="3" borderId="2" xfId="0" applyFont="1" applyFill="1" applyBorder="1" applyAlignment="1">
      <alignment horizontal="left" vertical="top"/>
    </xf>
    <xf numFmtId="0" fontId="3" fillId="2" borderId="11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5" fillId="0" borderId="0" xfId="6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/>
    </xf>
    <xf numFmtId="0" fontId="9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12" fillId="3" borderId="0" xfId="55" applyFont="1" applyFill="1"/>
    <xf numFmtId="0" fontId="13" fillId="3" borderId="0" xfId="55" applyFont="1" applyFill="1" applyBorder="1" applyAlignment="1">
      <alignment horizontal="center"/>
    </xf>
    <xf numFmtId="0" fontId="12" fillId="3" borderId="0" xfId="55" applyFont="1" applyFill="1" applyBorder="1" applyAlignment="1">
      <alignment horizontal="center"/>
    </xf>
    <xf numFmtId="0" fontId="13" fillId="3" borderId="16" xfId="54" applyFont="1" applyFill="1" applyBorder="1" applyAlignment="1">
      <alignment horizontal="left" vertical="center"/>
    </xf>
    <xf numFmtId="0" fontId="12" fillId="3" borderId="17" xfId="54" applyFont="1" applyFill="1" applyBorder="1" applyAlignment="1">
      <alignment horizontal="center" vertical="center"/>
    </xf>
    <xf numFmtId="0" fontId="13" fillId="3" borderId="17" xfId="54" applyFont="1" applyFill="1" applyBorder="1" applyAlignment="1">
      <alignment vertical="center"/>
    </xf>
    <xf numFmtId="0" fontId="12" fillId="3" borderId="17" xfId="55" applyFont="1" applyFill="1" applyBorder="1" applyAlignment="1">
      <alignment horizontal="center"/>
    </xf>
    <xf numFmtId="0" fontId="13" fillId="3" borderId="18" xfId="55" applyFont="1" applyFill="1" applyBorder="1" applyAlignment="1" applyProtection="1">
      <alignment horizontal="center" vertical="center"/>
    </xf>
    <xf numFmtId="0" fontId="13" fillId="3" borderId="2" xfId="55" applyFont="1" applyFill="1" applyBorder="1" applyAlignment="1">
      <alignment horizontal="center" vertical="center"/>
    </xf>
    <xf numFmtId="0" fontId="12" fillId="3" borderId="2" xfId="55" applyFont="1" applyFill="1" applyBorder="1" applyAlignment="1">
      <alignment horizontal="center"/>
    </xf>
    <xf numFmtId="0" fontId="14" fillId="0" borderId="2" xfId="57" applyFont="1" applyFill="1" applyBorder="1" applyAlignment="1">
      <alignment horizontal="center" vertical="center"/>
    </xf>
    <xf numFmtId="0" fontId="15" fillId="0" borderId="2" xfId="61" applyFont="1" applyFill="1" applyBorder="1" applyAlignment="1">
      <alignment horizontal="left"/>
    </xf>
    <xf numFmtId="0" fontId="16" fillId="0" borderId="2" xfId="57" applyFont="1" applyFill="1" applyBorder="1" applyAlignment="1">
      <alignment horizontal="center" vertical="center"/>
    </xf>
    <xf numFmtId="0" fontId="16" fillId="3" borderId="2" xfId="57" applyFont="1" applyFill="1" applyBorder="1" applyAlignment="1">
      <alignment horizontal="center" vertical="center"/>
    </xf>
    <xf numFmtId="0" fontId="14" fillId="3" borderId="2" xfId="57" applyFont="1" applyFill="1" applyBorder="1" applyAlignment="1">
      <alignment horizontal="center" vertical="center"/>
    </xf>
    <xf numFmtId="0" fontId="13" fillId="3" borderId="2" xfId="54" applyFont="1" applyFill="1" applyBorder="1" applyAlignment="1">
      <alignment horizontal="left" vertical="center"/>
    </xf>
    <xf numFmtId="0" fontId="12" fillId="3" borderId="2" xfId="54" applyFont="1" applyFill="1" applyBorder="1" applyAlignment="1">
      <alignment horizontal="center" vertical="center"/>
    </xf>
    <xf numFmtId="0" fontId="13" fillId="3" borderId="2" xfId="55" applyFont="1" applyFill="1" applyBorder="1" applyAlignment="1" applyProtection="1">
      <alignment horizontal="center" vertical="center"/>
    </xf>
    <xf numFmtId="49" fontId="17" fillId="0" borderId="2" xfId="58" applyNumberFormat="1" applyFont="1" applyFill="1" applyBorder="1" applyAlignment="1">
      <alignment horizontal="center"/>
    </xf>
    <xf numFmtId="49" fontId="13" fillId="3" borderId="2" xfId="56" applyNumberFormat="1" applyFont="1" applyFill="1" applyBorder="1" applyAlignment="1">
      <alignment horizontal="center" vertical="center"/>
    </xf>
    <xf numFmtId="49" fontId="17" fillId="3" borderId="2" xfId="58" applyNumberFormat="1" applyFont="1" applyFill="1" applyBorder="1" applyAlignment="1">
      <alignment horizontal="center"/>
    </xf>
    <xf numFmtId="49" fontId="12" fillId="3" borderId="2" xfId="56" applyNumberFormat="1" applyFont="1" applyFill="1" applyBorder="1" applyAlignment="1">
      <alignment horizontal="center" vertical="center"/>
    </xf>
    <xf numFmtId="0" fontId="18" fillId="0" borderId="0" xfId="54" applyFill="1" applyBorder="1" applyAlignment="1">
      <alignment horizontal="left" vertical="center"/>
    </xf>
    <xf numFmtId="0" fontId="18" fillId="0" borderId="0" xfId="54" applyFont="1" applyFill="1" applyAlignment="1">
      <alignment horizontal="left" vertical="center"/>
    </xf>
    <xf numFmtId="0" fontId="18" fillId="0" borderId="0" xfId="54" applyFill="1" applyAlignment="1">
      <alignment horizontal="left" vertical="center"/>
    </xf>
    <xf numFmtId="0" fontId="19" fillId="0" borderId="19" xfId="54" applyFont="1" applyFill="1" applyBorder="1" applyAlignment="1">
      <alignment horizontal="center" vertical="top"/>
    </xf>
    <xf numFmtId="0" fontId="20" fillId="0" borderId="20" xfId="54" applyFont="1" applyFill="1" applyBorder="1" applyAlignment="1">
      <alignment horizontal="left" vertical="center"/>
    </xf>
    <xf numFmtId="0" fontId="21" fillId="0" borderId="21" xfId="54" applyFont="1" applyBorder="1" applyAlignment="1">
      <alignment horizontal="center" vertical="center"/>
    </xf>
    <xf numFmtId="0" fontId="20" fillId="0" borderId="22" xfId="54" applyFont="1" applyFill="1" applyBorder="1" applyAlignment="1">
      <alignment horizontal="center" vertical="center"/>
    </xf>
    <xf numFmtId="0" fontId="22" fillId="0" borderId="22" xfId="54" applyFont="1" applyFill="1" applyBorder="1" applyAlignment="1">
      <alignment vertical="center"/>
    </xf>
    <xf numFmtId="0" fontId="20" fillId="0" borderId="22" xfId="54" applyFont="1" applyFill="1" applyBorder="1" applyAlignment="1">
      <alignment vertical="center"/>
    </xf>
    <xf numFmtId="0" fontId="22" fillId="0" borderId="22" xfId="54" applyFont="1" applyFill="1" applyBorder="1" applyAlignment="1">
      <alignment horizontal="center" vertical="center"/>
    </xf>
    <xf numFmtId="0" fontId="20" fillId="0" borderId="23" xfId="54" applyFont="1" applyFill="1" applyBorder="1" applyAlignment="1">
      <alignment vertical="center"/>
    </xf>
    <xf numFmtId="0" fontId="21" fillId="0" borderId="24" xfId="54" applyFont="1" applyFill="1" applyBorder="1" applyAlignment="1">
      <alignment horizontal="center" vertical="center"/>
    </xf>
    <xf numFmtId="0" fontId="20" fillId="0" borderId="24" xfId="54" applyFont="1" applyFill="1" applyBorder="1" applyAlignment="1">
      <alignment vertical="center"/>
    </xf>
    <xf numFmtId="58" fontId="22" fillId="0" borderId="24" xfId="54" applyNumberFormat="1" applyFont="1" applyFill="1" applyBorder="1" applyAlignment="1">
      <alignment horizontal="center" vertical="center"/>
    </xf>
    <xf numFmtId="0" fontId="22" fillId="0" borderId="24" xfId="54" applyFont="1" applyFill="1" applyBorder="1" applyAlignment="1">
      <alignment horizontal="center" vertical="center"/>
    </xf>
    <xf numFmtId="0" fontId="20" fillId="0" borderId="24" xfId="54" applyFont="1" applyFill="1" applyBorder="1" applyAlignment="1">
      <alignment horizontal="center" vertical="center"/>
    </xf>
    <xf numFmtId="0" fontId="20" fillId="0" borderId="23" xfId="54" applyFont="1" applyFill="1" applyBorder="1" applyAlignment="1">
      <alignment horizontal="left" vertical="center"/>
    </xf>
    <xf numFmtId="0" fontId="21" fillId="0" borderId="24" xfId="54" applyFont="1" applyFill="1" applyBorder="1" applyAlignment="1">
      <alignment horizontal="right" vertical="center"/>
    </xf>
    <xf numFmtId="0" fontId="20" fillId="0" borderId="24" xfId="54" applyFont="1" applyFill="1" applyBorder="1" applyAlignment="1">
      <alignment horizontal="left" vertical="center"/>
    </xf>
    <xf numFmtId="0" fontId="20" fillId="0" borderId="25" xfId="54" applyFont="1" applyFill="1" applyBorder="1" applyAlignment="1">
      <alignment vertical="center"/>
    </xf>
    <xf numFmtId="0" fontId="21" fillId="0" borderId="26" xfId="54" applyFont="1" applyFill="1" applyBorder="1" applyAlignment="1">
      <alignment horizontal="right" vertical="center"/>
    </xf>
    <xf numFmtId="0" fontId="20" fillId="0" borderId="26" xfId="54" applyFont="1" applyFill="1" applyBorder="1" applyAlignment="1">
      <alignment vertical="center"/>
    </xf>
    <xf numFmtId="0" fontId="22" fillId="0" borderId="26" xfId="54" applyFont="1" applyFill="1" applyBorder="1" applyAlignment="1">
      <alignment vertical="center"/>
    </xf>
    <xf numFmtId="0" fontId="22" fillId="0" borderId="26" xfId="54" applyFont="1" applyFill="1" applyBorder="1" applyAlignment="1">
      <alignment horizontal="left" vertical="center"/>
    </xf>
    <xf numFmtId="0" fontId="20" fillId="0" borderId="26" xfId="54" applyFont="1" applyFill="1" applyBorder="1" applyAlignment="1">
      <alignment horizontal="left" vertical="center"/>
    </xf>
    <xf numFmtId="0" fontId="20" fillId="0" borderId="0" xfId="54" applyFont="1" applyFill="1" applyBorder="1" applyAlignment="1">
      <alignment vertical="center"/>
    </xf>
    <xf numFmtId="0" fontId="22" fillId="0" borderId="0" xfId="54" applyFont="1" applyFill="1" applyBorder="1" applyAlignment="1">
      <alignment vertical="center"/>
    </xf>
    <xf numFmtId="0" fontId="22" fillId="0" borderId="0" xfId="54" applyFont="1" applyFill="1" applyAlignment="1">
      <alignment horizontal="left" vertical="center"/>
    </xf>
    <xf numFmtId="0" fontId="20" fillId="0" borderId="20" xfId="54" applyFont="1" applyFill="1" applyBorder="1" applyAlignment="1">
      <alignment vertical="center"/>
    </xf>
    <xf numFmtId="0" fontId="20" fillId="0" borderId="27" xfId="54" applyFont="1" applyFill="1" applyBorder="1" applyAlignment="1">
      <alignment horizontal="left" vertical="center"/>
    </xf>
    <xf numFmtId="0" fontId="20" fillId="0" borderId="28" xfId="54" applyFont="1" applyFill="1" applyBorder="1" applyAlignment="1">
      <alignment horizontal="left" vertical="center"/>
    </xf>
    <xf numFmtId="0" fontId="22" fillId="0" borderId="24" xfId="54" applyFont="1" applyFill="1" applyBorder="1" applyAlignment="1">
      <alignment horizontal="left" vertical="center"/>
    </xf>
    <xf numFmtId="0" fontId="22" fillId="0" borderId="24" xfId="54" applyFont="1" applyFill="1" applyBorder="1" applyAlignment="1">
      <alignment vertical="center"/>
    </xf>
    <xf numFmtId="0" fontId="22" fillId="0" borderId="29" xfId="54" applyFont="1" applyFill="1" applyBorder="1" applyAlignment="1">
      <alignment horizontal="center" vertical="center"/>
    </xf>
    <xf numFmtId="0" fontId="22" fillId="0" borderId="30" xfId="54" applyFont="1" applyFill="1" applyBorder="1" applyAlignment="1">
      <alignment horizontal="center" vertical="center"/>
    </xf>
    <xf numFmtId="0" fontId="23" fillId="0" borderId="31" xfId="54" applyFont="1" applyFill="1" applyBorder="1" applyAlignment="1">
      <alignment horizontal="left" vertical="center"/>
    </xf>
    <xf numFmtId="0" fontId="23" fillId="0" borderId="30" xfId="54" applyFont="1" applyFill="1" applyBorder="1" applyAlignment="1">
      <alignment horizontal="left" vertical="center"/>
    </xf>
    <xf numFmtId="0" fontId="22" fillId="0" borderId="0" xfId="54" applyFont="1" applyFill="1" applyBorder="1" applyAlignment="1">
      <alignment horizontal="left" vertical="center"/>
    </xf>
    <xf numFmtId="0" fontId="20" fillId="0" borderId="22" xfId="54" applyFont="1" applyFill="1" applyBorder="1" applyAlignment="1">
      <alignment horizontal="left" vertical="center"/>
    </xf>
    <xf numFmtId="0" fontId="22" fillId="0" borderId="23" xfId="54" applyFont="1" applyFill="1" applyBorder="1" applyAlignment="1">
      <alignment horizontal="left" vertical="center"/>
    </xf>
    <xf numFmtId="0" fontId="22" fillId="0" borderId="31" xfId="54" applyFont="1" applyFill="1" applyBorder="1" applyAlignment="1">
      <alignment horizontal="left" vertical="center"/>
    </xf>
    <xf numFmtId="0" fontId="22" fillId="0" borderId="30" xfId="54" applyFont="1" applyFill="1" applyBorder="1" applyAlignment="1">
      <alignment horizontal="left" vertical="center"/>
    </xf>
    <xf numFmtId="0" fontId="22" fillId="0" borderId="23" xfId="54" applyFont="1" applyFill="1" applyBorder="1" applyAlignment="1">
      <alignment horizontal="left" vertical="center" wrapText="1"/>
    </xf>
    <xf numFmtId="0" fontId="22" fillId="0" borderId="24" xfId="54" applyFont="1" applyFill="1" applyBorder="1" applyAlignment="1">
      <alignment horizontal="left" vertical="center" wrapText="1"/>
    </xf>
    <xf numFmtId="0" fontId="20" fillId="0" borderId="25" xfId="54" applyFont="1" applyFill="1" applyBorder="1" applyAlignment="1">
      <alignment horizontal="left" vertical="center"/>
    </xf>
    <xf numFmtId="0" fontId="18" fillId="0" borderId="26" xfId="54" applyFill="1" applyBorder="1" applyAlignment="1">
      <alignment horizontal="center" vertical="center"/>
    </xf>
    <xf numFmtId="0" fontId="20" fillId="0" borderId="32" xfId="54" applyFont="1" applyFill="1" applyBorder="1" applyAlignment="1">
      <alignment horizontal="center" vertical="center"/>
    </xf>
    <xf numFmtId="0" fontId="20" fillId="0" borderId="33" xfId="54" applyFont="1" applyFill="1" applyBorder="1" applyAlignment="1">
      <alignment horizontal="left" vertical="center"/>
    </xf>
    <xf numFmtId="0" fontId="18" fillId="0" borderId="31" xfId="54" applyFont="1" applyFill="1" applyBorder="1" applyAlignment="1">
      <alignment horizontal="left" vertical="center"/>
    </xf>
    <xf numFmtId="0" fontId="18" fillId="0" borderId="30" xfId="54" applyFont="1" applyFill="1" applyBorder="1" applyAlignment="1">
      <alignment horizontal="left" vertical="center"/>
    </xf>
    <xf numFmtId="0" fontId="24" fillId="0" borderId="31" xfId="54" applyFont="1" applyFill="1" applyBorder="1" applyAlignment="1">
      <alignment horizontal="left" vertical="center"/>
    </xf>
    <xf numFmtId="0" fontId="22" fillId="0" borderId="34" xfId="54" applyFont="1" applyFill="1" applyBorder="1" applyAlignment="1">
      <alignment horizontal="left" vertical="center"/>
    </xf>
    <xf numFmtId="0" fontId="22" fillId="0" borderId="35" xfId="54" applyFont="1" applyFill="1" applyBorder="1" applyAlignment="1">
      <alignment horizontal="left" vertical="center"/>
    </xf>
    <xf numFmtId="0" fontId="23" fillId="0" borderId="20" xfId="54" applyFont="1" applyFill="1" applyBorder="1" applyAlignment="1">
      <alignment horizontal="left" vertical="center"/>
    </xf>
    <xf numFmtId="0" fontId="23" fillId="0" borderId="22" xfId="54" applyFont="1" applyFill="1" applyBorder="1" applyAlignment="1">
      <alignment horizontal="left" vertical="center"/>
    </xf>
    <xf numFmtId="0" fontId="20" fillId="0" borderId="29" xfId="54" applyFont="1" applyFill="1" applyBorder="1" applyAlignment="1">
      <alignment horizontal="left" vertical="center"/>
    </xf>
    <xf numFmtId="0" fontId="20" fillId="0" borderId="36" xfId="54" applyFont="1" applyFill="1" applyBorder="1" applyAlignment="1">
      <alignment horizontal="left" vertical="center"/>
    </xf>
    <xf numFmtId="0" fontId="22" fillId="0" borderId="26" xfId="54" applyFont="1" applyFill="1" applyBorder="1" applyAlignment="1">
      <alignment horizontal="center" vertical="center"/>
    </xf>
    <xf numFmtId="58" fontId="22" fillId="0" borderId="26" xfId="54" applyNumberFormat="1" applyFont="1" applyFill="1" applyBorder="1" applyAlignment="1">
      <alignment vertical="center"/>
    </xf>
    <xf numFmtId="0" fontId="20" fillId="0" borderId="26" xfId="54" applyFont="1" applyFill="1" applyBorder="1" applyAlignment="1">
      <alignment horizontal="center" vertical="center"/>
    </xf>
    <xf numFmtId="0" fontId="22" fillId="0" borderId="37" xfId="54" applyFont="1" applyFill="1" applyBorder="1" applyAlignment="1">
      <alignment horizontal="center" vertical="center"/>
    </xf>
    <xf numFmtId="0" fontId="20" fillId="0" borderId="38" xfId="54" applyFont="1" applyFill="1" applyBorder="1" applyAlignment="1">
      <alignment horizontal="center" vertical="center"/>
    </xf>
    <xf numFmtId="0" fontId="22" fillId="0" borderId="38" xfId="54" applyFont="1" applyFill="1" applyBorder="1" applyAlignment="1">
      <alignment horizontal="left" vertical="center"/>
    </xf>
    <xf numFmtId="0" fontId="22" fillId="0" borderId="39" xfId="54" applyFont="1" applyFill="1" applyBorder="1" applyAlignment="1">
      <alignment horizontal="left" vertical="center"/>
    </xf>
    <xf numFmtId="0" fontId="20" fillId="0" borderId="40" xfId="54" applyFont="1" applyFill="1" applyBorder="1" applyAlignment="1">
      <alignment horizontal="left" vertical="center"/>
    </xf>
    <xf numFmtId="0" fontId="22" fillId="0" borderId="41" xfId="54" applyFont="1" applyFill="1" applyBorder="1" applyAlignment="1">
      <alignment horizontal="center" vertical="center"/>
    </xf>
    <xf numFmtId="0" fontId="23" fillId="0" borderId="41" xfId="54" applyFont="1" applyFill="1" applyBorder="1" applyAlignment="1">
      <alignment horizontal="left" vertical="center"/>
    </xf>
    <xf numFmtId="0" fontId="20" fillId="0" borderId="37" xfId="54" applyFont="1" applyFill="1" applyBorder="1" applyAlignment="1">
      <alignment horizontal="left" vertical="center"/>
    </xf>
    <xf numFmtId="0" fontId="20" fillId="0" borderId="38" xfId="54" applyFont="1" applyFill="1" applyBorder="1" applyAlignment="1">
      <alignment horizontal="left" vertical="center"/>
    </xf>
    <xf numFmtId="0" fontId="22" fillId="0" borderId="41" xfId="54" applyFont="1" applyFill="1" applyBorder="1" applyAlignment="1">
      <alignment horizontal="left" vertical="center"/>
    </xf>
    <xf numFmtId="0" fontId="22" fillId="0" borderId="38" xfId="54" applyFont="1" applyFill="1" applyBorder="1" applyAlignment="1">
      <alignment horizontal="left" vertical="center" wrapText="1"/>
    </xf>
    <xf numFmtId="0" fontId="18" fillId="0" borderId="39" xfId="54" applyFill="1" applyBorder="1" applyAlignment="1">
      <alignment horizontal="center" vertical="center"/>
    </xf>
    <xf numFmtId="0" fontId="18" fillId="0" borderId="41" xfId="54" applyFont="1" applyFill="1" applyBorder="1" applyAlignment="1">
      <alignment horizontal="left" vertical="center"/>
    </xf>
    <xf numFmtId="0" fontId="22" fillId="0" borderId="42" xfId="54" applyFont="1" applyFill="1" applyBorder="1" applyAlignment="1">
      <alignment horizontal="left" vertical="center"/>
    </xf>
    <xf numFmtId="0" fontId="23" fillId="0" borderId="37" xfId="54" applyFont="1" applyFill="1" applyBorder="1" applyAlignment="1">
      <alignment horizontal="left" vertical="center"/>
    </xf>
    <xf numFmtId="0" fontId="22" fillId="0" borderId="39" xfId="54" applyFont="1" applyFill="1" applyBorder="1" applyAlignment="1">
      <alignment horizontal="center" vertical="center"/>
    </xf>
    <xf numFmtId="0" fontId="18" fillId="0" borderId="0" xfId="54" applyFont="1" applyAlignment="1">
      <alignment horizontal="left" vertical="center"/>
    </xf>
    <xf numFmtId="0" fontId="25" fillId="0" borderId="19" xfId="54" applyFont="1" applyBorder="1" applyAlignment="1">
      <alignment horizontal="center" vertical="top"/>
    </xf>
    <xf numFmtId="0" fontId="24" fillId="0" borderId="43" xfId="54" applyFont="1" applyBorder="1" applyAlignment="1">
      <alignment horizontal="left" vertical="center"/>
    </xf>
    <xf numFmtId="0" fontId="24" fillId="0" borderId="21" xfId="54" applyFont="1" applyBorder="1" applyAlignment="1">
      <alignment horizontal="center" vertical="center"/>
    </xf>
    <xf numFmtId="0" fontId="23" fillId="0" borderId="21" xfId="54" applyFont="1" applyBorder="1" applyAlignment="1">
      <alignment horizontal="left" vertical="center"/>
    </xf>
    <xf numFmtId="0" fontId="23" fillId="0" borderId="20" xfId="54" applyFont="1" applyBorder="1" applyAlignment="1">
      <alignment horizontal="center" vertical="center"/>
    </xf>
    <xf numFmtId="0" fontId="23" fillId="0" borderId="22" xfId="54" applyFont="1" applyBorder="1" applyAlignment="1">
      <alignment horizontal="center" vertical="center"/>
    </xf>
    <xf numFmtId="0" fontId="23" fillId="0" borderId="37" xfId="54" applyFont="1" applyBorder="1" applyAlignment="1">
      <alignment horizontal="center" vertical="center"/>
    </xf>
    <xf numFmtId="0" fontId="24" fillId="0" borderId="20" xfId="54" applyFont="1" applyBorder="1" applyAlignment="1">
      <alignment horizontal="center" vertical="center"/>
    </xf>
    <xf numFmtId="0" fontId="24" fillId="0" borderId="22" xfId="54" applyFont="1" applyBorder="1" applyAlignment="1">
      <alignment horizontal="center" vertical="center"/>
    </xf>
    <xf numFmtId="0" fontId="24" fillId="0" borderId="37" xfId="54" applyFont="1" applyBorder="1" applyAlignment="1">
      <alignment horizontal="center" vertical="center"/>
    </xf>
    <xf numFmtId="0" fontId="23" fillId="0" borderId="23" xfId="54" applyFont="1" applyBorder="1" applyAlignment="1">
      <alignment horizontal="left" vertical="center"/>
    </xf>
    <xf numFmtId="0" fontId="21" fillId="0" borderId="24" xfId="54" applyFont="1" applyBorder="1" applyAlignment="1">
      <alignment horizontal="left" vertical="center"/>
    </xf>
    <xf numFmtId="0" fontId="21" fillId="0" borderId="38" xfId="54" applyFont="1" applyBorder="1" applyAlignment="1">
      <alignment horizontal="left" vertical="center"/>
    </xf>
    <xf numFmtId="0" fontId="23" fillId="0" borderId="24" xfId="54" applyFont="1" applyBorder="1" applyAlignment="1">
      <alignment horizontal="left" vertical="center"/>
    </xf>
    <xf numFmtId="14" fontId="21" fillId="0" borderId="24" xfId="54" applyNumberFormat="1" applyFont="1" applyBorder="1" applyAlignment="1">
      <alignment horizontal="center" vertical="center"/>
    </xf>
    <xf numFmtId="14" fontId="21" fillId="0" borderId="38" xfId="54" applyNumberFormat="1" applyFont="1" applyBorder="1" applyAlignment="1">
      <alignment horizontal="center" vertical="center"/>
    </xf>
    <xf numFmtId="0" fontId="23" fillId="0" borderId="23" xfId="54" applyFont="1" applyBorder="1" applyAlignment="1">
      <alignment vertical="center"/>
    </xf>
    <xf numFmtId="0" fontId="21" fillId="0" borderId="24" xfId="54" applyFont="1" applyBorder="1" applyAlignment="1">
      <alignment vertical="center"/>
    </xf>
    <xf numFmtId="0" fontId="21" fillId="0" borderId="38" xfId="54" applyFont="1" applyBorder="1" applyAlignment="1">
      <alignment vertical="center"/>
    </xf>
    <xf numFmtId="0" fontId="23" fillId="0" borderId="24" xfId="54" applyFont="1" applyBorder="1" applyAlignment="1">
      <alignment vertical="center"/>
    </xf>
    <xf numFmtId="0" fontId="23" fillId="0" borderId="23" xfId="54" applyFont="1" applyBorder="1" applyAlignment="1">
      <alignment horizontal="center" vertical="center"/>
    </xf>
    <xf numFmtId="0" fontId="21" fillId="0" borderId="29" xfId="54" applyFont="1" applyBorder="1" applyAlignment="1">
      <alignment horizontal="left" vertical="center"/>
    </xf>
    <xf numFmtId="0" fontId="21" fillId="0" borderId="41" xfId="54" applyFont="1" applyBorder="1" applyAlignment="1">
      <alignment horizontal="left" vertical="center"/>
    </xf>
    <xf numFmtId="0" fontId="18" fillId="0" borderId="24" xfId="54" applyFont="1" applyBorder="1" applyAlignment="1">
      <alignment vertical="center"/>
    </xf>
    <xf numFmtId="0" fontId="21" fillId="0" borderId="23" xfId="54" applyFont="1" applyBorder="1" applyAlignment="1">
      <alignment horizontal="left" vertical="center"/>
    </xf>
    <xf numFmtId="0" fontId="26" fillId="0" borderId="25" xfId="54" applyFont="1" applyBorder="1" applyAlignment="1">
      <alignment vertical="center"/>
    </xf>
    <xf numFmtId="0" fontId="21" fillId="0" borderId="26" xfId="54" applyFont="1" applyBorder="1" applyAlignment="1">
      <alignment horizontal="center" vertical="center"/>
    </xf>
    <xf numFmtId="0" fontId="21" fillId="0" borderId="39" xfId="54" applyFont="1" applyBorder="1" applyAlignment="1">
      <alignment horizontal="center" vertical="center"/>
    </xf>
    <xf numFmtId="0" fontId="23" fillId="0" borderId="25" xfId="54" applyFont="1" applyBorder="1" applyAlignment="1">
      <alignment horizontal="left" vertical="center"/>
    </xf>
    <xf numFmtId="0" fontId="23" fillId="0" borderId="26" xfId="54" applyFont="1" applyBorder="1" applyAlignment="1">
      <alignment horizontal="left" vertical="center"/>
    </xf>
    <xf numFmtId="14" fontId="21" fillId="0" borderId="26" xfId="54" applyNumberFormat="1" applyFont="1" applyBorder="1" applyAlignment="1">
      <alignment horizontal="center" vertical="center"/>
    </xf>
    <xf numFmtId="14" fontId="21" fillId="0" borderId="39" xfId="54" applyNumberFormat="1" applyFont="1" applyBorder="1" applyAlignment="1">
      <alignment horizontal="center" vertical="center"/>
    </xf>
    <xf numFmtId="0" fontId="24" fillId="0" borderId="0" xfId="54" applyFont="1" applyBorder="1" applyAlignment="1">
      <alignment horizontal="left" vertical="center"/>
    </xf>
    <xf numFmtId="0" fontId="23" fillId="0" borderId="20" xfId="54" applyFont="1" applyBorder="1" applyAlignment="1">
      <alignment vertical="center"/>
    </xf>
    <xf numFmtId="0" fontId="18" fillId="0" borderId="22" xfId="54" applyFont="1" applyBorder="1" applyAlignment="1">
      <alignment horizontal="left" vertical="center"/>
    </xf>
    <xf numFmtId="0" fontId="21" fillId="0" borderId="22" xfId="54" applyFont="1" applyBorder="1" applyAlignment="1">
      <alignment horizontal="left" vertical="center"/>
    </xf>
    <xf numFmtId="0" fontId="18" fillId="0" borderId="22" xfId="54" applyFont="1" applyBorder="1" applyAlignment="1">
      <alignment vertical="center"/>
    </xf>
    <xf numFmtId="0" fontId="23" fillId="0" borderId="22" xfId="54" applyFont="1" applyBorder="1" applyAlignment="1">
      <alignment vertical="center"/>
    </xf>
    <xf numFmtId="0" fontId="18" fillId="0" borderId="24" xfId="54" applyFont="1" applyBorder="1" applyAlignment="1">
      <alignment horizontal="left" vertical="center"/>
    </xf>
    <xf numFmtId="0" fontId="23" fillId="0" borderId="0" xfId="54" applyFont="1" applyBorder="1" applyAlignment="1">
      <alignment horizontal="left" vertical="center"/>
    </xf>
    <xf numFmtId="0" fontId="22" fillId="0" borderId="20" xfId="54" applyFont="1" applyBorder="1" applyAlignment="1">
      <alignment horizontal="left" vertical="center"/>
    </xf>
    <xf numFmtId="0" fontId="22" fillId="0" borderId="22" xfId="54" applyFont="1" applyBorder="1" applyAlignment="1">
      <alignment horizontal="left" vertical="center"/>
    </xf>
    <xf numFmtId="0" fontId="22" fillId="0" borderId="31" xfId="54" applyFont="1" applyBorder="1" applyAlignment="1">
      <alignment horizontal="left" vertical="center"/>
    </xf>
    <xf numFmtId="0" fontId="22" fillId="0" borderId="30" xfId="54" applyFont="1" applyBorder="1" applyAlignment="1">
      <alignment horizontal="left" vertical="center"/>
    </xf>
    <xf numFmtId="0" fontId="22" fillId="0" borderId="36" xfId="54" applyFont="1" applyBorder="1" applyAlignment="1">
      <alignment horizontal="left" vertical="center"/>
    </xf>
    <xf numFmtId="0" fontId="22" fillId="0" borderId="29" xfId="54" applyFont="1" applyBorder="1" applyAlignment="1">
      <alignment horizontal="left" vertical="center"/>
    </xf>
    <xf numFmtId="0" fontId="21" fillId="0" borderId="25" xfId="54" applyFont="1" applyBorder="1" applyAlignment="1">
      <alignment horizontal="left" vertical="center"/>
    </xf>
    <xf numFmtId="0" fontId="21" fillId="0" borderId="26" xfId="54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3" fillId="0" borderId="23" xfId="54" applyFont="1" applyFill="1" applyBorder="1" applyAlignment="1">
      <alignment horizontal="left" vertical="center"/>
    </xf>
    <xf numFmtId="0" fontId="21" fillId="0" borderId="24" xfId="54" applyFont="1" applyFill="1" applyBorder="1" applyAlignment="1">
      <alignment horizontal="left" vertical="center"/>
    </xf>
    <xf numFmtId="0" fontId="23" fillId="0" borderId="25" xfId="54" applyFont="1" applyBorder="1" applyAlignment="1">
      <alignment horizontal="center" vertical="center"/>
    </xf>
    <xf numFmtId="0" fontId="23" fillId="0" borderId="26" xfId="54" applyFont="1" applyBorder="1" applyAlignment="1">
      <alignment horizontal="center" vertical="center"/>
    </xf>
    <xf numFmtId="0" fontId="23" fillId="0" borderId="24" xfId="54" applyFont="1" applyBorder="1" applyAlignment="1">
      <alignment horizontal="center" vertical="center"/>
    </xf>
    <xf numFmtId="0" fontId="20" fillId="0" borderId="24" xfId="54" applyFont="1" applyBorder="1" applyAlignment="1">
      <alignment horizontal="left" vertical="center"/>
    </xf>
    <xf numFmtId="0" fontId="23" fillId="0" borderId="34" xfId="54" applyFont="1" applyFill="1" applyBorder="1" applyAlignment="1">
      <alignment horizontal="left" vertical="center"/>
    </xf>
    <xf numFmtId="0" fontId="23" fillId="0" borderId="35" xfId="54" applyFont="1" applyFill="1" applyBorder="1" applyAlignment="1">
      <alignment horizontal="left" vertical="center"/>
    </xf>
    <xf numFmtId="0" fontId="24" fillId="0" borderId="0" xfId="54" applyFont="1" applyFill="1" applyBorder="1" applyAlignment="1">
      <alignment horizontal="left" vertical="center"/>
    </xf>
    <xf numFmtId="0" fontId="21" fillId="0" borderId="33" xfId="54" applyFont="1" applyFill="1" applyBorder="1" applyAlignment="1">
      <alignment horizontal="left" vertical="center"/>
    </xf>
    <xf numFmtId="0" fontId="21" fillId="0" borderId="28" xfId="54" applyFont="1" applyFill="1" applyBorder="1" applyAlignment="1">
      <alignment horizontal="left" vertical="center"/>
    </xf>
    <xf numFmtId="0" fontId="21" fillId="0" borderId="31" xfId="54" applyFont="1" applyFill="1" applyBorder="1" applyAlignment="1">
      <alignment horizontal="left" vertical="center"/>
    </xf>
    <xf numFmtId="0" fontId="21" fillId="0" borderId="30" xfId="54" applyFont="1" applyFill="1" applyBorder="1" applyAlignment="1">
      <alignment horizontal="left" vertical="center"/>
    </xf>
    <xf numFmtId="0" fontId="23" fillId="0" borderId="31" xfId="54" applyFont="1" applyBorder="1" applyAlignment="1">
      <alignment horizontal="left" vertical="center"/>
    </xf>
    <xf numFmtId="0" fontId="23" fillId="0" borderId="30" xfId="54" applyFont="1" applyBorder="1" applyAlignment="1">
      <alignment horizontal="left" vertical="center"/>
    </xf>
    <xf numFmtId="0" fontId="24" fillId="0" borderId="44" xfId="54" applyFont="1" applyBorder="1" applyAlignment="1">
      <alignment vertical="center"/>
    </xf>
    <xf numFmtId="0" fontId="21" fillId="0" borderId="45" xfId="54" applyFont="1" applyBorder="1" applyAlignment="1">
      <alignment horizontal="center" vertical="center"/>
    </xf>
    <xf numFmtId="0" fontId="24" fillId="0" borderId="45" xfId="54" applyFont="1" applyBorder="1" applyAlignment="1">
      <alignment vertical="center"/>
    </xf>
    <xf numFmtId="0" fontId="21" fillId="0" borderId="45" xfId="54" applyFont="1" applyBorder="1" applyAlignment="1">
      <alignment vertical="center"/>
    </xf>
    <xf numFmtId="58" fontId="18" fillId="0" borderId="45" xfId="54" applyNumberFormat="1" applyFont="1" applyBorder="1" applyAlignment="1">
      <alignment vertical="center"/>
    </xf>
    <xf numFmtId="0" fontId="24" fillId="0" borderId="45" xfId="54" applyFont="1" applyBorder="1" applyAlignment="1">
      <alignment horizontal="center" vertical="center"/>
    </xf>
    <xf numFmtId="0" fontId="24" fillId="0" borderId="46" xfId="54" applyFont="1" applyFill="1" applyBorder="1" applyAlignment="1">
      <alignment horizontal="left" vertical="center"/>
    </xf>
    <xf numFmtId="0" fontId="24" fillId="0" borderId="45" xfId="54" applyFont="1" applyFill="1" applyBorder="1" applyAlignment="1">
      <alignment horizontal="left" vertical="center"/>
    </xf>
    <xf numFmtId="0" fontId="24" fillId="0" borderId="47" xfId="54" applyFont="1" applyFill="1" applyBorder="1" applyAlignment="1">
      <alignment horizontal="center" vertical="center"/>
    </xf>
    <xf numFmtId="0" fontId="24" fillId="0" borderId="48" xfId="54" applyFont="1" applyFill="1" applyBorder="1" applyAlignment="1">
      <alignment horizontal="center" vertical="center"/>
    </xf>
    <xf numFmtId="0" fontId="24" fillId="0" borderId="25" xfId="54" applyFont="1" applyFill="1" applyBorder="1" applyAlignment="1">
      <alignment horizontal="center" vertical="center"/>
    </xf>
    <xf numFmtId="0" fontId="24" fillId="0" borderId="26" xfId="54" applyFont="1" applyFill="1" applyBorder="1" applyAlignment="1">
      <alignment horizontal="center" vertical="center"/>
    </xf>
    <xf numFmtId="0" fontId="18" fillId="0" borderId="21" xfId="54" applyFont="1" applyBorder="1" applyAlignment="1">
      <alignment horizontal="center" vertical="center"/>
    </xf>
    <xf numFmtId="0" fontId="18" fillId="0" borderId="49" xfId="54" applyFont="1" applyBorder="1" applyAlignment="1">
      <alignment horizontal="center" vertical="center"/>
    </xf>
    <xf numFmtId="0" fontId="23" fillId="0" borderId="38" xfId="54" applyFont="1" applyBorder="1" applyAlignment="1">
      <alignment horizontal="center" vertical="center"/>
    </xf>
    <xf numFmtId="0" fontId="23" fillId="0" borderId="39" xfId="54" applyFont="1" applyBorder="1" applyAlignment="1">
      <alignment horizontal="left" vertical="center"/>
    </xf>
    <xf numFmtId="0" fontId="21" fillId="0" borderId="37" xfId="54" applyFont="1" applyBorder="1" applyAlignment="1">
      <alignment horizontal="left" vertical="center"/>
    </xf>
    <xf numFmtId="0" fontId="20" fillId="0" borderId="22" xfId="54" applyFont="1" applyBorder="1" applyAlignment="1">
      <alignment horizontal="left" vertical="center"/>
    </xf>
    <xf numFmtId="0" fontId="20" fillId="0" borderId="37" xfId="54" applyFont="1" applyBorder="1" applyAlignment="1">
      <alignment horizontal="left" vertical="center"/>
    </xf>
    <xf numFmtId="0" fontId="20" fillId="0" borderId="29" xfId="54" applyFont="1" applyBorder="1" applyAlignment="1">
      <alignment horizontal="left" vertical="center"/>
    </xf>
    <xf numFmtId="0" fontId="20" fillId="0" borderId="30" xfId="54" applyFont="1" applyBorder="1" applyAlignment="1">
      <alignment horizontal="left" vertical="center"/>
    </xf>
    <xf numFmtId="0" fontId="20" fillId="0" borderId="41" xfId="54" applyFont="1" applyBorder="1" applyAlignment="1">
      <alignment horizontal="left" vertical="center"/>
    </xf>
    <xf numFmtId="0" fontId="21" fillId="0" borderId="39" xfId="54" applyFont="1" applyBorder="1" applyAlignment="1">
      <alignment horizontal="left" vertical="center"/>
    </xf>
    <xf numFmtId="0" fontId="21" fillId="0" borderId="38" xfId="54" applyFont="1" applyFill="1" applyBorder="1" applyAlignment="1">
      <alignment horizontal="left" vertical="center"/>
    </xf>
    <xf numFmtId="0" fontId="23" fillId="0" borderId="39" xfId="54" applyFont="1" applyBorder="1" applyAlignment="1">
      <alignment horizontal="center" vertical="center"/>
    </xf>
    <xf numFmtId="0" fontId="20" fillId="0" borderId="38" xfId="54" applyFont="1" applyBorder="1" applyAlignment="1">
      <alignment horizontal="left" vertical="center"/>
    </xf>
    <xf numFmtId="0" fontId="23" fillId="0" borderId="42" xfId="54" applyFont="1" applyFill="1" applyBorder="1" applyAlignment="1">
      <alignment horizontal="left" vertical="center"/>
    </xf>
    <xf numFmtId="0" fontId="21" fillId="0" borderId="40" xfId="54" applyFont="1" applyFill="1" applyBorder="1" applyAlignment="1">
      <alignment horizontal="left" vertical="center"/>
    </xf>
    <xf numFmtId="0" fontId="21" fillId="0" borderId="41" xfId="54" applyFont="1" applyFill="1" applyBorder="1" applyAlignment="1">
      <alignment horizontal="left" vertical="center"/>
    </xf>
    <xf numFmtId="0" fontId="23" fillId="0" borderId="41" xfId="54" applyFont="1" applyBorder="1" applyAlignment="1">
      <alignment horizontal="left" vertical="center"/>
    </xf>
    <xf numFmtId="0" fontId="21" fillId="0" borderId="50" xfId="54" applyFont="1" applyBorder="1" applyAlignment="1">
      <alignment horizontal="center" vertical="center"/>
    </xf>
    <xf numFmtId="0" fontId="24" fillId="0" borderId="51" xfId="54" applyFont="1" applyFill="1" applyBorder="1" applyAlignment="1">
      <alignment horizontal="left" vertical="center"/>
    </xf>
    <xf numFmtId="0" fontId="24" fillId="0" borderId="52" xfId="54" applyFont="1" applyFill="1" applyBorder="1" applyAlignment="1">
      <alignment horizontal="center" vertical="center"/>
    </xf>
    <xf numFmtId="0" fontId="24" fillId="0" borderId="39" xfId="54" applyFont="1" applyFill="1" applyBorder="1" applyAlignment="1">
      <alignment horizontal="center" vertical="center"/>
    </xf>
    <xf numFmtId="0" fontId="18" fillId="0" borderId="45" xfId="54" applyFont="1" applyBorder="1" applyAlignment="1">
      <alignment horizontal="center" vertical="center"/>
    </xf>
    <xf numFmtId="0" fontId="18" fillId="0" borderId="50" xfId="54" applyFont="1" applyBorder="1" applyAlignment="1">
      <alignment horizontal="center" vertical="center"/>
    </xf>
    <xf numFmtId="0" fontId="16" fillId="4" borderId="2" xfId="57" applyFont="1" applyFill="1" applyBorder="1" applyAlignment="1">
      <alignment horizontal="center" vertical="center"/>
    </xf>
    <xf numFmtId="0" fontId="14" fillId="4" borderId="2" xfId="57" applyFont="1" applyFill="1" applyBorder="1" applyAlignment="1">
      <alignment horizontal="center" vertical="center"/>
    </xf>
    <xf numFmtId="0" fontId="13" fillId="3" borderId="0" xfId="55" applyFont="1" applyFill="1"/>
    <xf numFmtId="0" fontId="0" fillId="3" borderId="0" xfId="56" applyFont="1" applyFill="1">
      <alignment vertical="center"/>
    </xf>
    <xf numFmtId="0" fontId="13" fillId="3" borderId="17" xfId="54" applyFont="1" applyFill="1" applyBorder="1" applyAlignment="1">
      <alignment horizontal="left" vertical="center"/>
    </xf>
    <xf numFmtId="0" fontId="12" fillId="3" borderId="53" xfId="54" applyFont="1" applyFill="1" applyBorder="1" applyAlignment="1">
      <alignment horizontal="center" vertical="center"/>
    </xf>
    <xf numFmtId="0" fontId="13" fillId="3" borderId="54" xfId="55" applyFont="1" applyFill="1" applyBorder="1" applyAlignment="1" applyProtection="1">
      <alignment horizontal="center" vertical="center"/>
    </xf>
    <xf numFmtId="0" fontId="12" fillId="3" borderId="2" xfId="55" applyFont="1" applyFill="1" applyBorder="1" applyAlignment="1" applyProtection="1">
      <alignment horizontal="center" vertical="center"/>
    </xf>
    <xf numFmtId="14" fontId="13" fillId="3" borderId="0" xfId="55" applyNumberFormat="1" applyFont="1" applyFill="1"/>
    <xf numFmtId="0" fontId="18" fillId="0" borderId="0" xfId="54" applyFont="1" applyBorder="1" applyAlignment="1">
      <alignment horizontal="left" vertical="center"/>
    </xf>
    <xf numFmtId="0" fontId="27" fillId="0" borderId="19" xfId="54" applyFont="1" applyBorder="1" applyAlignment="1">
      <alignment horizontal="center" vertical="top"/>
    </xf>
    <xf numFmtId="0" fontId="23" fillId="0" borderId="55" xfId="54" applyFont="1" applyBorder="1" applyAlignment="1">
      <alignment horizontal="left" vertical="center"/>
    </xf>
    <xf numFmtId="0" fontId="23" fillId="0" borderId="32" xfId="54" applyFont="1" applyBorder="1" applyAlignment="1">
      <alignment horizontal="left" vertical="center"/>
    </xf>
    <xf numFmtId="0" fontId="24" fillId="0" borderId="46" xfId="54" applyFont="1" applyBorder="1" applyAlignment="1">
      <alignment horizontal="left" vertical="center"/>
    </xf>
    <xf numFmtId="0" fontId="24" fillId="0" borderId="45" xfId="54" applyFont="1" applyBorder="1" applyAlignment="1">
      <alignment horizontal="left" vertical="center"/>
    </xf>
    <xf numFmtId="0" fontId="23" fillId="0" borderId="47" xfId="54" applyFont="1" applyBorder="1" applyAlignment="1">
      <alignment vertical="center"/>
    </xf>
    <xf numFmtId="0" fontId="18" fillId="0" borderId="48" xfId="54" applyFont="1" applyBorder="1" applyAlignment="1">
      <alignment horizontal="left" vertical="center"/>
    </xf>
    <xf numFmtId="0" fontId="21" fillId="0" borderId="48" xfId="54" applyFont="1" applyBorder="1" applyAlignment="1">
      <alignment horizontal="left" vertical="center"/>
    </xf>
    <xf numFmtId="0" fontId="18" fillId="0" borderId="48" xfId="54" applyFont="1" applyBorder="1" applyAlignment="1">
      <alignment vertical="center"/>
    </xf>
    <xf numFmtId="0" fontId="23" fillId="0" borderId="48" xfId="54" applyFont="1" applyBorder="1" applyAlignment="1">
      <alignment vertical="center"/>
    </xf>
    <xf numFmtId="0" fontId="23" fillId="0" borderId="47" xfId="54" applyFont="1" applyBorder="1" applyAlignment="1">
      <alignment horizontal="center" vertical="center"/>
    </xf>
    <xf numFmtId="0" fontId="21" fillId="0" borderId="48" xfId="54" applyFont="1" applyBorder="1" applyAlignment="1">
      <alignment horizontal="center" vertical="center"/>
    </xf>
    <xf numFmtId="0" fontId="23" fillId="0" borderId="48" xfId="54" applyFont="1" applyBorder="1" applyAlignment="1">
      <alignment horizontal="center" vertical="center"/>
    </xf>
    <xf numFmtId="0" fontId="18" fillId="0" borderId="48" xfId="54" applyFont="1" applyBorder="1" applyAlignment="1">
      <alignment horizontal="center" vertical="center"/>
    </xf>
    <xf numFmtId="0" fontId="21" fillId="0" borderId="24" xfId="54" applyFont="1" applyBorder="1" applyAlignment="1">
      <alignment horizontal="center" vertical="center"/>
    </xf>
    <xf numFmtId="0" fontId="18" fillId="0" borderId="24" xfId="54" applyFont="1" applyBorder="1" applyAlignment="1">
      <alignment horizontal="center" vertical="center"/>
    </xf>
    <xf numFmtId="0" fontId="23" fillId="0" borderId="34" xfId="54" applyFont="1" applyBorder="1" applyAlignment="1">
      <alignment horizontal="left" vertical="center" wrapText="1"/>
    </xf>
    <xf numFmtId="0" fontId="23" fillId="0" borderId="35" xfId="54" applyFont="1" applyBorder="1" applyAlignment="1">
      <alignment horizontal="left" vertical="center" wrapText="1"/>
    </xf>
    <xf numFmtId="0" fontId="23" fillId="0" borderId="47" xfId="54" applyFont="1" applyBorder="1" applyAlignment="1">
      <alignment horizontal="left" vertical="center"/>
    </xf>
    <xf numFmtId="0" fontId="23" fillId="0" borderId="48" xfId="54" applyFont="1" applyBorder="1" applyAlignment="1">
      <alignment horizontal="left" vertical="center"/>
    </xf>
    <xf numFmtId="0" fontId="28" fillId="0" borderId="56" xfId="54" applyFont="1" applyBorder="1" applyAlignment="1">
      <alignment horizontal="left" vertical="center" wrapText="1"/>
    </xf>
    <xf numFmtId="0" fontId="29" fillId="0" borderId="2" xfId="0" applyFont="1" applyFill="1" applyBorder="1" applyAlignment="1"/>
    <xf numFmtId="9" fontId="21" fillId="0" borderId="24" xfId="54" applyNumberFormat="1" applyFont="1" applyBorder="1" applyAlignment="1">
      <alignment horizontal="center" vertical="center"/>
    </xf>
    <xf numFmtId="0" fontId="24" fillId="0" borderId="46" xfId="0" applyFont="1" applyBorder="1" applyAlignment="1">
      <alignment horizontal="left" vertical="center"/>
    </xf>
    <xf numFmtId="0" fontId="24" fillId="0" borderId="45" xfId="0" applyFont="1" applyBorder="1" applyAlignment="1">
      <alignment horizontal="left" vertical="center"/>
    </xf>
    <xf numFmtId="9" fontId="21" fillId="0" borderId="33" xfId="54" applyNumberFormat="1" applyFont="1" applyBorder="1" applyAlignment="1">
      <alignment horizontal="left" vertical="center"/>
    </xf>
    <xf numFmtId="9" fontId="21" fillId="0" borderId="28" xfId="54" applyNumberFormat="1" applyFont="1" applyBorder="1" applyAlignment="1">
      <alignment horizontal="left" vertical="center"/>
    </xf>
    <xf numFmtId="9" fontId="21" fillId="0" borderId="34" xfId="54" applyNumberFormat="1" applyFont="1" applyBorder="1" applyAlignment="1">
      <alignment horizontal="left" vertical="center"/>
    </xf>
    <xf numFmtId="9" fontId="21" fillId="0" borderId="35" xfId="54" applyNumberFormat="1" applyFont="1" applyBorder="1" applyAlignment="1">
      <alignment horizontal="left" vertical="center"/>
    </xf>
    <xf numFmtId="0" fontId="20" fillId="0" borderId="47" xfId="54" applyFont="1" applyFill="1" applyBorder="1" applyAlignment="1">
      <alignment horizontal="left" vertical="center"/>
    </xf>
    <xf numFmtId="0" fontId="20" fillId="0" borderId="48" xfId="54" applyFont="1" applyFill="1" applyBorder="1" applyAlignment="1">
      <alignment horizontal="left" vertical="center"/>
    </xf>
    <xf numFmtId="0" fontId="20" fillId="0" borderId="57" xfId="54" applyFont="1" applyFill="1" applyBorder="1" applyAlignment="1">
      <alignment horizontal="left" vertical="center"/>
    </xf>
    <xf numFmtId="0" fontId="20" fillId="0" borderId="35" xfId="54" applyFont="1" applyFill="1" applyBorder="1" applyAlignment="1">
      <alignment horizontal="left" vertical="center"/>
    </xf>
    <xf numFmtId="0" fontId="24" fillId="0" borderId="32" xfId="54" applyFont="1" applyFill="1" applyBorder="1" applyAlignment="1">
      <alignment horizontal="left" vertical="center"/>
    </xf>
    <xf numFmtId="0" fontId="21" fillId="0" borderId="58" xfId="54" applyFont="1" applyFill="1" applyBorder="1" applyAlignment="1">
      <alignment horizontal="left" vertical="center"/>
    </xf>
    <xf numFmtId="0" fontId="21" fillId="0" borderId="59" xfId="54" applyFont="1" applyFill="1" applyBorder="1" applyAlignment="1">
      <alignment horizontal="left" vertical="center"/>
    </xf>
    <xf numFmtId="0" fontId="24" fillId="0" borderId="43" xfId="54" applyFont="1" applyBorder="1" applyAlignment="1">
      <alignment vertical="center"/>
    </xf>
    <xf numFmtId="0" fontId="30" fillId="0" borderId="45" xfId="54" applyFont="1" applyBorder="1" applyAlignment="1">
      <alignment horizontal="center" vertical="center"/>
    </xf>
    <xf numFmtId="0" fontId="24" fillId="0" borderId="21" xfId="54" applyFont="1" applyBorder="1" applyAlignment="1">
      <alignment vertical="center"/>
    </xf>
    <xf numFmtId="0" fontId="21" fillId="0" borderId="60" xfId="54" applyFont="1" applyBorder="1" applyAlignment="1">
      <alignment vertical="center"/>
    </xf>
    <xf numFmtId="0" fontId="24" fillId="0" borderId="60" xfId="54" applyFont="1" applyBorder="1" applyAlignment="1">
      <alignment vertical="center"/>
    </xf>
    <xf numFmtId="58" fontId="18" fillId="0" borderId="21" xfId="54" applyNumberFormat="1" applyFont="1" applyBorder="1" applyAlignment="1">
      <alignment vertical="center"/>
    </xf>
    <xf numFmtId="0" fontId="24" fillId="0" borderId="32" xfId="54" applyFont="1" applyBorder="1" applyAlignment="1">
      <alignment horizontal="center" vertical="center"/>
    </xf>
    <xf numFmtId="0" fontId="21" fillId="0" borderId="55" xfId="54" applyFont="1" applyFill="1" applyBorder="1" applyAlignment="1">
      <alignment horizontal="left" vertical="center"/>
    </xf>
    <xf numFmtId="0" fontId="21" fillId="0" borderId="32" xfId="54" applyFont="1" applyFill="1" applyBorder="1" applyAlignment="1">
      <alignment horizontal="left" vertical="center"/>
    </xf>
    <xf numFmtId="0" fontId="18" fillId="0" borderId="60" xfId="54" applyFont="1" applyBorder="1" applyAlignment="1">
      <alignment vertical="center"/>
    </xf>
    <xf numFmtId="0" fontId="23" fillId="0" borderId="61" xfId="54" applyFont="1" applyBorder="1" applyAlignment="1">
      <alignment horizontal="left" vertical="center"/>
    </xf>
    <xf numFmtId="0" fontId="24" fillId="0" borderId="51" xfId="54" applyFont="1" applyBorder="1" applyAlignment="1">
      <alignment horizontal="left" vertical="center"/>
    </xf>
    <xf numFmtId="0" fontId="21" fillId="0" borderId="52" xfId="54" applyFont="1" applyBorder="1" applyAlignment="1">
      <alignment horizontal="left" vertical="center"/>
    </xf>
    <xf numFmtId="0" fontId="23" fillId="0" borderId="0" xfId="54" applyFont="1" applyBorder="1" applyAlignment="1">
      <alignment vertical="center"/>
    </xf>
    <xf numFmtId="0" fontId="23" fillId="0" borderId="42" xfId="54" applyFont="1" applyBorder="1" applyAlignment="1">
      <alignment horizontal="left" vertical="center" wrapText="1"/>
    </xf>
    <xf numFmtId="0" fontId="23" fillId="0" borderId="52" xfId="54" applyFont="1" applyBorder="1" applyAlignment="1">
      <alignment horizontal="left" vertical="center"/>
    </xf>
    <xf numFmtId="0" fontId="31" fillId="0" borderId="38" xfId="54" applyFont="1" applyBorder="1" applyAlignment="1">
      <alignment horizontal="left" vertical="center" wrapText="1"/>
    </xf>
    <xf numFmtId="0" fontId="31" fillId="0" borderId="38" xfId="54" applyFont="1" applyBorder="1" applyAlignment="1">
      <alignment horizontal="left" vertical="center"/>
    </xf>
    <xf numFmtId="0" fontId="22" fillId="0" borderId="38" xfId="54" applyFont="1" applyBorder="1" applyAlignment="1">
      <alignment horizontal="left" vertical="center"/>
    </xf>
    <xf numFmtId="0" fontId="24" fillId="0" borderId="51" xfId="0" applyFont="1" applyBorder="1" applyAlignment="1">
      <alignment horizontal="left" vertical="center"/>
    </xf>
    <xf numFmtId="9" fontId="21" fillId="0" borderId="40" xfId="54" applyNumberFormat="1" applyFont="1" applyBorder="1" applyAlignment="1">
      <alignment horizontal="left" vertical="center"/>
    </xf>
    <xf numFmtId="9" fontId="21" fillId="0" borderId="42" xfId="54" applyNumberFormat="1" applyFont="1" applyBorder="1" applyAlignment="1">
      <alignment horizontal="left" vertical="center"/>
    </xf>
    <xf numFmtId="0" fontId="20" fillId="0" borderId="52" xfId="54" applyFont="1" applyFill="1" applyBorder="1" applyAlignment="1">
      <alignment horizontal="left" vertical="center"/>
    </xf>
    <xf numFmtId="0" fontId="20" fillId="0" borderId="42" xfId="54" applyFont="1" applyFill="1" applyBorder="1" applyAlignment="1">
      <alignment horizontal="left" vertical="center"/>
    </xf>
    <xf numFmtId="0" fontId="21" fillId="0" borderId="62" xfId="54" applyFont="1" applyFill="1" applyBorder="1" applyAlignment="1">
      <alignment horizontal="left" vertical="center"/>
    </xf>
    <xf numFmtId="0" fontId="24" fillId="0" borderId="63" xfId="54" applyFont="1" applyBorder="1" applyAlignment="1">
      <alignment horizontal="center" vertical="center"/>
    </xf>
    <xf numFmtId="0" fontId="21" fillId="0" borderId="60" xfId="54" applyFont="1" applyBorder="1" applyAlignment="1">
      <alignment horizontal="center" vertical="center"/>
    </xf>
    <xf numFmtId="0" fontId="21" fillId="0" borderId="61" xfId="54" applyFont="1" applyBorder="1" applyAlignment="1">
      <alignment horizontal="center" vertical="center"/>
    </xf>
    <xf numFmtId="0" fontId="21" fillId="0" borderId="61" xfId="54" applyFont="1" applyFill="1" applyBorder="1" applyAlignment="1">
      <alignment horizontal="left" vertical="center"/>
    </xf>
    <xf numFmtId="0" fontId="32" fillId="0" borderId="64" xfId="0" applyFont="1" applyBorder="1" applyAlignment="1">
      <alignment horizontal="center" vertical="center" wrapText="1"/>
    </xf>
    <xf numFmtId="0" fontId="32" fillId="0" borderId="65" xfId="0" applyFont="1" applyBorder="1" applyAlignment="1">
      <alignment horizontal="center" vertical="center" wrapText="1"/>
    </xf>
    <xf numFmtId="0" fontId="33" fillId="0" borderId="66" xfId="0" applyFont="1" applyBorder="1"/>
    <xf numFmtId="0" fontId="33" fillId="0" borderId="2" xfId="0" applyFont="1" applyBorder="1"/>
    <xf numFmtId="0" fontId="33" fillId="0" borderId="9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5" borderId="9" xfId="0" applyFont="1" applyFill="1" applyBorder="1" applyAlignment="1">
      <alignment horizontal="center" vertical="center"/>
    </xf>
    <xf numFmtId="0" fontId="33" fillId="5" borderId="11" xfId="0" applyFont="1" applyFill="1" applyBorder="1" applyAlignment="1">
      <alignment horizontal="center" vertical="center"/>
    </xf>
    <xf numFmtId="0" fontId="33" fillId="5" borderId="2" xfId="0" applyFont="1" applyFill="1" applyBorder="1"/>
    <xf numFmtId="0" fontId="0" fillId="0" borderId="66" xfId="0" applyBorder="1"/>
    <xf numFmtId="0" fontId="0" fillId="5" borderId="2" xfId="0" applyFill="1" applyBorder="1"/>
    <xf numFmtId="0" fontId="0" fillId="0" borderId="67" xfId="0" applyBorder="1"/>
    <xf numFmtId="0" fontId="0" fillId="0" borderId="68" xfId="0" applyBorder="1"/>
    <xf numFmtId="0" fontId="0" fillId="5" borderId="68" xfId="0" applyFill="1" applyBorder="1"/>
    <xf numFmtId="0" fontId="0" fillId="6" borderId="0" xfId="0" applyFill="1"/>
    <xf numFmtId="0" fontId="32" fillId="0" borderId="69" xfId="0" applyFont="1" applyBorder="1" applyAlignment="1">
      <alignment horizontal="center" vertical="center" wrapText="1"/>
    </xf>
    <xf numFmtId="0" fontId="33" fillId="0" borderId="70" xfId="0" applyFont="1" applyBorder="1" applyAlignment="1">
      <alignment horizontal="center" vertical="center"/>
    </xf>
    <xf numFmtId="0" fontId="33" fillId="0" borderId="71" xfId="0" applyFont="1" applyBorder="1"/>
    <xf numFmtId="0" fontId="0" fillId="0" borderId="71" xfId="0" applyBorder="1"/>
    <xf numFmtId="0" fontId="0" fillId="0" borderId="7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4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3" fillId="7" borderId="2" xfId="0" applyFont="1" applyFill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0" fontId="0" fillId="8" borderId="2" xfId="0" applyFont="1" applyFill="1" applyBorder="1" applyAlignment="1">
      <alignment vertical="top" wrapText="1"/>
    </xf>
    <xf numFmtId="0" fontId="0" fillId="8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6" fillId="0" borderId="0" xfId="0" applyFont="1"/>
    <xf numFmtId="0" fontId="36" fillId="0" borderId="0" xfId="0" applyFont="1" applyAlignment="1">
      <alignment vertical="top" wrapText="1"/>
    </xf>
    <xf numFmtId="0" fontId="5" fillId="0" borderId="15" xfId="60" applyFont="1" applyFill="1" applyBorder="1" applyAlignment="1" quotePrefix="1">
      <alignment horizontal="center" vertical="center" wrapText="1"/>
    </xf>
    <xf numFmtId="0" fontId="0" fillId="0" borderId="2" xfId="0" applyBorder="1" applyAlignment="1" quotePrefix="1">
      <alignment horizontal="center"/>
    </xf>
    <xf numFmtId="0" fontId="6" fillId="0" borderId="7" xfId="5" applyFont="1" applyFill="1" applyBorder="1" applyAlignment="1" quotePrefix="1">
      <alignment horizontal="center" vertical="center" wrapText="1"/>
    </xf>
    <xf numFmtId="0" fontId="11" fillId="3" borderId="0" xfId="5" applyFont="1" applyFill="1" applyBorder="1" applyAlignment="1" quotePrefix="1">
      <alignment horizontal="center" vertical="center" wrapText="1"/>
    </xf>
    <xf numFmtId="0" fontId="11" fillId="3" borderId="7" xfId="5" applyFont="1" applyFill="1" applyBorder="1" applyAlignment="1" quotePrefix="1">
      <alignment horizontal="center" vertical="center" wrapText="1"/>
    </xf>
    <xf numFmtId="0" fontId="5" fillId="0" borderId="5" xfId="60" applyFont="1" applyFill="1" applyBorder="1" applyAlignment="1" quotePrefix="1">
      <alignment horizontal="center" vertical="center" wrapText="1"/>
    </xf>
    <xf numFmtId="0" fontId="5" fillId="0" borderId="7" xfId="60" applyFont="1" applyFill="1" applyBorder="1" applyAlignment="1" quotePrefix="1">
      <alignment horizontal="center" vertical="center" wrapText="1"/>
    </xf>
    <xf numFmtId="0" fontId="6" fillId="0" borderId="12" xfId="5" applyFont="1" applyFill="1" applyBorder="1" applyAlignment="1" quotePrefix="1">
      <alignment horizontal="center" vertical="center" wrapText="1"/>
    </xf>
    <xf numFmtId="0" fontId="5" fillId="0" borderId="12" xfId="60" applyFont="1" applyFill="1" applyBorder="1" applyAlignment="1" quotePrefix="1">
      <alignment horizontal="center" vertical="center" wrapText="1"/>
    </xf>
    <xf numFmtId="0" fontId="5" fillId="0" borderId="10" xfId="60" applyFont="1" applyFill="1" applyBorder="1" applyAlignment="1" quotePrefix="1">
      <alignment horizontal="center" vertical="center" wrapText="1"/>
    </xf>
    <xf numFmtId="0" fontId="6" fillId="3" borderId="6" xfId="5" applyFont="1" applyFill="1" applyBorder="1" applyAlignment="1" quotePrefix="1">
      <alignment horizontal="center" vertical="center" wrapText="1"/>
    </xf>
    <xf numFmtId="0" fontId="6" fillId="3" borderId="7" xfId="5" applyFont="1" applyFill="1" applyBorder="1" applyAlignment="1" quotePrefix="1">
      <alignment horizontal="center" vertical="center" wrapText="1"/>
    </xf>
    <xf numFmtId="0" fontId="6" fillId="3" borderId="8" xfId="5" applyFont="1" applyFill="1" applyBorder="1" applyAlignment="1" quotePrefix="1">
      <alignment horizontal="center"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S1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40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 40 5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常规_110509_2006-09-28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常规 4" xfId="56"/>
    <cellStyle name="常规 71" xfId="57"/>
    <cellStyle name="常规 10 10" xfId="58"/>
    <cellStyle name="S13" xfId="59"/>
    <cellStyle name="S10" xfId="60"/>
    <cellStyle name="常规 23" xfId="61"/>
    <cellStyle name="S15" xfId="6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checked="Checked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952500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393700</xdr:colOff>
          <xdr:row>49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952500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1920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18573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287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051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2857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038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10795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181100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10795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3620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001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15875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03275"/>
              <a:ext cx="393700" cy="31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22225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206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231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3175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790575"/>
              <a:ext cx="393700" cy="31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181100"/>
              <a:ext cx="39370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43</xdr:row>
          <xdr:rowOff>12700</xdr:rowOff>
        </xdr:from>
        <xdr:to>
          <xdr:col>1</xdr:col>
          <xdr:colOff>596900</xdr:colOff>
          <xdr:row>44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86042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0</xdr:rowOff>
        </xdr:from>
        <xdr:to>
          <xdr:col>1</xdr:col>
          <xdr:colOff>596900</xdr:colOff>
          <xdr:row>45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8772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8772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43</xdr:row>
          <xdr:rowOff>0</xdr:rowOff>
        </xdr:from>
        <xdr:to>
          <xdr:col>2</xdr:col>
          <xdr:colOff>596900</xdr:colOff>
          <xdr:row>44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8591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44</xdr:row>
          <xdr:rowOff>0</xdr:rowOff>
        </xdr:from>
        <xdr:to>
          <xdr:col>5</xdr:col>
          <xdr:colOff>635000</xdr:colOff>
          <xdr:row>45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8772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622300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8591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8772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8591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44</xdr:row>
          <xdr:rowOff>0</xdr:rowOff>
        </xdr:from>
        <xdr:to>
          <xdr:col>9</xdr:col>
          <xdr:colOff>596900</xdr:colOff>
          <xdr:row>45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8772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8772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584200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8591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8591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8772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43</xdr:row>
          <xdr:rowOff>0</xdr:rowOff>
        </xdr:from>
        <xdr:to>
          <xdr:col>8</xdr:col>
          <xdr:colOff>190500</xdr:colOff>
          <xdr:row>44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8591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8772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43</xdr:row>
          <xdr:rowOff>0</xdr:rowOff>
        </xdr:from>
        <xdr:to>
          <xdr:col>4</xdr:col>
          <xdr:colOff>190500</xdr:colOff>
          <xdr:row>44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8591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2542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8772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32</xdr:row>
          <xdr:rowOff>0</xdr:rowOff>
        </xdr:from>
        <xdr:to>
          <xdr:col>2</xdr:col>
          <xdr:colOff>596900</xdr:colOff>
          <xdr:row>33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5627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32</xdr:row>
          <xdr:rowOff>0</xdr:rowOff>
        </xdr:from>
        <xdr:to>
          <xdr:col>3</xdr:col>
          <xdr:colOff>596900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5627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940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431800</xdr:colOff>
      <xdr:row>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095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431800</xdr:colOff>
      <xdr:row>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095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29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940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434975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434975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434975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434975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434975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434975</xdr:colOff>
      <xdr:row>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434975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434975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434975</xdr:colOff>
      <xdr:row>7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434975</xdr:colOff>
      <xdr:row>7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434975</xdr:colOff>
      <xdr:row>8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434975</xdr:colOff>
      <xdr:row>7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434975</xdr:colOff>
      <xdr:row>7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434975</xdr:colOff>
      <xdr:row>8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62175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407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74295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785" y="1421130"/>
              <a:ext cx="411480" cy="2724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7407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7407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74199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24125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62175"/>
              <a:ext cx="406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044700"/>
              <a:ext cx="635000" cy="374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225675"/>
              <a:ext cx="6350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5241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432050"/>
              <a:ext cx="635000" cy="282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032000"/>
              <a:ext cx="355600" cy="387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225675"/>
              <a:ext cx="3556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5241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368550"/>
              <a:ext cx="355600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57150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079500"/>
              <a:ext cx="393700" cy="225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1755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8985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19250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31950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12925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38275"/>
              <a:ext cx="774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38275"/>
              <a:ext cx="660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4382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3705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16217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34315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57150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079500"/>
              <a:ext cx="393700" cy="225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8985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1755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321560"/>
              <a:ext cx="519430" cy="253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56075"/>
              <a:ext cx="1028700" cy="593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14575"/>
              <a:ext cx="787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524125"/>
              <a:ext cx="6350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59000"/>
              <a:ext cx="635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327275"/>
              <a:ext cx="6985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57785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00175"/>
              <a:ext cx="408940" cy="2768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800225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520700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520700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520700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520700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520700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520700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520700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520700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520700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520700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520700</xdr:colOff>
      <xdr:row>7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520700</xdr:colOff>
      <xdr:row>7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520700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520700</xdr:colOff>
      <xdr:row>13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520700</xdr:colOff>
      <xdr:row>9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520700</xdr:colOff>
      <xdr:row>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520700</xdr:colOff>
      <xdr:row>10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520700</xdr:colOff>
      <xdr:row>13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520700</xdr:colOff>
      <xdr:row>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520700</xdr:colOff>
      <xdr:row>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520700</xdr:colOff>
      <xdr:row>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520700</xdr:colOff>
      <xdr:row>13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520700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520700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520700</xdr:colOff>
      <xdr:row>10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520700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520700</xdr:colOff>
      <xdr:row>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520700</xdr:colOff>
      <xdr:row>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520700</xdr:colOff>
      <xdr:row>9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520700</xdr:colOff>
      <xdr:row>7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520700</xdr:colOff>
      <xdr:row>7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520700</xdr:colOff>
      <xdr:row>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520700</xdr:colOff>
      <xdr:row>13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520700</xdr:colOff>
      <xdr:row>9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520700</xdr:colOff>
      <xdr:row>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520700</xdr:colOff>
      <xdr:row>10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520700</xdr:colOff>
      <xdr:row>13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520700</xdr:colOff>
      <xdr:row>8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520700</xdr:colOff>
      <xdr:row>8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520700</xdr:colOff>
      <xdr:row>9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520700</xdr:colOff>
      <xdr:row>7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520700</xdr:colOff>
      <xdr:row>7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520700</xdr:colOff>
      <xdr:row>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520700</xdr:colOff>
      <xdr:row>7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520700</xdr:colOff>
      <xdr:row>7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520700</xdr:colOff>
      <xdr:row>8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520700</xdr:colOff>
      <xdr:row>13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520700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520700</xdr:colOff>
      <xdr:row>9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520700</xdr:colOff>
      <xdr:row>10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520700</xdr:colOff>
      <xdr:row>13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520700</xdr:colOff>
      <xdr:row>8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520700</xdr:colOff>
      <xdr:row>8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520700</xdr:colOff>
      <xdr:row>9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520700</xdr:colOff>
      <xdr:row>7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520700</xdr:colOff>
      <xdr:row>7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520700</xdr:colOff>
      <xdr:row>8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520700</xdr:colOff>
      <xdr:row>7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520700</xdr:colOff>
      <xdr:row>7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520700</xdr:colOff>
      <xdr:row>8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16" workbookViewId="0">
      <selection activeCell="C21" sqref="C21"/>
    </sheetView>
  </sheetViews>
  <sheetFormatPr defaultColWidth="11" defaultRowHeight="14.25" outlineLevelCol="1"/>
  <cols>
    <col min="1" max="1" width="5.5" customWidth="1"/>
    <col min="2" max="2" width="96.3333333333333" style="365" customWidth="1"/>
    <col min="3" max="3" width="10.1666666666667" customWidth="1"/>
  </cols>
  <sheetData>
    <row r="1" ht="21" customHeight="1" spans="1:2">
      <c r="A1" s="366"/>
      <c r="B1" s="367" t="s">
        <v>0</v>
      </c>
    </row>
    <row r="2" spans="1:2">
      <c r="A2" s="9">
        <v>1</v>
      </c>
      <c r="B2" s="368" t="s">
        <v>1</v>
      </c>
    </row>
    <row r="3" spans="1:2">
      <c r="A3" s="9">
        <v>2</v>
      </c>
      <c r="B3" s="368" t="s">
        <v>2</v>
      </c>
    </row>
    <row r="4" spans="1:2">
      <c r="A4" s="9">
        <v>3</v>
      </c>
      <c r="B4" s="368" t="s">
        <v>3</v>
      </c>
    </row>
    <row r="5" spans="1:2">
      <c r="A5" s="9">
        <v>4</v>
      </c>
      <c r="B5" s="368" t="s">
        <v>4</v>
      </c>
    </row>
    <row r="6" spans="1:2">
      <c r="A6" s="9">
        <v>5</v>
      </c>
      <c r="B6" s="368" t="s">
        <v>5</v>
      </c>
    </row>
    <row r="7" spans="1:2">
      <c r="A7" s="9">
        <v>6</v>
      </c>
      <c r="B7" s="368" t="s">
        <v>6</v>
      </c>
    </row>
    <row r="8" s="364" customFormat="1" ht="15" customHeight="1" spans="1:2">
      <c r="A8" s="369">
        <v>7</v>
      </c>
      <c r="B8" s="370" t="s">
        <v>7</v>
      </c>
    </row>
    <row r="9" ht="19" customHeight="1" spans="1:2">
      <c r="A9" s="366"/>
      <c r="B9" s="371" t="s">
        <v>8</v>
      </c>
    </row>
    <row r="10" ht="16" customHeight="1" spans="1:2">
      <c r="A10" s="9">
        <v>1</v>
      </c>
      <c r="B10" s="372" t="s">
        <v>9</v>
      </c>
    </row>
    <row r="11" spans="1:2">
      <c r="A11" s="9">
        <v>2</v>
      </c>
      <c r="B11" s="368" t="s">
        <v>10</v>
      </c>
    </row>
    <row r="12" spans="1:2">
      <c r="A12" s="9">
        <v>3</v>
      </c>
      <c r="B12" s="373" t="s">
        <v>11</v>
      </c>
    </row>
    <row r="13" spans="1:2">
      <c r="A13" s="9">
        <v>4</v>
      </c>
      <c r="B13" s="374" t="s">
        <v>12</v>
      </c>
    </row>
    <row r="14" spans="1:2">
      <c r="A14" s="9">
        <v>5</v>
      </c>
      <c r="B14" s="374" t="s">
        <v>13</v>
      </c>
    </row>
    <row r="15" spans="1:2">
      <c r="A15" s="9">
        <v>6</v>
      </c>
      <c r="B15" s="374" t="s">
        <v>14</v>
      </c>
    </row>
    <row r="16" spans="1:2">
      <c r="A16" s="9">
        <v>7</v>
      </c>
      <c r="B16" s="374" t="s">
        <v>15</v>
      </c>
    </row>
    <row r="17" spans="1:2">
      <c r="A17" s="9">
        <v>8</v>
      </c>
      <c r="B17" s="374" t="s">
        <v>16</v>
      </c>
    </row>
    <row r="18" spans="1:2">
      <c r="A18" s="9">
        <v>9</v>
      </c>
      <c r="B18" s="368" t="s">
        <v>17</v>
      </c>
    </row>
    <row r="19" spans="1:2">
      <c r="A19" s="9"/>
      <c r="B19" s="368"/>
    </row>
    <row r="20" ht="20.25" spans="1:2">
      <c r="A20" s="366"/>
      <c r="B20" s="367" t="s">
        <v>18</v>
      </c>
    </row>
    <row r="21" spans="1:2">
      <c r="A21" s="9">
        <v>1</v>
      </c>
      <c r="B21" s="375" t="s">
        <v>19</v>
      </c>
    </row>
    <row r="22" spans="1:2">
      <c r="A22" s="9">
        <v>2</v>
      </c>
      <c r="B22" s="368" t="s">
        <v>20</v>
      </c>
    </row>
    <row r="23" spans="1:2">
      <c r="A23" s="9">
        <v>3</v>
      </c>
      <c r="B23" s="368" t="s">
        <v>21</v>
      </c>
    </row>
    <row r="24" spans="1:2">
      <c r="A24" s="9">
        <v>4</v>
      </c>
      <c r="B24" s="368" t="s">
        <v>22</v>
      </c>
    </row>
    <row r="25" spans="1:2">
      <c r="A25" s="9">
        <v>5</v>
      </c>
      <c r="B25" s="374" t="s">
        <v>23</v>
      </c>
    </row>
    <row r="26" spans="1:2">
      <c r="A26" s="9">
        <v>6</v>
      </c>
      <c r="B26" s="374" t="s">
        <v>24</v>
      </c>
    </row>
    <row r="27" customFormat="1" spans="1:2">
      <c r="A27" s="9">
        <v>7</v>
      </c>
      <c r="B27" s="368" t="s">
        <v>25</v>
      </c>
    </row>
    <row r="28" spans="1:2">
      <c r="A28" s="9"/>
      <c r="B28" s="368"/>
    </row>
    <row r="29" ht="20.25" spans="1:2">
      <c r="A29" s="366"/>
      <c r="B29" s="367" t="s">
        <v>26</v>
      </c>
    </row>
    <row r="30" spans="1:2">
      <c r="A30" s="9">
        <v>1</v>
      </c>
      <c r="B30" s="375" t="s">
        <v>27</v>
      </c>
    </row>
    <row r="31" spans="1:2">
      <c r="A31" s="9">
        <v>2</v>
      </c>
      <c r="B31" s="368" t="s">
        <v>28</v>
      </c>
    </row>
    <row r="32" spans="1:2">
      <c r="A32" s="9">
        <v>3</v>
      </c>
      <c r="B32" s="368" t="s">
        <v>29</v>
      </c>
    </row>
    <row r="33" ht="28.5" spans="1:2">
      <c r="A33" s="9">
        <v>4</v>
      </c>
      <c r="B33" s="368" t="s">
        <v>30</v>
      </c>
    </row>
    <row r="34" spans="1:2">
      <c r="A34" s="9">
        <v>5</v>
      </c>
      <c r="B34" s="368" t="s">
        <v>31</v>
      </c>
    </row>
    <row r="35" spans="1:2">
      <c r="A35" s="9">
        <v>6</v>
      </c>
      <c r="B35" s="368" t="s">
        <v>32</v>
      </c>
    </row>
    <row r="36" customFormat="1" spans="1:2">
      <c r="A36" s="9">
        <v>7</v>
      </c>
      <c r="B36" s="368" t="s">
        <v>33</v>
      </c>
    </row>
    <row r="37" spans="1:2">
      <c r="A37" s="9"/>
      <c r="B37" s="368"/>
    </row>
    <row r="39" spans="1:2">
      <c r="A39" s="376" t="s">
        <v>34</v>
      </c>
      <c r="B39" s="37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zoomScale="125" zoomScaleNormal="125" workbookViewId="0">
      <selection activeCell="E4" sqref="E4:E6"/>
    </sheetView>
  </sheetViews>
  <sheetFormatPr defaultColWidth="9" defaultRowHeight="14.25"/>
  <cols>
    <col min="1" max="1" width="7" customWidth="1"/>
    <col min="2" max="2" width="12.1666666666667" style="62" customWidth="1"/>
    <col min="3" max="3" width="12.8333333333333" style="62" customWidth="1"/>
    <col min="4" max="4" width="9.16666666666667" style="38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3" t="s">
        <v>288</v>
      </c>
      <c r="B1" s="3"/>
      <c r="C1" s="3"/>
      <c r="D1" s="39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260</v>
      </c>
      <c r="B2" s="5" t="s">
        <v>262</v>
      </c>
      <c r="C2" s="5" t="s">
        <v>263</v>
      </c>
      <c r="D2" s="40" t="s">
        <v>264</v>
      </c>
      <c r="E2" s="5" t="s">
        <v>265</v>
      </c>
      <c r="F2" s="5" t="s">
        <v>261</v>
      </c>
      <c r="G2" s="5" t="s">
        <v>289</v>
      </c>
      <c r="H2" s="5" t="s">
        <v>290</v>
      </c>
      <c r="I2" s="4" t="s">
        <v>291</v>
      </c>
      <c r="J2" s="4" t="s">
        <v>292</v>
      </c>
      <c r="K2" s="4" t="s">
        <v>293</v>
      </c>
      <c r="L2" s="4" t="s">
        <v>294</v>
      </c>
      <c r="M2" s="4" t="s">
        <v>295</v>
      </c>
      <c r="N2" s="5" t="s">
        <v>296</v>
      </c>
      <c r="O2" s="5" t="s">
        <v>297</v>
      </c>
    </row>
    <row r="3" s="1" customFormat="1" ht="16.5" spans="1:15">
      <c r="A3" s="4"/>
      <c r="B3" s="7"/>
      <c r="C3" s="7"/>
      <c r="D3" s="63"/>
      <c r="E3" s="7"/>
      <c r="F3" s="7"/>
      <c r="G3" s="7"/>
      <c r="H3" s="7"/>
      <c r="I3" s="4" t="s">
        <v>298</v>
      </c>
      <c r="J3" s="4" t="s">
        <v>298</v>
      </c>
      <c r="K3" s="4" t="s">
        <v>298</v>
      </c>
      <c r="L3" s="4" t="s">
        <v>298</v>
      </c>
      <c r="M3" s="4" t="s">
        <v>298</v>
      </c>
      <c r="N3" s="7"/>
      <c r="O3" s="7"/>
    </row>
    <row r="4" ht="31.5" spans="1:15">
      <c r="A4" s="9">
        <v>1</v>
      </c>
      <c r="B4" s="47" t="s">
        <v>274</v>
      </c>
      <c r="C4" s="379" t="s">
        <v>275</v>
      </c>
      <c r="D4" s="380" t="s">
        <v>276</v>
      </c>
      <c r="E4" s="12" t="s">
        <v>277</v>
      </c>
      <c r="F4" s="378" t="s">
        <v>273</v>
      </c>
      <c r="G4" s="12" t="s">
        <v>67</v>
      </c>
      <c r="H4" s="12" t="s">
        <v>67</v>
      </c>
      <c r="I4" s="12">
        <v>3</v>
      </c>
      <c r="J4" s="12">
        <v>2</v>
      </c>
      <c r="K4" s="12">
        <v>3</v>
      </c>
      <c r="L4" s="12">
        <v>4</v>
      </c>
      <c r="M4" s="12">
        <v>1</v>
      </c>
      <c r="N4" s="12">
        <f>SUM(I4:M4)</f>
        <v>13</v>
      </c>
      <c r="O4" s="12" t="s">
        <v>279</v>
      </c>
    </row>
    <row r="5" ht="31.5" spans="1:15">
      <c r="A5" s="9">
        <v>2</v>
      </c>
      <c r="B5" s="47" t="s">
        <v>280</v>
      </c>
      <c r="C5" s="379" t="s">
        <v>275</v>
      </c>
      <c r="D5" s="381" t="s">
        <v>281</v>
      </c>
      <c r="E5" s="12" t="s">
        <v>282</v>
      </c>
      <c r="F5" s="378" t="s">
        <v>273</v>
      </c>
      <c r="G5" s="12" t="s">
        <v>67</v>
      </c>
      <c r="H5" s="12" t="s">
        <v>67</v>
      </c>
      <c r="I5" s="12">
        <v>3</v>
      </c>
      <c r="J5" s="12">
        <v>3</v>
      </c>
      <c r="K5" s="12">
        <v>3</v>
      </c>
      <c r="L5" s="12">
        <v>4</v>
      </c>
      <c r="M5" s="12">
        <v>3</v>
      </c>
      <c r="N5" s="12">
        <f>SUM(I5:M5)</f>
        <v>16</v>
      </c>
      <c r="O5" s="12" t="s">
        <v>279</v>
      </c>
    </row>
    <row r="6" ht="31.5" spans="1:15">
      <c r="A6" s="9">
        <v>3</v>
      </c>
      <c r="B6" s="47" t="s">
        <v>283</v>
      </c>
      <c r="C6" s="379" t="s">
        <v>275</v>
      </c>
      <c r="D6" s="382" t="s">
        <v>284</v>
      </c>
      <c r="E6" s="12" t="s">
        <v>277</v>
      </c>
      <c r="F6" s="378" t="s">
        <v>273</v>
      </c>
      <c r="G6" s="12" t="s">
        <v>67</v>
      </c>
      <c r="H6" s="12" t="s">
        <v>67</v>
      </c>
      <c r="I6" s="12">
        <v>2</v>
      </c>
      <c r="J6" s="12">
        <v>3</v>
      </c>
      <c r="K6" s="12">
        <v>1</v>
      </c>
      <c r="L6" s="12">
        <v>5</v>
      </c>
      <c r="M6" s="12">
        <v>1</v>
      </c>
      <c r="N6" s="12">
        <f>SUM(I6:M6)</f>
        <v>12</v>
      </c>
      <c r="O6" s="12" t="s">
        <v>279</v>
      </c>
    </row>
    <row r="7" spans="1:15">
      <c r="A7" s="9"/>
      <c r="B7" s="12"/>
      <c r="C7" s="12"/>
      <c r="D7" s="53"/>
      <c r="E7" s="12"/>
      <c r="F7" s="64"/>
      <c r="G7" s="12"/>
      <c r="H7" s="12"/>
      <c r="I7" s="12"/>
      <c r="J7" s="12"/>
      <c r="K7" s="12"/>
      <c r="L7" s="12"/>
      <c r="M7" s="9"/>
      <c r="N7" s="9"/>
      <c r="O7" s="9"/>
    </row>
    <row r="8" spans="1:15">
      <c r="A8" s="9"/>
      <c r="B8" s="12"/>
      <c r="C8" s="12"/>
      <c r="D8" s="55"/>
      <c r="E8" s="12"/>
      <c r="F8" s="64"/>
      <c r="G8" s="12"/>
      <c r="H8" s="12"/>
      <c r="I8" s="12"/>
      <c r="J8" s="12"/>
      <c r="K8" s="12"/>
      <c r="L8" s="12"/>
      <c r="M8" s="9"/>
      <c r="N8" s="9"/>
      <c r="O8" s="9"/>
    </row>
    <row r="9" spans="1:15">
      <c r="A9" s="9"/>
      <c r="B9" s="12"/>
      <c r="C9" s="12"/>
      <c r="D9" s="58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12"/>
      <c r="C10" s="12"/>
      <c r="D10" s="5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="2" customFormat="1" ht="18.75" spans="1:15">
      <c r="A11" s="15" t="s">
        <v>285</v>
      </c>
      <c r="B11" s="16"/>
      <c r="C11" s="16"/>
      <c r="D11" s="17"/>
      <c r="E11" s="18"/>
      <c r="F11" s="37"/>
      <c r="G11" s="37"/>
      <c r="H11" s="37"/>
      <c r="I11" s="32"/>
      <c r="J11" s="15" t="s">
        <v>299</v>
      </c>
      <c r="K11" s="19"/>
      <c r="L11" s="19"/>
      <c r="M11" s="20"/>
      <c r="N11" s="19"/>
      <c r="O11" s="25"/>
    </row>
    <row r="12" ht="16.5" spans="1:15">
      <c r="A12" s="21" t="s">
        <v>300</v>
      </c>
      <c r="B12" s="65"/>
      <c r="C12" s="65"/>
      <c r="D12" s="59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6 O7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"/>
  <sheetViews>
    <sheetView zoomScale="125" zoomScaleNormal="125" workbookViewId="0">
      <selection activeCell="F4" sqref="F4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style="38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301</v>
      </c>
      <c r="B1" s="3"/>
      <c r="C1" s="3"/>
      <c r="D1" s="3"/>
      <c r="E1" s="39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302</v>
      </c>
      <c r="B2" s="5" t="s">
        <v>261</v>
      </c>
      <c r="C2" s="5" t="s">
        <v>262</v>
      </c>
      <c r="D2" s="5" t="s">
        <v>263</v>
      </c>
      <c r="E2" s="40" t="s">
        <v>264</v>
      </c>
      <c r="F2" s="5" t="s">
        <v>265</v>
      </c>
      <c r="G2" s="41" t="s">
        <v>303</v>
      </c>
      <c r="H2" s="42"/>
      <c r="I2" s="60"/>
      <c r="J2" s="41" t="s">
        <v>304</v>
      </c>
      <c r="K2" s="42"/>
      <c r="L2" s="60"/>
      <c r="M2" s="41" t="s">
        <v>305</v>
      </c>
      <c r="N2" s="42"/>
      <c r="O2" s="60"/>
      <c r="P2" s="41" t="s">
        <v>306</v>
      </c>
      <c r="Q2" s="42"/>
      <c r="R2" s="60"/>
      <c r="S2" s="42" t="s">
        <v>307</v>
      </c>
      <c r="T2" s="42"/>
      <c r="U2" s="60"/>
      <c r="V2" s="34" t="s">
        <v>308</v>
      </c>
      <c r="W2" s="34" t="s">
        <v>297</v>
      </c>
    </row>
    <row r="3" s="1" customFormat="1" ht="16.5" spans="1:23">
      <c r="A3" s="7"/>
      <c r="B3" s="43"/>
      <c r="C3" s="43"/>
      <c r="D3" s="43"/>
      <c r="E3" s="44"/>
      <c r="F3" s="43"/>
      <c r="G3" s="4" t="s">
        <v>309</v>
      </c>
      <c r="H3" s="4" t="s">
        <v>69</v>
      </c>
      <c r="I3" s="4" t="s">
        <v>261</v>
      </c>
      <c r="J3" s="4" t="s">
        <v>309</v>
      </c>
      <c r="K3" s="4" t="s">
        <v>69</v>
      </c>
      <c r="L3" s="4" t="s">
        <v>261</v>
      </c>
      <c r="M3" s="4" t="s">
        <v>309</v>
      </c>
      <c r="N3" s="4" t="s">
        <v>69</v>
      </c>
      <c r="O3" s="4" t="s">
        <v>261</v>
      </c>
      <c r="P3" s="4" t="s">
        <v>309</v>
      </c>
      <c r="Q3" s="4" t="s">
        <v>69</v>
      </c>
      <c r="R3" s="4" t="s">
        <v>261</v>
      </c>
      <c r="S3" s="4" t="s">
        <v>309</v>
      </c>
      <c r="T3" s="4" t="s">
        <v>69</v>
      </c>
      <c r="U3" s="4" t="s">
        <v>261</v>
      </c>
      <c r="V3" s="61"/>
      <c r="W3" s="61"/>
    </row>
    <row r="4" ht="31.5" spans="1:23">
      <c r="A4" s="45" t="s">
        <v>310</v>
      </c>
      <c r="B4" s="378" t="s">
        <v>273</v>
      </c>
      <c r="C4" s="47" t="s">
        <v>274</v>
      </c>
      <c r="D4" s="379" t="s">
        <v>275</v>
      </c>
      <c r="E4" s="380" t="s">
        <v>276</v>
      </c>
      <c r="F4" s="12" t="s">
        <v>277</v>
      </c>
      <c r="G4" s="383" t="s">
        <v>311</v>
      </c>
      <c r="H4" s="379" t="s">
        <v>312</v>
      </c>
      <c r="I4" s="12" t="s">
        <v>313</v>
      </c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ht="31.5" spans="1:23">
      <c r="A5" s="49"/>
      <c r="B5" s="378" t="s">
        <v>273</v>
      </c>
      <c r="C5" s="47" t="s">
        <v>280</v>
      </c>
      <c r="D5" s="379" t="s">
        <v>275</v>
      </c>
      <c r="E5" s="381" t="s">
        <v>281</v>
      </c>
      <c r="F5" s="12" t="s">
        <v>282</v>
      </c>
      <c r="G5" s="41" t="s">
        <v>314</v>
      </c>
      <c r="H5" s="42"/>
      <c r="I5" s="60"/>
      <c r="J5" s="41" t="s">
        <v>315</v>
      </c>
      <c r="K5" s="42"/>
      <c r="L5" s="60"/>
      <c r="M5" s="41" t="s">
        <v>316</v>
      </c>
      <c r="N5" s="42"/>
      <c r="O5" s="60"/>
      <c r="P5" s="41" t="s">
        <v>317</v>
      </c>
      <c r="Q5" s="42"/>
      <c r="R5" s="60"/>
      <c r="S5" s="42" t="s">
        <v>318</v>
      </c>
      <c r="T5" s="42"/>
      <c r="U5" s="60"/>
      <c r="V5" s="12"/>
      <c r="W5" s="12"/>
    </row>
    <row r="6" ht="31.5" spans="1:23">
      <c r="A6" s="49"/>
      <c r="B6" s="378" t="s">
        <v>273</v>
      </c>
      <c r="C6" s="47" t="s">
        <v>283</v>
      </c>
      <c r="D6" s="379" t="s">
        <v>275</v>
      </c>
      <c r="E6" s="382" t="s">
        <v>284</v>
      </c>
      <c r="F6" s="12" t="s">
        <v>277</v>
      </c>
      <c r="G6" s="4" t="s">
        <v>309</v>
      </c>
      <c r="H6" s="4" t="s">
        <v>69</v>
      </c>
      <c r="I6" s="4" t="s">
        <v>261</v>
      </c>
      <c r="J6" s="4" t="s">
        <v>309</v>
      </c>
      <c r="K6" s="4" t="s">
        <v>69</v>
      </c>
      <c r="L6" s="4" t="s">
        <v>261</v>
      </c>
      <c r="M6" s="4" t="s">
        <v>309</v>
      </c>
      <c r="N6" s="4" t="s">
        <v>69</v>
      </c>
      <c r="O6" s="4" t="s">
        <v>261</v>
      </c>
      <c r="P6" s="4" t="s">
        <v>309</v>
      </c>
      <c r="Q6" s="4" t="s">
        <v>69</v>
      </c>
      <c r="R6" s="4" t="s">
        <v>261</v>
      </c>
      <c r="S6" s="4" t="s">
        <v>309</v>
      </c>
      <c r="T6" s="4" t="s">
        <v>69</v>
      </c>
      <c r="U6" s="4" t="s">
        <v>261</v>
      </c>
      <c r="V6" s="12"/>
      <c r="W6" s="12"/>
    </row>
    <row r="7" spans="1:23">
      <c r="A7" s="52" t="s">
        <v>319</v>
      </c>
      <c r="B7" s="52"/>
      <c r="C7" s="12"/>
      <c r="D7" s="12"/>
      <c r="E7" s="53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>
      <c r="A8" s="54"/>
      <c r="B8" s="54"/>
      <c r="C8" s="12"/>
      <c r="D8" s="12"/>
      <c r="E8" s="55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>
      <c r="A9" s="52" t="s">
        <v>320</v>
      </c>
      <c r="B9" s="52"/>
      <c r="C9" s="52"/>
      <c r="D9" s="52"/>
      <c r="E9" s="56"/>
      <c r="F9" s="5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54"/>
      <c r="B10" s="54"/>
      <c r="C10" s="54"/>
      <c r="D10" s="54"/>
      <c r="E10" s="57"/>
      <c r="F10" s="54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>
      <c r="A11" s="52" t="s">
        <v>321</v>
      </c>
      <c r="B11" s="52"/>
      <c r="C11" s="52"/>
      <c r="D11" s="52"/>
      <c r="E11" s="56"/>
      <c r="F11" s="5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>
      <c r="A12" s="54"/>
      <c r="B12" s="54"/>
      <c r="C12" s="54"/>
      <c r="D12" s="54"/>
      <c r="E12" s="57"/>
      <c r="F12" s="54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52" t="s">
        <v>322</v>
      </c>
      <c r="B13" s="52"/>
      <c r="C13" s="52"/>
      <c r="D13" s="52"/>
      <c r="E13" s="56"/>
      <c r="F13" s="52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54"/>
      <c r="B14" s="54"/>
      <c r="C14" s="54"/>
      <c r="D14" s="54"/>
      <c r="E14" s="57"/>
      <c r="F14" s="54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9"/>
      <c r="B15" s="9"/>
      <c r="C15" s="9"/>
      <c r="D15" s="9"/>
      <c r="E15" s="58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="2" customFormat="1" ht="18.75" spans="1:23">
      <c r="A16" s="15" t="s">
        <v>285</v>
      </c>
      <c r="B16" s="19"/>
      <c r="C16" s="19"/>
      <c r="D16" s="19"/>
      <c r="E16" s="17"/>
      <c r="F16" s="18"/>
      <c r="G16" s="32"/>
      <c r="H16" s="37"/>
      <c r="I16" s="37"/>
      <c r="J16" s="15" t="s">
        <v>286</v>
      </c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20"/>
      <c r="V16" s="19"/>
      <c r="W16" s="25"/>
    </row>
    <row r="17" ht="16.5" spans="1:23">
      <c r="A17" s="21" t="s">
        <v>323</v>
      </c>
      <c r="B17" s="21"/>
      <c r="C17" s="22"/>
      <c r="D17" s="22"/>
      <c r="E17" s="59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6:E16"/>
    <mergeCell ref="F16:G16"/>
    <mergeCell ref="J16:U16"/>
    <mergeCell ref="A17:W17"/>
    <mergeCell ref="A2:A3"/>
    <mergeCell ref="A4:A6"/>
    <mergeCell ref="A7:A8"/>
    <mergeCell ref="A9:A10"/>
    <mergeCell ref="A11:A12"/>
    <mergeCell ref="A13:A14"/>
    <mergeCell ref="B2:B3"/>
    <mergeCell ref="B7:B8"/>
    <mergeCell ref="B9:B10"/>
    <mergeCell ref="B11:B12"/>
    <mergeCell ref="B13:B14"/>
    <mergeCell ref="C2:C3"/>
    <mergeCell ref="C9:C10"/>
    <mergeCell ref="C11:C12"/>
    <mergeCell ref="C13:C14"/>
    <mergeCell ref="D2:D3"/>
    <mergeCell ref="D9:D10"/>
    <mergeCell ref="D11:D12"/>
    <mergeCell ref="D13:D14"/>
    <mergeCell ref="E2:E3"/>
    <mergeCell ref="E9:E10"/>
    <mergeCell ref="E11:E12"/>
    <mergeCell ref="E13:E14"/>
    <mergeCell ref="F2:F3"/>
    <mergeCell ref="F9:F10"/>
    <mergeCell ref="F11:F12"/>
    <mergeCell ref="F13:F14"/>
    <mergeCell ref="V2:V3"/>
    <mergeCell ref="W2:W3"/>
  </mergeCells>
  <dataValidations count="1">
    <dataValidation type="list" allowBlank="1" showInputMessage="1" showErrorMessage="1" sqref="W1 W4:W6 W7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3" t="s">
        <v>325</v>
      </c>
      <c r="B2" s="34" t="s">
        <v>262</v>
      </c>
      <c r="C2" s="34" t="s">
        <v>263</v>
      </c>
      <c r="D2" s="34" t="s">
        <v>264</v>
      </c>
      <c r="E2" s="34" t="s">
        <v>265</v>
      </c>
      <c r="F2" s="34" t="s">
        <v>261</v>
      </c>
      <c r="G2" s="33" t="s">
        <v>326</v>
      </c>
      <c r="H2" s="33" t="s">
        <v>327</v>
      </c>
      <c r="I2" s="33" t="s">
        <v>328</v>
      </c>
      <c r="J2" s="33" t="s">
        <v>327</v>
      </c>
      <c r="K2" s="33" t="s">
        <v>329</v>
      </c>
      <c r="L2" s="33" t="s">
        <v>327</v>
      </c>
      <c r="M2" s="34" t="s">
        <v>308</v>
      </c>
      <c r="N2" s="34" t="s">
        <v>297</v>
      </c>
    </row>
    <row r="3" spans="1:14">
      <c r="A3" s="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35" t="s">
        <v>325</v>
      </c>
      <c r="B4" s="36" t="s">
        <v>330</v>
      </c>
      <c r="C4" s="36" t="s">
        <v>309</v>
      </c>
      <c r="D4" s="36" t="s">
        <v>264</v>
      </c>
      <c r="E4" s="34" t="s">
        <v>265</v>
      </c>
      <c r="F4" s="34" t="s">
        <v>261</v>
      </c>
      <c r="G4" s="33" t="s">
        <v>326</v>
      </c>
      <c r="H4" s="33" t="s">
        <v>327</v>
      </c>
      <c r="I4" s="33" t="s">
        <v>328</v>
      </c>
      <c r="J4" s="33" t="s">
        <v>327</v>
      </c>
      <c r="K4" s="33" t="s">
        <v>329</v>
      </c>
      <c r="L4" s="33" t="s">
        <v>327</v>
      </c>
      <c r="M4" s="34" t="s">
        <v>308</v>
      </c>
      <c r="N4" s="34" t="s">
        <v>297</v>
      </c>
    </row>
    <row r="5" spans="1:14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9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5" t="s">
        <v>331</v>
      </c>
      <c r="B11" s="19"/>
      <c r="C11" s="19"/>
      <c r="D11" s="20"/>
      <c r="E11" s="18"/>
      <c r="F11" s="37"/>
      <c r="G11" s="32"/>
      <c r="H11" s="37"/>
      <c r="I11" s="15" t="s">
        <v>332</v>
      </c>
      <c r="J11" s="19"/>
      <c r="K11" s="19"/>
      <c r="L11" s="19"/>
      <c r="M11" s="19"/>
      <c r="N11" s="25"/>
    </row>
    <row r="12" ht="16.5" spans="1:14">
      <c r="A12" s="21" t="s">
        <v>333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F7" sqref="F7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23.6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334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302</v>
      </c>
      <c r="B2" s="5" t="s">
        <v>261</v>
      </c>
      <c r="C2" s="5" t="s">
        <v>262</v>
      </c>
      <c r="D2" s="5" t="s">
        <v>263</v>
      </c>
      <c r="E2" s="5" t="s">
        <v>264</v>
      </c>
      <c r="F2" s="5" t="s">
        <v>265</v>
      </c>
      <c r="G2" s="4" t="s">
        <v>335</v>
      </c>
      <c r="H2" s="4" t="s">
        <v>336</v>
      </c>
      <c r="I2" s="4" t="s">
        <v>337</v>
      </c>
      <c r="J2" s="4" t="s">
        <v>338</v>
      </c>
      <c r="K2" s="5" t="s">
        <v>308</v>
      </c>
      <c r="L2" s="5" t="s">
        <v>297</v>
      </c>
    </row>
    <row r="3" ht="27" spans="1:12">
      <c r="A3" s="9"/>
      <c r="B3" s="383" t="s">
        <v>339</v>
      </c>
      <c r="C3" s="12"/>
      <c r="D3" s="384" t="s">
        <v>340</v>
      </c>
      <c r="E3" s="385" t="s">
        <v>341</v>
      </c>
      <c r="F3" s="12" t="s">
        <v>277</v>
      </c>
      <c r="G3" s="384" t="s">
        <v>342</v>
      </c>
      <c r="H3" s="386" t="s">
        <v>343</v>
      </c>
      <c r="I3" s="12"/>
      <c r="J3" s="12"/>
      <c r="K3" s="12"/>
      <c r="L3" s="12"/>
    </row>
    <row r="4" ht="40.5" spans="1:12">
      <c r="A4" s="9"/>
      <c r="B4" s="383" t="s">
        <v>339</v>
      </c>
      <c r="C4" s="12"/>
      <c r="D4" s="387" t="s">
        <v>344</v>
      </c>
      <c r="E4" s="385" t="s">
        <v>341</v>
      </c>
      <c r="F4" s="12" t="s">
        <v>345</v>
      </c>
      <c r="G4" s="387" t="s">
        <v>346</v>
      </c>
      <c r="H4" s="386" t="s">
        <v>347</v>
      </c>
      <c r="I4" s="12"/>
      <c r="J4" s="12"/>
      <c r="K4" s="12"/>
      <c r="L4" s="12"/>
    </row>
    <row r="5" spans="1:12">
      <c r="A5" s="9"/>
      <c r="B5" s="9"/>
      <c r="C5" s="12"/>
      <c r="D5" s="12"/>
      <c r="E5" s="30"/>
      <c r="F5" s="12"/>
      <c r="G5" s="12"/>
      <c r="H5" s="12"/>
      <c r="I5" s="12"/>
      <c r="J5" s="12"/>
      <c r="K5" s="12"/>
      <c r="L5" s="12"/>
    </row>
    <row r="6" spans="1:12">
      <c r="A6" s="9"/>
      <c r="B6" s="9"/>
      <c r="C6" s="12"/>
      <c r="D6" s="12"/>
      <c r="E6" s="30"/>
      <c r="F6" s="12"/>
      <c r="G6" s="12"/>
      <c r="H6" s="12"/>
      <c r="I6" s="12"/>
      <c r="J6" s="12"/>
      <c r="K6" s="12"/>
      <c r="L6" s="12"/>
    </row>
    <row r="7" spans="1:12">
      <c r="A7" s="9"/>
      <c r="B7" s="9"/>
      <c r="C7" s="12"/>
      <c r="D7" s="12"/>
      <c r="E7" s="31"/>
      <c r="F7" s="12"/>
      <c r="G7" s="12"/>
      <c r="H7" s="12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5" t="s">
        <v>285</v>
      </c>
      <c r="B11" s="19"/>
      <c r="C11" s="19"/>
      <c r="D11" s="19"/>
      <c r="E11" s="20"/>
      <c r="F11" s="18"/>
      <c r="G11" s="32"/>
      <c r="H11" s="15" t="s">
        <v>286</v>
      </c>
      <c r="I11" s="19"/>
      <c r="J11" s="19"/>
      <c r="K11" s="19"/>
      <c r="L11" s="25"/>
    </row>
    <row r="12" ht="16.5" spans="1:12">
      <c r="A12" s="21" t="s">
        <v>348</v>
      </c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zoomScale="125" zoomScaleNormal="125" workbookViewId="0">
      <selection activeCell="D18" sqref="D18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349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260</v>
      </c>
      <c r="B2" s="5" t="s">
        <v>261</v>
      </c>
      <c r="C2" s="5" t="s">
        <v>309</v>
      </c>
      <c r="D2" s="5" t="s">
        <v>264</v>
      </c>
      <c r="E2" s="5" t="s">
        <v>265</v>
      </c>
      <c r="F2" s="4" t="s">
        <v>350</v>
      </c>
      <c r="G2" s="4" t="s">
        <v>267</v>
      </c>
      <c r="H2" s="6" t="s">
        <v>268</v>
      </c>
      <c r="I2" s="23" t="s">
        <v>270</v>
      </c>
    </row>
    <row r="3" s="1" customFormat="1" ht="16.5" spans="1:9">
      <c r="A3" s="4"/>
      <c r="B3" s="7"/>
      <c r="C3" s="7"/>
      <c r="D3" s="7"/>
      <c r="E3" s="7"/>
      <c r="F3" s="4" t="s">
        <v>351</v>
      </c>
      <c r="G3" s="4" t="s">
        <v>271</v>
      </c>
      <c r="H3" s="8"/>
      <c r="I3" s="24"/>
    </row>
    <row r="4" spans="1:9">
      <c r="A4" s="9"/>
      <c r="B4" s="383" t="s">
        <v>313</v>
      </c>
      <c r="C4" s="383" t="s">
        <v>311</v>
      </c>
      <c r="D4" s="388" t="s">
        <v>352</v>
      </c>
      <c r="E4" s="12" t="s">
        <v>277</v>
      </c>
      <c r="F4" s="12">
        <v>0.3</v>
      </c>
      <c r="G4" s="12">
        <v>0.5</v>
      </c>
      <c r="H4" s="12">
        <f>SUM(F4:G4)</f>
        <v>0.8</v>
      </c>
      <c r="I4" s="12" t="s">
        <v>279</v>
      </c>
    </row>
    <row r="5" ht="21" spans="1:9">
      <c r="A5" s="9"/>
      <c r="B5" s="383" t="s">
        <v>313</v>
      </c>
      <c r="C5" s="383" t="s">
        <v>311</v>
      </c>
      <c r="D5" s="389" t="s">
        <v>353</v>
      </c>
      <c r="E5" s="12" t="s">
        <v>282</v>
      </c>
      <c r="F5" s="12">
        <v>0.4</v>
      </c>
      <c r="G5" s="12">
        <v>0.6</v>
      </c>
      <c r="H5" s="12">
        <f>SUM(F5:G5)</f>
        <v>1</v>
      </c>
      <c r="I5" s="12" t="s">
        <v>279</v>
      </c>
    </row>
    <row r="6" ht="21" spans="1:9">
      <c r="A6" s="9"/>
      <c r="B6" s="383" t="s">
        <v>313</v>
      </c>
      <c r="C6" s="383" t="s">
        <v>311</v>
      </c>
      <c r="D6" s="390" t="s">
        <v>354</v>
      </c>
      <c r="E6" s="12" t="s">
        <v>277</v>
      </c>
      <c r="F6" s="12">
        <v>0.3</v>
      </c>
      <c r="G6" s="12">
        <v>0.2</v>
      </c>
      <c r="H6" s="12">
        <f>SUM(F6:G6)</f>
        <v>0.5</v>
      </c>
      <c r="I6" s="12" t="s">
        <v>279</v>
      </c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15" t="s">
        <v>285</v>
      </c>
      <c r="B11" s="16"/>
      <c r="C11" s="16"/>
      <c r="D11" s="17"/>
      <c r="E11" s="18"/>
      <c r="F11" s="15" t="s">
        <v>286</v>
      </c>
      <c r="G11" s="19"/>
      <c r="H11" s="20"/>
      <c r="I11" s="25"/>
    </row>
    <row r="12" ht="16.5" spans="1:9">
      <c r="A12" s="21" t="s">
        <v>355</v>
      </c>
      <c r="B12" s="21"/>
      <c r="C12" s="22"/>
      <c r="D12" s="22"/>
      <c r="E12" s="22"/>
      <c r="F12" s="22"/>
      <c r="G12" s="22"/>
      <c r="H12" s="22"/>
      <c r="I12" s="22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6 I7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44" t="s">
        <v>35</v>
      </c>
      <c r="C2" s="345"/>
      <c r="D2" s="345"/>
      <c r="E2" s="345"/>
      <c r="F2" s="345"/>
      <c r="G2" s="345"/>
      <c r="H2" s="345"/>
      <c r="I2" s="359"/>
    </row>
    <row r="3" ht="28" customHeight="1" spans="2:9">
      <c r="B3" s="346"/>
      <c r="C3" s="347"/>
      <c r="D3" s="348" t="s">
        <v>36</v>
      </c>
      <c r="E3" s="349"/>
      <c r="F3" s="350" t="s">
        <v>37</v>
      </c>
      <c r="G3" s="351"/>
      <c r="H3" s="348" t="s">
        <v>38</v>
      </c>
      <c r="I3" s="360"/>
    </row>
    <row r="4" ht="28" customHeight="1" spans="2:9">
      <c r="B4" s="346" t="s">
        <v>39</v>
      </c>
      <c r="C4" s="347" t="s">
        <v>40</v>
      </c>
      <c r="D4" s="347" t="s">
        <v>41</v>
      </c>
      <c r="E4" s="347" t="s">
        <v>42</v>
      </c>
      <c r="F4" s="352" t="s">
        <v>41</v>
      </c>
      <c r="G4" s="352" t="s">
        <v>42</v>
      </c>
      <c r="H4" s="347" t="s">
        <v>41</v>
      </c>
      <c r="I4" s="361" t="s">
        <v>42</v>
      </c>
    </row>
    <row r="5" ht="28" customHeight="1" spans="2:9">
      <c r="B5" s="353" t="s">
        <v>43</v>
      </c>
      <c r="C5" s="9">
        <v>13</v>
      </c>
      <c r="D5" s="9">
        <v>0</v>
      </c>
      <c r="E5" s="9">
        <v>1</v>
      </c>
      <c r="F5" s="354">
        <v>0</v>
      </c>
      <c r="G5" s="354">
        <v>1</v>
      </c>
      <c r="H5" s="9">
        <v>1</v>
      </c>
      <c r="I5" s="362">
        <v>2</v>
      </c>
    </row>
    <row r="6" ht="28" customHeight="1" spans="2:9">
      <c r="B6" s="353" t="s">
        <v>44</v>
      </c>
      <c r="C6" s="9">
        <v>20</v>
      </c>
      <c r="D6" s="9">
        <v>0</v>
      </c>
      <c r="E6" s="9">
        <v>1</v>
      </c>
      <c r="F6" s="354">
        <v>1</v>
      </c>
      <c r="G6" s="354">
        <v>2</v>
      </c>
      <c r="H6" s="9">
        <v>2</v>
      </c>
      <c r="I6" s="362">
        <v>3</v>
      </c>
    </row>
    <row r="7" ht="28" customHeight="1" spans="2:9">
      <c r="B7" s="353" t="s">
        <v>45</v>
      </c>
      <c r="C7" s="9">
        <v>32</v>
      </c>
      <c r="D7" s="9">
        <v>0</v>
      </c>
      <c r="E7" s="9">
        <v>1</v>
      </c>
      <c r="F7" s="354">
        <v>2</v>
      </c>
      <c r="G7" s="354">
        <v>3</v>
      </c>
      <c r="H7" s="9">
        <v>3</v>
      </c>
      <c r="I7" s="362">
        <v>4</v>
      </c>
    </row>
    <row r="8" ht="28" customHeight="1" spans="2:9">
      <c r="B8" s="353" t="s">
        <v>46</v>
      </c>
      <c r="C8" s="9">
        <v>50</v>
      </c>
      <c r="D8" s="9">
        <v>1</v>
      </c>
      <c r="E8" s="9">
        <v>2</v>
      </c>
      <c r="F8" s="354">
        <v>3</v>
      </c>
      <c r="G8" s="354">
        <v>4</v>
      </c>
      <c r="H8" s="9">
        <v>5</v>
      </c>
      <c r="I8" s="362">
        <v>6</v>
      </c>
    </row>
    <row r="9" ht="28" customHeight="1" spans="2:9">
      <c r="B9" s="353" t="s">
        <v>47</v>
      </c>
      <c r="C9" s="9">
        <v>80</v>
      </c>
      <c r="D9" s="9">
        <v>2</v>
      </c>
      <c r="E9" s="9">
        <v>3</v>
      </c>
      <c r="F9" s="354">
        <v>5</v>
      </c>
      <c r="G9" s="354">
        <v>6</v>
      </c>
      <c r="H9" s="9">
        <v>7</v>
      </c>
      <c r="I9" s="362">
        <v>8</v>
      </c>
    </row>
    <row r="10" ht="28" customHeight="1" spans="2:9">
      <c r="B10" s="353" t="s">
        <v>48</v>
      </c>
      <c r="C10" s="9">
        <v>125</v>
      </c>
      <c r="D10" s="9">
        <v>3</v>
      </c>
      <c r="E10" s="9">
        <v>4</v>
      </c>
      <c r="F10" s="354">
        <v>7</v>
      </c>
      <c r="G10" s="354">
        <v>8</v>
      </c>
      <c r="H10" s="9">
        <v>10</v>
      </c>
      <c r="I10" s="362">
        <v>11</v>
      </c>
    </row>
    <row r="11" ht="28" customHeight="1" spans="2:9">
      <c r="B11" s="353" t="s">
        <v>49</v>
      </c>
      <c r="C11" s="9">
        <v>200</v>
      </c>
      <c r="D11" s="9">
        <v>5</v>
      </c>
      <c r="E11" s="9">
        <v>6</v>
      </c>
      <c r="F11" s="354">
        <v>10</v>
      </c>
      <c r="G11" s="354">
        <v>11</v>
      </c>
      <c r="H11" s="9">
        <v>14</v>
      </c>
      <c r="I11" s="362">
        <v>15</v>
      </c>
    </row>
    <row r="12" ht="28" customHeight="1" spans="2:9">
      <c r="B12" s="355" t="s">
        <v>50</v>
      </c>
      <c r="C12" s="356">
        <v>315</v>
      </c>
      <c r="D12" s="356">
        <v>7</v>
      </c>
      <c r="E12" s="356">
        <v>8</v>
      </c>
      <c r="F12" s="357">
        <v>14</v>
      </c>
      <c r="G12" s="357">
        <v>15</v>
      </c>
      <c r="H12" s="356">
        <v>21</v>
      </c>
      <c r="I12" s="363">
        <v>22</v>
      </c>
    </row>
    <row r="14" spans="2:4">
      <c r="B14" s="358" t="s">
        <v>51</v>
      </c>
      <c r="C14" s="358"/>
      <c r="D14" s="35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zoomScale="125" zoomScaleNormal="125" workbookViewId="0">
      <selection activeCell="E58" sqref="E58"/>
    </sheetView>
  </sheetViews>
  <sheetFormatPr defaultColWidth="10.3333333333333" defaultRowHeight="16.5" customHeight="1"/>
  <cols>
    <col min="1" max="1" width="11.1166666666667" style="168" customWidth="1"/>
    <col min="2" max="9" width="10.3333333333333" style="168"/>
    <col min="10" max="10" width="8.83333333333333" style="168" customWidth="1"/>
    <col min="11" max="11" width="12" style="168" customWidth="1"/>
    <col min="12" max="16384" width="10.3333333333333" style="168"/>
  </cols>
  <sheetData>
    <row r="1" ht="21" spans="1:11">
      <c r="A1" s="279" t="s">
        <v>52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ht="15" spans="1:11">
      <c r="A2" s="170" t="s">
        <v>53</v>
      </c>
      <c r="B2" s="97" t="s">
        <v>54</v>
      </c>
      <c r="C2" s="97"/>
      <c r="D2" s="171" t="s">
        <v>55</v>
      </c>
      <c r="E2" s="171"/>
      <c r="F2" s="97" t="s">
        <v>56</v>
      </c>
      <c r="G2" s="97"/>
      <c r="H2" s="172" t="s">
        <v>57</v>
      </c>
      <c r="I2" s="245" t="s">
        <v>58</v>
      </c>
      <c r="J2" s="245"/>
      <c r="K2" s="246"/>
    </row>
    <row r="3" ht="14.25" spans="1:11">
      <c r="A3" s="173" t="s">
        <v>59</v>
      </c>
      <c r="B3" s="174"/>
      <c r="C3" s="175"/>
      <c r="D3" s="176" t="s">
        <v>60</v>
      </c>
      <c r="E3" s="177"/>
      <c r="F3" s="177"/>
      <c r="G3" s="178"/>
      <c r="H3" s="176" t="s">
        <v>61</v>
      </c>
      <c r="I3" s="177"/>
      <c r="J3" s="177"/>
      <c r="K3" s="178"/>
    </row>
    <row r="4" ht="14.25" spans="1:11">
      <c r="A4" s="179" t="s">
        <v>62</v>
      </c>
      <c r="B4" s="180" t="s">
        <v>63</v>
      </c>
      <c r="C4" s="181"/>
      <c r="D4" s="179" t="s">
        <v>64</v>
      </c>
      <c r="E4" s="182"/>
      <c r="F4" s="183" t="s">
        <v>65</v>
      </c>
      <c r="G4" s="184"/>
      <c r="H4" s="179" t="s">
        <v>66</v>
      </c>
      <c r="I4" s="182"/>
      <c r="J4" s="180" t="s">
        <v>67</v>
      </c>
      <c r="K4" s="181" t="s">
        <v>68</v>
      </c>
    </row>
    <row r="5" ht="14.25" spans="1:11">
      <c r="A5" s="185" t="s">
        <v>69</v>
      </c>
      <c r="B5" s="180" t="s">
        <v>70</v>
      </c>
      <c r="C5" s="181"/>
      <c r="D5" s="179" t="s">
        <v>71</v>
      </c>
      <c r="E5" s="182"/>
      <c r="F5" s="183">
        <v>45082</v>
      </c>
      <c r="G5" s="184"/>
      <c r="H5" s="179" t="s">
        <v>72</v>
      </c>
      <c r="I5" s="182"/>
      <c r="J5" s="180" t="s">
        <v>67</v>
      </c>
      <c r="K5" s="181" t="s">
        <v>68</v>
      </c>
    </row>
    <row r="6" ht="14.25" spans="1:11">
      <c r="A6" s="179" t="s">
        <v>73</v>
      </c>
      <c r="B6" s="186">
        <v>1</v>
      </c>
      <c r="C6" s="187">
        <v>5</v>
      </c>
      <c r="D6" s="185" t="s">
        <v>74</v>
      </c>
      <c r="E6" s="188"/>
      <c r="F6" s="183">
        <v>45095</v>
      </c>
      <c r="G6" s="184"/>
      <c r="H6" s="179" t="s">
        <v>75</v>
      </c>
      <c r="I6" s="182"/>
      <c r="J6" s="180" t="s">
        <v>67</v>
      </c>
      <c r="K6" s="181" t="s">
        <v>68</v>
      </c>
    </row>
    <row r="7" ht="14.25" spans="1:11">
      <c r="A7" s="179" t="s">
        <v>76</v>
      </c>
      <c r="B7" s="190">
        <v>1100</v>
      </c>
      <c r="C7" s="191"/>
      <c r="D7" s="185" t="s">
        <v>77</v>
      </c>
      <c r="E7" s="192"/>
      <c r="F7" s="183">
        <v>45097</v>
      </c>
      <c r="G7" s="184"/>
      <c r="H7" s="179" t="s">
        <v>78</v>
      </c>
      <c r="I7" s="182"/>
      <c r="J7" s="180" t="s">
        <v>67</v>
      </c>
      <c r="K7" s="181" t="s">
        <v>68</v>
      </c>
    </row>
    <row r="8" ht="15" spans="1:11">
      <c r="A8" s="194" t="s">
        <v>79</v>
      </c>
      <c r="B8" s="195"/>
      <c r="C8" s="196"/>
      <c r="D8" s="197" t="s">
        <v>80</v>
      </c>
      <c r="E8" s="198"/>
      <c r="F8" s="199" t="s">
        <v>65</v>
      </c>
      <c r="G8" s="200"/>
      <c r="H8" s="197" t="s">
        <v>81</v>
      </c>
      <c r="I8" s="198"/>
      <c r="J8" s="216" t="s">
        <v>67</v>
      </c>
      <c r="K8" s="255" t="s">
        <v>68</v>
      </c>
    </row>
    <row r="9" ht="15" spans="1:11">
      <c r="A9" s="280" t="s">
        <v>82</v>
      </c>
      <c r="B9" s="281"/>
      <c r="C9" s="281"/>
      <c r="D9" s="281"/>
      <c r="E9" s="281"/>
      <c r="F9" s="281"/>
      <c r="G9" s="281"/>
      <c r="H9" s="281"/>
      <c r="I9" s="281"/>
      <c r="J9" s="281"/>
      <c r="K9" s="325"/>
    </row>
    <row r="10" ht="15" spans="1:11">
      <c r="A10" s="282" t="s">
        <v>83</v>
      </c>
      <c r="B10" s="283"/>
      <c r="C10" s="283"/>
      <c r="D10" s="283"/>
      <c r="E10" s="283"/>
      <c r="F10" s="283"/>
      <c r="G10" s="283"/>
      <c r="H10" s="283"/>
      <c r="I10" s="283"/>
      <c r="J10" s="283"/>
      <c r="K10" s="326"/>
    </row>
    <row r="11" ht="14.25" spans="1:11">
      <c r="A11" s="284" t="s">
        <v>84</v>
      </c>
      <c r="B11" s="285" t="s">
        <v>85</v>
      </c>
      <c r="C11" s="286" t="s">
        <v>86</v>
      </c>
      <c r="D11" s="287"/>
      <c r="E11" s="288" t="s">
        <v>87</v>
      </c>
      <c r="F11" s="285" t="s">
        <v>85</v>
      </c>
      <c r="G11" s="286" t="s">
        <v>86</v>
      </c>
      <c r="H11" s="286" t="s">
        <v>88</v>
      </c>
      <c r="I11" s="288" t="s">
        <v>89</v>
      </c>
      <c r="J11" s="285" t="s">
        <v>85</v>
      </c>
      <c r="K11" s="327" t="s">
        <v>86</v>
      </c>
    </row>
    <row r="12" ht="14.25" spans="1:11">
      <c r="A12" s="185" t="s">
        <v>90</v>
      </c>
      <c r="B12" s="207" t="s">
        <v>85</v>
      </c>
      <c r="C12" s="180" t="s">
        <v>86</v>
      </c>
      <c r="D12" s="192"/>
      <c r="E12" s="188" t="s">
        <v>91</v>
      </c>
      <c r="F12" s="207" t="s">
        <v>85</v>
      </c>
      <c r="G12" s="180" t="s">
        <v>86</v>
      </c>
      <c r="H12" s="180" t="s">
        <v>88</v>
      </c>
      <c r="I12" s="188" t="s">
        <v>92</v>
      </c>
      <c r="J12" s="207" t="s">
        <v>85</v>
      </c>
      <c r="K12" s="181" t="s">
        <v>86</v>
      </c>
    </row>
    <row r="13" ht="14.25" spans="1:11">
      <c r="A13" s="185" t="s">
        <v>93</v>
      </c>
      <c r="B13" s="207" t="s">
        <v>85</v>
      </c>
      <c r="C13" s="180" t="s">
        <v>86</v>
      </c>
      <c r="D13" s="192"/>
      <c r="E13" s="188" t="s">
        <v>94</v>
      </c>
      <c r="F13" s="180" t="s">
        <v>95</v>
      </c>
      <c r="G13" s="180" t="s">
        <v>96</v>
      </c>
      <c r="H13" s="180" t="s">
        <v>88</v>
      </c>
      <c r="I13" s="188" t="s">
        <v>97</v>
      </c>
      <c r="J13" s="207" t="s">
        <v>85</v>
      </c>
      <c r="K13" s="181" t="s">
        <v>86</v>
      </c>
    </row>
    <row r="14" ht="15" spans="1:11">
      <c r="A14" s="197" t="s">
        <v>98</v>
      </c>
      <c r="B14" s="198"/>
      <c r="C14" s="198"/>
      <c r="D14" s="198"/>
      <c r="E14" s="198"/>
      <c r="F14" s="198"/>
      <c r="G14" s="198"/>
      <c r="H14" s="198"/>
      <c r="I14" s="198"/>
      <c r="J14" s="198"/>
      <c r="K14" s="248"/>
    </row>
    <row r="15" ht="15" spans="1:11">
      <c r="A15" s="282" t="s">
        <v>99</v>
      </c>
      <c r="B15" s="283"/>
      <c r="C15" s="283"/>
      <c r="D15" s="283"/>
      <c r="E15" s="283"/>
      <c r="F15" s="283"/>
      <c r="G15" s="283"/>
      <c r="H15" s="283"/>
      <c r="I15" s="283"/>
      <c r="J15" s="283"/>
      <c r="K15" s="326"/>
    </row>
    <row r="16" ht="14.25" spans="1:11">
      <c r="A16" s="289" t="s">
        <v>100</v>
      </c>
      <c r="B16" s="286" t="s">
        <v>95</v>
      </c>
      <c r="C16" s="286" t="s">
        <v>96</v>
      </c>
      <c r="D16" s="290"/>
      <c r="E16" s="291" t="s">
        <v>101</v>
      </c>
      <c r="F16" s="286" t="s">
        <v>95</v>
      </c>
      <c r="G16" s="286" t="s">
        <v>96</v>
      </c>
      <c r="H16" s="292"/>
      <c r="I16" s="291" t="s">
        <v>102</v>
      </c>
      <c r="J16" s="286" t="s">
        <v>95</v>
      </c>
      <c r="K16" s="327" t="s">
        <v>96</v>
      </c>
    </row>
    <row r="17" customHeight="1" spans="1:22">
      <c r="A17" s="189" t="s">
        <v>103</v>
      </c>
      <c r="B17" s="180" t="s">
        <v>95</v>
      </c>
      <c r="C17" s="180" t="s">
        <v>96</v>
      </c>
      <c r="D17" s="293"/>
      <c r="E17" s="222" t="s">
        <v>104</v>
      </c>
      <c r="F17" s="180" t="s">
        <v>95</v>
      </c>
      <c r="G17" s="180" t="s">
        <v>96</v>
      </c>
      <c r="H17" s="294"/>
      <c r="I17" s="222" t="s">
        <v>105</v>
      </c>
      <c r="J17" s="180" t="s">
        <v>95</v>
      </c>
      <c r="K17" s="181" t="s">
        <v>96</v>
      </c>
      <c r="L17" s="328"/>
      <c r="M17" s="328"/>
      <c r="N17" s="328"/>
      <c r="O17" s="328"/>
      <c r="P17" s="328"/>
      <c r="Q17" s="328"/>
      <c r="R17" s="328"/>
      <c r="S17" s="328"/>
      <c r="T17" s="328"/>
      <c r="U17" s="328"/>
      <c r="V17" s="328"/>
    </row>
    <row r="18" ht="18" customHeight="1" spans="1:11">
      <c r="A18" s="295" t="s">
        <v>106</v>
      </c>
      <c r="B18" s="296"/>
      <c r="C18" s="296"/>
      <c r="D18" s="296"/>
      <c r="E18" s="296"/>
      <c r="F18" s="296"/>
      <c r="G18" s="296"/>
      <c r="H18" s="296"/>
      <c r="I18" s="296"/>
      <c r="J18" s="296"/>
      <c r="K18" s="329"/>
    </row>
    <row r="19" s="278" customFormat="1" ht="18" customHeight="1" spans="1:11">
      <c r="A19" s="282" t="s">
        <v>107</v>
      </c>
      <c r="B19" s="283"/>
      <c r="C19" s="283"/>
      <c r="D19" s="283"/>
      <c r="E19" s="283"/>
      <c r="F19" s="283"/>
      <c r="G19" s="283"/>
      <c r="H19" s="283"/>
      <c r="I19" s="283"/>
      <c r="J19" s="283"/>
      <c r="K19" s="326"/>
    </row>
    <row r="20" customHeight="1" spans="1:11">
      <c r="A20" s="297" t="s">
        <v>108</v>
      </c>
      <c r="B20" s="298"/>
      <c r="C20" s="298"/>
      <c r="D20" s="298"/>
      <c r="E20" s="298"/>
      <c r="F20" s="298"/>
      <c r="G20" s="298"/>
      <c r="H20" s="298"/>
      <c r="I20" s="298"/>
      <c r="J20" s="298"/>
      <c r="K20" s="330"/>
    </row>
    <row r="21" ht="21.75" customHeight="1" spans="1:11">
      <c r="A21" s="299" t="s">
        <v>109</v>
      </c>
      <c r="B21" s="222" t="s">
        <v>110</v>
      </c>
      <c r="C21" s="222" t="s">
        <v>111</v>
      </c>
      <c r="D21" s="222" t="s">
        <v>112</v>
      </c>
      <c r="E21" s="222" t="s">
        <v>113</v>
      </c>
      <c r="F21" s="222" t="s">
        <v>114</v>
      </c>
      <c r="G21" s="222" t="s">
        <v>115</v>
      </c>
      <c r="H21" s="222" t="s">
        <v>116</v>
      </c>
      <c r="I21" s="222" t="s">
        <v>117</v>
      </c>
      <c r="J21" s="222" t="s">
        <v>118</v>
      </c>
      <c r="K21" s="258" t="s">
        <v>119</v>
      </c>
    </row>
    <row r="22" customHeight="1" spans="1:11">
      <c r="A22" s="300" t="s">
        <v>120</v>
      </c>
      <c r="B22" s="301"/>
      <c r="C22" s="301"/>
      <c r="D22" s="301">
        <v>1</v>
      </c>
      <c r="E22" s="301">
        <v>1</v>
      </c>
      <c r="F22" s="301">
        <v>1</v>
      </c>
      <c r="G22" s="301">
        <v>1</v>
      </c>
      <c r="H22" s="301">
        <v>1</v>
      </c>
      <c r="I22" s="301"/>
      <c r="J22" s="301"/>
      <c r="K22" s="331"/>
    </row>
    <row r="23" customHeight="1" spans="1:11">
      <c r="A23" s="300" t="s">
        <v>121</v>
      </c>
      <c r="B23" s="301"/>
      <c r="C23" s="301"/>
      <c r="D23" s="301">
        <v>1</v>
      </c>
      <c r="E23" s="301">
        <v>1</v>
      </c>
      <c r="F23" s="301">
        <v>1</v>
      </c>
      <c r="G23" s="301">
        <v>1</v>
      </c>
      <c r="H23" s="301">
        <v>1</v>
      </c>
      <c r="I23" s="301"/>
      <c r="J23" s="301"/>
      <c r="K23" s="332"/>
    </row>
    <row r="24" customHeight="1" spans="1:11">
      <c r="A24" s="193"/>
      <c r="B24" s="301"/>
      <c r="C24" s="301"/>
      <c r="D24" s="301"/>
      <c r="E24" s="301"/>
      <c r="F24" s="301"/>
      <c r="G24" s="301"/>
      <c r="H24" s="301"/>
      <c r="I24" s="301"/>
      <c r="J24" s="301"/>
      <c r="K24" s="333"/>
    </row>
    <row r="25" customHeight="1" spans="1:11">
      <c r="A25" s="193"/>
      <c r="B25" s="301"/>
      <c r="C25" s="301"/>
      <c r="D25" s="301"/>
      <c r="E25" s="301"/>
      <c r="F25" s="301"/>
      <c r="G25" s="301"/>
      <c r="H25" s="301"/>
      <c r="I25" s="301"/>
      <c r="J25" s="301"/>
      <c r="K25" s="333"/>
    </row>
    <row r="26" customHeight="1" spans="1:11">
      <c r="A26" s="193"/>
      <c r="B26" s="301"/>
      <c r="C26" s="301"/>
      <c r="D26" s="301"/>
      <c r="E26" s="301"/>
      <c r="F26" s="301"/>
      <c r="G26" s="301"/>
      <c r="H26" s="301"/>
      <c r="I26" s="301"/>
      <c r="J26" s="301"/>
      <c r="K26" s="333"/>
    </row>
    <row r="27" customHeight="1" spans="1:11">
      <c r="A27" s="193"/>
      <c r="B27" s="301"/>
      <c r="C27" s="301"/>
      <c r="D27" s="301"/>
      <c r="E27" s="301"/>
      <c r="F27" s="301"/>
      <c r="G27" s="301"/>
      <c r="H27" s="301"/>
      <c r="I27" s="301"/>
      <c r="J27" s="301"/>
      <c r="K27" s="333"/>
    </row>
    <row r="28" ht="18" customHeight="1" spans="1:11">
      <c r="A28" s="302" t="s">
        <v>122</v>
      </c>
      <c r="B28" s="303"/>
      <c r="C28" s="303"/>
      <c r="D28" s="303"/>
      <c r="E28" s="303"/>
      <c r="F28" s="303"/>
      <c r="G28" s="303"/>
      <c r="H28" s="303"/>
      <c r="I28" s="303"/>
      <c r="J28" s="303"/>
      <c r="K28" s="334"/>
    </row>
    <row r="29" ht="18.75" customHeight="1" spans="1:11">
      <c r="A29" s="304" t="s">
        <v>123</v>
      </c>
      <c r="B29" s="305"/>
      <c r="C29" s="305"/>
      <c r="D29" s="305"/>
      <c r="E29" s="305"/>
      <c r="F29" s="305"/>
      <c r="G29" s="305"/>
      <c r="H29" s="305"/>
      <c r="I29" s="305"/>
      <c r="J29" s="305"/>
      <c r="K29" s="335"/>
    </row>
    <row r="30" ht="18.75" customHeight="1" spans="1:11">
      <c r="A30" s="306"/>
      <c r="B30" s="307"/>
      <c r="C30" s="307"/>
      <c r="D30" s="307"/>
      <c r="E30" s="307"/>
      <c r="F30" s="307"/>
      <c r="G30" s="307"/>
      <c r="H30" s="307"/>
      <c r="I30" s="307"/>
      <c r="J30" s="307"/>
      <c r="K30" s="336"/>
    </row>
    <row r="31" ht="18" customHeight="1" spans="1:11">
      <c r="A31" s="302" t="s">
        <v>124</v>
      </c>
      <c r="B31" s="303"/>
      <c r="C31" s="303"/>
      <c r="D31" s="303"/>
      <c r="E31" s="303"/>
      <c r="F31" s="303"/>
      <c r="G31" s="303"/>
      <c r="H31" s="303"/>
      <c r="I31" s="303"/>
      <c r="J31" s="303"/>
      <c r="K31" s="334"/>
    </row>
    <row r="32" ht="14.25" spans="1:11">
      <c r="A32" s="308" t="s">
        <v>125</v>
      </c>
      <c r="B32" s="309"/>
      <c r="C32" s="309"/>
      <c r="D32" s="309"/>
      <c r="E32" s="309"/>
      <c r="F32" s="309"/>
      <c r="G32" s="309"/>
      <c r="H32" s="309"/>
      <c r="I32" s="309"/>
      <c r="J32" s="309"/>
      <c r="K32" s="337"/>
    </row>
    <row r="33" ht="15" spans="1:11">
      <c r="A33" s="108" t="s">
        <v>126</v>
      </c>
      <c r="B33" s="110"/>
      <c r="C33" s="180" t="s">
        <v>67</v>
      </c>
      <c r="D33" s="180" t="s">
        <v>68</v>
      </c>
      <c r="E33" s="310" t="s">
        <v>127</v>
      </c>
      <c r="F33" s="311"/>
      <c r="G33" s="311"/>
      <c r="H33" s="311"/>
      <c r="I33" s="311"/>
      <c r="J33" s="311"/>
      <c r="K33" s="338"/>
    </row>
    <row r="34" ht="15" spans="1:11">
      <c r="A34" s="312" t="s">
        <v>128</v>
      </c>
      <c r="B34" s="312"/>
      <c r="C34" s="312"/>
      <c r="D34" s="312"/>
      <c r="E34" s="312"/>
      <c r="F34" s="312"/>
      <c r="G34" s="312"/>
      <c r="H34" s="312"/>
      <c r="I34" s="312"/>
      <c r="J34" s="312"/>
      <c r="K34" s="312"/>
    </row>
    <row r="35" ht="14.25" spans="1:11">
      <c r="A35" s="313" t="s">
        <v>129</v>
      </c>
      <c r="B35" s="314"/>
      <c r="C35" s="314"/>
      <c r="D35" s="314"/>
      <c r="E35" s="314"/>
      <c r="F35" s="314"/>
      <c r="G35" s="314"/>
      <c r="H35" s="314"/>
      <c r="I35" s="314"/>
      <c r="J35" s="314"/>
      <c r="K35" s="339"/>
    </row>
    <row r="36" ht="14.25" spans="1:11">
      <c r="A36" s="229" t="s">
        <v>130</v>
      </c>
      <c r="B36" s="230"/>
      <c r="C36" s="230"/>
      <c r="D36" s="230"/>
      <c r="E36" s="230"/>
      <c r="F36" s="230"/>
      <c r="G36" s="230"/>
      <c r="H36" s="230"/>
      <c r="I36" s="230"/>
      <c r="J36" s="230"/>
      <c r="K36" s="261"/>
    </row>
    <row r="37" ht="14.25" spans="1:11">
      <c r="A37" s="229" t="s">
        <v>131</v>
      </c>
      <c r="B37" s="230"/>
      <c r="C37" s="230"/>
      <c r="D37" s="230"/>
      <c r="E37" s="230"/>
      <c r="F37" s="230"/>
      <c r="G37" s="230"/>
      <c r="H37" s="230"/>
      <c r="I37" s="230"/>
      <c r="J37" s="230"/>
      <c r="K37" s="261"/>
    </row>
    <row r="38" ht="14.25" spans="1:11">
      <c r="A38" s="229"/>
      <c r="B38" s="230"/>
      <c r="C38" s="230"/>
      <c r="D38" s="230"/>
      <c r="E38" s="230"/>
      <c r="F38" s="230"/>
      <c r="G38" s="230"/>
      <c r="H38" s="230"/>
      <c r="I38" s="230"/>
      <c r="J38" s="230"/>
      <c r="K38" s="261"/>
    </row>
    <row r="39" ht="14.25" spans="1:11">
      <c r="A39" s="229"/>
      <c r="B39" s="230"/>
      <c r="C39" s="230"/>
      <c r="D39" s="230"/>
      <c r="E39" s="230"/>
      <c r="F39" s="230"/>
      <c r="G39" s="230"/>
      <c r="H39" s="230"/>
      <c r="I39" s="230"/>
      <c r="J39" s="230"/>
      <c r="K39" s="261"/>
    </row>
    <row r="40" ht="14.25" spans="1:11">
      <c r="A40" s="229"/>
      <c r="B40" s="230"/>
      <c r="C40" s="230"/>
      <c r="D40" s="230"/>
      <c r="E40" s="230"/>
      <c r="F40" s="230"/>
      <c r="G40" s="230"/>
      <c r="H40" s="230"/>
      <c r="I40" s="230"/>
      <c r="J40" s="230"/>
      <c r="K40" s="261"/>
    </row>
    <row r="41" ht="14.25" spans="1:11">
      <c r="A41" s="229"/>
      <c r="B41" s="230"/>
      <c r="C41" s="230"/>
      <c r="D41" s="230"/>
      <c r="E41" s="230"/>
      <c r="F41" s="230"/>
      <c r="G41" s="230"/>
      <c r="H41" s="230"/>
      <c r="I41" s="230"/>
      <c r="J41" s="230"/>
      <c r="K41" s="261"/>
    </row>
    <row r="42" ht="15" spans="1:11">
      <c r="A42" s="224" t="s">
        <v>132</v>
      </c>
      <c r="B42" s="225"/>
      <c r="C42" s="225"/>
      <c r="D42" s="225"/>
      <c r="E42" s="225"/>
      <c r="F42" s="225"/>
      <c r="G42" s="225"/>
      <c r="H42" s="225"/>
      <c r="I42" s="225"/>
      <c r="J42" s="225"/>
      <c r="K42" s="259"/>
    </row>
    <row r="43" ht="15" spans="1:11">
      <c r="A43" s="282" t="s">
        <v>133</v>
      </c>
      <c r="B43" s="283"/>
      <c r="C43" s="283"/>
      <c r="D43" s="283"/>
      <c r="E43" s="283"/>
      <c r="F43" s="283"/>
      <c r="G43" s="283"/>
      <c r="H43" s="283"/>
      <c r="I43" s="283"/>
      <c r="J43" s="283"/>
      <c r="K43" s="326"/>
    </row>
    <row r="44" ht="14.25" spans="1:11">
      <c r="A44" s="289" t="s">
        <v>134</v>
      </c>
      <c r="B44" s="286" t="s">
        <v>95</v>
      </c>
      <c r="C44" s="286" t="s">
        <v>96</v>
      </c>
      <c r="D44" s="286" t="s">
        <v>88</v>
      </c>
      <c r="E44" s="291" t="s">
        <v>135</v>
      </c>
      <c r="F44" s="286" t="s">
        <v>95</v>
      </c>
      <c r="G44" s="286" t="s">
        <v>96</v>
      </c>
      <c r="H44" s="286" t="s">
        <v>88</v>
      </c>
      <c r="I44" s="291" t="s">
        <v>136</v>
      </c>
      <c r="J44" s="286" t="s">
        <v>95</v>
      </c>
      <c r="K44" s="327" t="s">
        <v>96</v>
      </c>
    </row>
    <row r="45" ht="14.25" spans="1:11">
      <c r="A45" s="189" t="s">
        <v>87</v>
      </c>
      <c r="B45" s="180" t="s">
        <v>95</v>
      </c>
      <c r="C45" s="180" t="s">
        <v>96</v>
      </c>
      <c r="D45" s="180" t="s">
        <v>88</v>
      </c>
      <c r="E45" s="222" t="s">
        <v>94</v>
      </c>
      <c r="F45" s="180" t="s">
        <v>95</v>
      </c>
      <c r="G45" s="180" t="s">
        <v>96</v>
      </c>
      <c r="H45" s="180" t="s">
        <v>88</v>
      </c>
      <c r="I45" s="222" t="s">
        <v>105</v>
      </c>
      <c r="J45" s="180" t="s">
        <v>95</v>
      </c>
      <c r="K45" s="181" t="s">
        <v>96</v>
      </c>
    </row>
    <row r="46" ht="15" spans="1:11">
      <c r="A46" s="197" t="s">
        <v>98</v>
      </c>
      <c r="B46" s="198"/>
      <c r="C46" s="198"/>
      <c r="D46" s="198"/>
      <c r="E46" s="198"/>
      <c r="F46" s="198"/>
      <c r="G46" s="198"/>
      <c r="H46" s="198"/>
      <c r="I46" s="198"/>
      <c r="J46" s="198"/>
      <c r="K46" s="248"/>
    </row>
    <row r="47" ht="15" spans="1:11">
      <c r="A47" s="312" t="s">
        <v>137</v>
      </c>
      <c r="B47" s="312"/>
      <c r="C47" s="312"/>
      <c r="D47" s="312"/>
      <c r="E47" s="312"/>
      <c r="F47" s="312"/>
      <c r="G47" s="312"/>
      <c r="H47" s="312"/>
      <c r="I47" s="312"/>
      <c r="J47" s="312"/>
      <c r="K47" s="312"/>
    </row>
    <row r="48" ht="15" spans="1:11">
      <c r="A48" s="313"/>
      <c r="B48" s="314"/>
      <c r="C48" s="314"/>
      <c r="D48" s="314"/>
      <c r="E48" s="314"/>
      <c r="F48" s="314"/>
      <c r="G48" s="314"/>
      <c r="H48" s="314"/>
      <c r="I48" s="314"/>
      <c r="J48" s="314"/>
      <c r="K48" s="339"/>
    </row>
    <row r="49" ht="15" spans="1:11">
      <c r="A49" s="315" t="s">
        <v>138</v>
      </c>
      <c r="B49" s="316" t="s">
        <v>139</v>
      </c>
      <c r="C49" s="316"/>
      <c r="D49" s="317" t="s">
        <v>140</v>
      </c>
      <c r="E49" s="318" t="s">
        <v>141</v>
      </c>
      <c r="F49" s="319" t="s">
        <v>142</v>
      </c>
      <c r="G49" s="320"/>
      <c r="H49" s="321" t="s">
        <v>143</v>
      </c>
      <c r="I49" s="340"/>
      <c r="J49" s="341"/>
      <c r="K49" s="342"/>
    </row>
    <row r="50" ht="15" spans="1:11">
      <c r="A50" s="312"/>
      <c r="B50" s="312"/>
      <c r="C50" s="312"/>
      <c r="D50" s="312"/>
      <c r="E50" s="312"/>
      <c r="F50" s="312"/>
      <c r="G50" s="312"/>
      <c r="H50" s="312"/>
      <c r="I50" s="312"/>
      <c r="J50" s="312"/>
      <c r="K50" s="312"/>
    </row>
    <row r="51" ht="15" spans="1:11">
      <c r="A51" s="322"/>
      <c r="B51" s="323"/>
      <c r="C51" s="323"/>
      <c r="D51" s="323"/>
      <c r="E51" s="323"/>
      <c r="F51" s="323"/>
      <c r="G51" s="323"/>
      <c r="H51" s="323"/>
      <c r="I51" s="323"/>
      <c r="J51" s="323"/>
      <c r="K51" s="343"/>
    </row>
    <row r="52" ht="15" spans="1:11">
      <c r="A52" s="315" t="s">
        <v>138</v>
      </c>
      <c r="B52" s="316" t="s">
        <v>139</v>
      </c>
      <c r="C52" s="316"/>
      <c r="D52" s="317" t="s">
        <v>140</v>
      </c>
      <c r="E52" s="324" t="s">
        <v>144</v>
      </c>
      <c r="F52" s="319" t="s">
        <v>145</v>
      </c>
      <c r="G52" s="320">
        <v>45083</v>
      </c>
      <c r="H52" s="321" t="s">
        <v>143</v>
      </c>
      <c r="I52" s="340"/>
      <c r="J52" s="341" t="s">
        <v>146</v>
      </c>
      <c r="K52" s="34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393700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15875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43</xdr:row>
                    <xdr:rowOff>12700</xdr:rowOff>
                  </from>
                  <to>
                    <xdr:col>1</xdr:col>
                    <xdr:colOff>596900</xdr:colOff>
                    <xdr:row>44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0</xdr:rowOff>
                  </from>
                  <to>
                    <xdr:col>1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43</xdr:row>
                    <xdr:rowOff>0</xdr:rowOff>
                  </from>
                  <to>
                    <xdr:col>2</xdr:col>
                    <xdr:colOff>596900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44</xdr:row>
                    <xdr:rowOff>0</xdr:rowOff>
                  </from>
                  <to>
                    <xdr:col>5</xdr:col>
                    <xdr:colOff>635000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622300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44</xdr:row>
                    <xdr:rowOff>0</xdr:rowOff>
                  </from>
                  <to>
                    <xdr:col>9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584200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32</xdr:row>
                    <xdr:rowOff>0</xdr:rowOff>
                  </from>
                  <to>
                    <xdr:col>2</xdr:col>
                    <xdr:colOff>596900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32</xdr:row>
                    <xdr:rowOff>0</xdr:rowOff>
                  </from>
                  <to>
                    <xdr:col>3</xdr:col>
                    <xdr:colOff>596900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workbookViewId="0">
      <selection activeCell="Q7" sqref="Q7"/>
    </sheetView>
  </sheetViews>
  <sheetFormatPr defaultColWidth="9" defaultRowHeight="26" customHeight="1"/>
  <cols>
    <col min="1" max="1" width="17.1666666666667" style="70" customWidth="1"/>
    <col min="2" max="8" width="9.33333333333333" style="70" customWidth="1"/>
    <col min="9" max="9" width="1.33333333333333" style="70" customWidth="1"/>
    <col min="10" max="14" width="10" style="70" customWidth="1"/>
    <col min="15" max="15" width="7.625" style="70" customWidth="1"/>
    <col min="16" max="16384" width="9" style="70"/>
  </cols>
  <sheetData>
    <row r="1" ht="30" customHeight="1" spans="1:15">
      <c r="A1" s="71" t="s">
        <v>147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ht="29" customHeight="1" spans="1:15">
      <c r="A2" s="73" t="s">
        <v>62</v>
      </c>
      <c r="B2" s="74" t="s">
        <v>63</v>
      </c>
      <c r="C2" s="74"/>
      <c r="D2" s="75" t="s">
        <v>69</v>
      </c>
      <c r="E2" s="74" t="s">
        <v>70</v>
      </c>
      <c r="F2" s="74"/>
      <c r="G2" s="74"/>
      <c r="H2" s="74"/>
      <c r="I2" s="76"/>
      <c r="J2" s="273" t="s">
        <v>57</v>
      </c>
      <c r="K2" s="74" t="s">
        <v>58</v>
      </c>
      <c r="L2" s="74"/>
      <c r="M2" s="74"/>
      <c r="N2" s="74"/>
      <c r="O2" s="274"/>
    </row>
    <row r="3" ht="29" customHeight="1" spans="1:15">
      <c r="A3" s="77" t="s">
        <v>148</v>
      </c>
      <c r="B3" s="78" t="s">
        <v>149</v>
      </c>
      <c r="C3" s="78"/>
      <c r="D3" s="78"/>
      <c r="E3" s="78"/>
      <c r="F3" s="78"/>
      <c r="G3" s="78"/>
      <c r="H3" s="78"/>
      <c r="I3" s="79"/>
      <c r="J3" s="87" t="s">
        <v>150</v>
      </c>
      <c r="K3" s="87"/>
      <c r="L3" s="87"/>
      <c r="M3" s="87"/>
      <c r="N3" s="87"/>
      <c r="O3" s="275"/>
    </row>
    <row r="4" ht="29" customHeight="1" spans="1:15">
      <c r="A4" s="77"/>
      <c r="B4" s="80" t="s">
        <v>111</v>
      </c>
      <c r="C4" s="80" t="s">
        <v>112</v>
      </c>
      <c r="D4" s="80" t="s">
        <v>113</v>
      </c>
      <c r="E4" s="80" t="s">
        <v>114</v>
      </c>
      <c r="F4" s="80" t="s">
        <v>115</v>
      </c>
      <c r="G4" s="80" t="s">
        <v>116</v>
      </c>
      <c r="H4" s="80" t="s">
        <v>117</v>
      </c>
      <c r="I4" s="79"/>
      <c r="J4" s="276" t="s">
        <v>151</v>
      </c>
      <c r="K4" s="276" t="s">
        <v>152</v>
      </c>
      <c r="L4" s="276"/>
      <c r="M4" s="276"/>
      <c r="N4" s="276"/>
      <c r="O4" s="276"/>
    </row>
    <row r="5" ht="16" customHeight="1" spans="1:15">
      <c r="A5" s="81" t="s">
        <v>153</v>
      </c>
      <c r="B5" s="80" t="s">
        <v>154</v>
      </c>
      <c r="C5" s="80" t="s">
        <v>155</v>
      </c>
      <c r="D5" s="80" t="s">
        <v>156</v>
      </c>
      <c r="E5" s="80" t="s">
        <v>157</v>
      </c>
      <c r="F5" s="80" t="s">
        <v>158</v>
      </c>
      <c r="G5" s="80" t="s">
        <v>159</v>
      </c>
      <c r="H5" s="80" t="s">
        <v>160</v>
      </c>
      <c r="I5" s="79"/>
      <c r="J5" s="80"/>
      <c r="K5" s="80"/>
      <c r="L5" s="80"/>
      <c r="M5" s="80"/>
      <c r="N5" s="80"/>
      <c r="O5" s="80"/>
    </row>
    <row r="6" ht="16" customHeight="1" spans="1:15">
      <c r="A6" s="82" t="s">
        <v>161</v>
      </c>
      <c r="B6" s="82">
        <f t="shared" ref="B6:B11" si="0">C6-1</f>
        <v>59</v>
      </c>
      <c r="C6" s="82">
        <f>D6-2</f>
        <v>60</v>
      </c>
      <c r="D6" s="80">
        <v>62</v>
      </c>
      <c r="E6" s="82">
        <f>D6+2</f>
        <v>64</v>
      </c>
      <c r="F6" s="82">
        <f>E6+2</f>
        <v>66</v>
      </c>
      <c r="G6" s="82">
        <f>F6+1</f>
        <v>67</v>
      </c>
      <c r="H6" s="82">
        <f>G6+1</f>
        <v>68</v>
      </c>
      <c r="I6" s="79"/>
      <c r="J6" s="88" t="s">
        <v>162</v>
      </c>
      <c r="K6" s="88" t="s">
        <v>162</v>
      </c>
      <c r="L6" s="91"/>
      <c r="M6" s="91"/>
      <c r="N6" s="91"/>
      <c r="O6" s="91"/>
    </row>
    <row r="7" ht="16" customHeight="1" spans="1:15">
      <c r="A7" s="82" t="s">
        <v>163</v>
      </c>
      <c r="B7" s="269">
        <f t="shared" si="0"/>
        <v>57</v>
      </c>
      <c r="C7" s="269">
        <f>D7-2</f>
        <v>58</v>
      </c>
      <c r="D7" s="270">
        <v>60</v>
      </c>
      <c r="E7" s="269">
        <f>D7+2</f>
        <v>62</v>
      </c>
      <c r="F7" s="269">
        <f>E7+2</f>
        <v>64</v>
      </c>
      <c r="G7" s="269">
        <f>F7+1</f>
        <v>65</v>
      </c>
      <c r="H7" s="269">
        <f>G7+1</f>
        <v>66</v>
      </c>
      <c r="I7" s="79"/>
      <c r="J7" s="88" t="s">
        <v>164</v>
      </c>
      <c r="K7" s="88" t="s">
        <v>164</v>
      </c>
      <c r="L7" s="89"/>
      <c r="M7" s="89"/>
      <c r="N7" s="89"/>
      <c r="O7" s="89"/>
    </row>
    <row r="8" ht="16" customHeight="1" spans="1:15">
      <c r="A8" s="82" t="s">
        <v>165</v>
      </c>
      <c r="B8" s="82">
        <f t="shared" ref="B8:B10" si="1">C8-4</f>
        <v>90</v>
      </c>
      <c r="C8" s="82">
        <f t="shared" ref="C8:C10" si="2">D8-4</f>
        <v>94</v>
      </c>
      <c r="D8" s="80">
        <v>98</v>
      </c>
      <c r="E8" s="82">
        <f t="shared" ref="E8:E10" si="3">D8+4</f>
        <v>102</v>
      </c>
      <c r="F8" s="82">
        <f>E8+4</f>
        <v>106</v>
      </c>
      <c r="G8" s="82">
        <f t="shared" ref="G8:G10" si="4">F8+6</f>
        <v>112</v>
      </c>
      <c r="H8" s="82">
        <f>G8+6</f>
        <v>118</v>
      </c>
      <c r="I8" s="79"/>
      <c r="J8" s="88" t="s">
        <v>166</v>
      </c>
      <c r="K8" s="88" t="s">
        <v>167</v>
      </c>
      <c r="L8" s="91"/>
      <c r="M8" s="91"/>
      <c r="N8" s="91"/>
      <c r="O8" s="91"/>
    </row>
    <row r="9" ht="16" customHeight="1" spans="1:15">
      <c r="A9" s="82" t="s">
        <v>168</v>
      </c>
      <c r="B9" s="82">
        <f t="shared" si="1"/>
        <v>84</v>
      </c>
      <c r="C9" s="82">
        <f t="shared" si="2"/>
        <v>88</v>
      </c>
      <c r="D9" s="80">
        <v>92</v>
      </c>
      <c r="E9" s="82">
        <f t="shared" si="3"/>
        <v>96</v>
      </c>
      <c r="F9" s="82">
        <f>E9+5</f>
        <v>101</v>
      </c>
      <c r="G9" s="82">
        <f t="shared" si="4"/>
        <v>107</v>
      </c>
      <c r="H9" s="82">
        <f>G9+7</f>
        <v>114</v>
      </c>
      <c r="I9" s="79"/>
      <c r="J9" s="88" t="s">
        <v>162</v>
      </c>
      <c r="K9" s="88" t="s">
        <v>164</v>
      </c>
      <c r="L9" s="91"/>
      <c r="M9" s="91"/>
      <c r="N9" s="91"/>
      <c r="O9" s="91"/>
    </row>
    <row r="10" ht="16" customHeight="1" spans="1:15">
      <c r="A10" s="82" t="s">
        <v>169</v>
      </c>
      <c r="B10" s="82">
        <f t="shared" si="1"/>
        <v>95</v>
      </c>
      <c r="C10" s="82">
        <f t="shared" si="2"/>
        <v>99</v>
      </c>
      <c r="D10" s="80">
        <v>103</v>
      </c>
      <c r="E10" s="82">
        <f t="shared" si="3"/>
        <v>107</v>
      </c>
      <c r="F10" s="82">
        <f>E10+5</f>
        <v>112</v>
      </c>
      <c r="G10" s="82">
        <f t="shared" si="4"/>
        <v>118</v>
      </c>
      <c r="H10" s="82">
        <f>G10+7</f>
        <v>125</v>
      </c>
      <c r="I10" s="79"/>
      <c r="J10" s="88" t="s">
        <v>164</v>
      </c>
      <c r="K10" s="88" t="s">
        <v>164</v>
      </c>
      <c r="L10" s="91"/>
      <c r="M10" s="91"/>
      <c r="N10" s="91"/>
      <c r="O10" s="91"/>
    </row>
    <row r="11" ht="16" customHeight="1" spans="1:15">
      <c r="A11" s="82" t="s">
        <v>170</v>
      </c>
      <c r="B11" s="82">
        <f t="shared" si="0"/>
        <v>37</v>
      </c>
      <c r="C11" s="82">
        <f>D11-1</f>
        <v>38</v>
      </c>
      <c r="D11" s="80">
        <v>39</v>
      </c>
      <c r="E11" s="82">
        <f>D11+1</f>
        <v>40</v>
      </c>
      <c r="F11" s="82">
        <f>E11+1</f>
        <v>41</v>
      </c>
      <c r="G11" s="82">
        <f>F11+1.2</f>
        <v>42.2</v>
      </c>
      <c r="H11" s="82">
        <f>G11+1.2</f>
        <v>43.4</v>
      </c>
      <c r="I11" s="79"/>
      <c r="J11" s="88" t="s">
        <v>171</v>
      </c>
      <c r="K11" s="88" t="s">
        <v>171</v>
      </c>
      <c r="L11" s="91"/>
      <c r="M11" s="91"/>
      <c r="N11" s="91"/>
      <c r="O11" s="91"/>
    </row>
    <row r="12" ht="16" customHeight="1" spans="1:15">
      <c r="A12" s="82" t="s">
        <v>172</v>
      </c>
      <c r="B12" s="82">
        <f>C12-0.5</f>
        <v>58.5</v>
      </c>
      <c r="C12" s="82">
        <f>D12-1</f>
        <v>59</v>
      </c>
      <c r="D12" s="80">
        <v>60</v>
      </c>
      <c r="E12" s="82">
        <f>D12+1</f>
        <v>61</v>
      </c>
      <c r="F12" s="82">
        <f>E12+1</f>
        <v>62</v>
      </c>
      <c r="G12" s="82">
        <f>F12+0.5</f>
        <v>62.5</v>
      </c>
      <c r="H12" s="82">
        <f>G12+0.5</f>
        <v>63</v>
      </c>
      <c r="I12" s="79"/>
      <c r="J12" s="88" t="s">
        <v>173</v>
      </c>
      <c r="K12" s="88" t="s">
        <v>173</v>
      </c>
      <c r="L12" s="91"/>
      <c r="M12" s="91"/>
      <c r="N12" s="91"/>
      <c r="O12" s="91"/>
    </row>
    <row r="13" ht="16" customHeight="1" spans="1:15">
      <c r="A13" s="82" t="s">
        <v>174</v>
      </c>
      <c r="B13" s="82">
        <f>C13-0.8</f>
        <v>16.9</v>
      </c>
      <c r="C13" s="82">
        <f>D13-0.8</f>
        <v>17.7</v>
      </c>
      <c r="D13" s="80">
        <v>18.5</v>
      </c>
      <c r="E13" s="82">
        <f>D13+0.8</f>
        <v>19.3</v>
      </c>
      <c r="F13" s="82">
        <f>E13+0.8</f>
        <v>20.1</v>
      </c>
      <c r="G13" s="82">
        <f>F13+1.1</f>
        <v>21.2</v>
      </c>
      <c r="H13" s="82">
        <f>G13+1.1</f>
        <v>22.3</v>
      </c>
      <c r="I13" s="79"/>
      <c r="J13" s="88" t="s">
        <v>164</v>
      </c>
      <c r="K13" s="88" t="s">
        <v>164</v>
      </c>
      <c r="L13" s="91"/>
      <c r="M13" s="91"/>
      <c r="N13" s="91"/>
      <c r="O13" s="91"/>
    </row>
    <row r="14" ht="16" customHeight="1" spans="1:15">
      <c r="A14" s="82" t="s">
        <v>175</v>
      </c>
      <c r="B14" s="82">
        <f>C14-0.6</f>
        <v>14.8</v>
      </c>
      <c r="C14" s="82">
        <f>D14-0.6</f>
        <v>15.4</v>
      </c>
      <c r="D14" s="80">
        <v>16</v>
      </c>
      <c r="E14" s="82">
        <f>D14+0.6</f>
        <v>16.6</v>
      </c>
      <c r="F14" s="82">
        <f>E14+0.6</f>
        <v>17.2</v>
      </c>
      <c r="G14" s="82">
        <f>F14+0.95</f>
        <v>18.15</v>
      </c>
      <c r="H14" s="82">
        <f>G14+0.95</f>
        <v>19.1</v>
      </c>
      <c r="I14" s="79"/>
      <c r="J14" s="88" t="s">
        <v>164</v>
      </c>
      <c r="K14" s="88" t="s">
        <v>164</v>
      </c>
      <c r="L14" s="91"/>
      <c r="M14" s="91"/>
      <c r="N14" s="91"/>
      <c r="O14" s="91"/>
    </row>
    <row r="15" ht="16" customHeight="1" spans="1:15">
      <c r="A15" s="82" t="s">
        <v>176</v>
      </c>
      <c r="B15" s="82">
        <f>C15-0.4</f>
        <v>11.7</v>
      </c>
      <c r="C15" s="82">
        <f>D15-0.4</f>
        <v>12.1</v>
      </c>
      <c r="D15" s="80">
        <v>12.5</v>
      </c>
      <c r="E15" s="82">
        <f>D15+0.4</f>
        <v>12.9</v>
      </c>
      <c r="F15" s="82">
        <f>E15+0.4</f>
        <v>13.3</v>
      </c>
      <c r="G15" s="82">
        <f t="shared" ref="G15:G17" si="5">F15+0.6</f>
        <v>13.9</v>
      </c>
      <c r="H15" s="82">
        <f t="shared" ref="H15:H17" si="6">G15+0.6</f>
        <v>14.5</v>
      </c>
      <c r="I15" s="79"/>
      <c r="J15" s="88" t="s">
        <v>164</v>
      </c>
      <c r="K15" s="88" t="s">
        <v>164</v>
      </c>
      <c r="L15" s="91"/>
      <c r="M15" s="91"/>
      <c r="N15" s="91"/>
      <c r="O15" s="91"/>
    </row>
    <row r="16" ht="16" customHeight="1" spans="1:15">
      <c r="A16" s="82" t="s">
        <v>177</v>
      </c>
      <c r="B16" s="82">
        <f>C16-0.4</f>
        <v>9.2</v>
      </c>
      <c r="C16" s="82">
        <f>D16-0.4</f>
        <v>9.6</v>
      </c>
      <c r="D16" s="80">
        <v>10</v>
      </c>
      <c r="E16" s="82">
        <f>D16+0.4</f>
        <v>10.4</v>
      </c>
      <c r="F16" s="82">
        <f>E16+0.4</f>
        <v>10.8</v>
      </c>
      <c r="G16" s="82">
        <f t="shared" si="5"/>
        <v>11.4</v>
      </c>
      <c r="H16" s="82">
        <f t="shared" si="6"/>
        <v>12</v>
      </c>
      <c r="I16" s="79"/>
      <c r="J16" s="88" t="s">
        <v>164</v>
      </c>
      <c r="K16" s="88" t="s">
        <v>164</v>
      </c>
      <c r="L16" s="91"/>
      <c r="M16" s="91"/>
      <c r="N16" s="91"/>
      <c r="O16" s="91"/>
    </row>
    <row r="17" ht="16" customHeight="1" spans="1:15">
      <c r="A17" s="82" t="s">
        <v>178</v>
      </c>
      <c r="B17" s="82">
        <f>C17-0.3</f>
        <v>4.9</v>
      </c>
      <c r="C17" s="82">
        <f>D17-0.3</f>
        <v>5.2</v>
      </c>
      <c r="D17" s="80">
        <v>5.5</v>
      </c>
      <c r="E17" s="82">
        <f>D17+0.3</f>
        <v>5.8</v>
      </c>
      <c r="F17" s="82">
        <f>E17+0.3</f>
        <v>6.1</v>
      </c>
      <c r="G17" s="82">
        <f t="shared" si="5"/>
        <v>6.7</v>
      </c>
      <c r="H17" s="82">
        <f t="shared" si="6"/>
        <v>7.3</v>
      </c>
      <c r="I17" s="79"/>
      <c r="J17" s="88" t="s">
        <v>164</v>
      </c>
      <c r="K17" s="88" t="s">
        <v>164</v>
      </c>
      <c r="L17" s="91"/>
      <c r="M17" s="91"/>
      <c r="N17" s="91"/>
      <c r="O17" s="91"/>
    </row>
    <row r="18" ht="16" customHeight="1" spans="1:15">
      <c r="A18" s="82" t="s">
        <v>179</v>
      </c>
      <c r="B18" s="82">
        <f>C18</f>
        <v>7</v>
      </c>
      <c r="C18" s="82">
        <f>D18</f>
        <v>7</v>
      </c>
      <c r="D18" s="80">
        <v>7</v>
      </c>
      <c r="E18" s="82">
        <f t="shared" ref="E18:H18" si="7">D18</f>
        <v>7</v>
      </c>
      <c r="F18" s="82">
        <f t="shared" si="7"/>
        <v>7</v>
      </c>
      <c r="G18" s="82">
        <f t="shared" si="7"/>
        <v>7</v>
      </c>
      <c r="H18" s="82">
        <f t="shared" si="7"/>
        <v>7</v>
      </c>
      <c r="I18" s="79"/>
      <c r="J18" s="88" t="s">
        <v>164</v>
      </c>
      <c r="K18" s="88" t="s">
        <v>164</v>
      </c>
      <c r="L18" s="91"/>
      <c r="M18" s="91"/>
      <c r="N18" s="91"/>
      <c r="O18" s="91"/>
    </row>
    <row r="19" ht="16" customHeight="1" spans="1:15">
      <c r="A19" s="82" t="s">
        <v>180</v>
      </c>
      <c r="B19" s="82">
        <f>C19-1</f>
        <v>46</v>
      </c>
      <c r="C19" s="82">
        <f>D19-1</f>
        <v>47</v>
      </c>
      <c r="D19" s="80">
        <v>48</v>
      </c>
      <c r="E19" s="82">
        <f>D19+1</f>
        <v>49</v>
      </c>
      <c r="F19" s="82">
        <f>E19+1</f>
        <v>50</v>
      </c>
      <c r="G19" s="82">
        <f>F19+1.5</f>
        <v>51.5</v>
      </c>
      <c r="H19" s="82">
        <f>G19+1.5</f>
        <v>53</v>
      </c>
      <c r="I19" s="79"/>
      <c r="J19" s="88" t="s">
        <v>164</v>
      </c>
      <c r="K19" s="88" t="s">
        <v>164</v>
      </c>
      <c r="L19" s="91"/>
      <c r="M19" s="91"/>
      <c r="N19" s="91"/>
      <c r="O19" s="91"/>
    </row>
    <row r="20" ht="16" customHeight="1" spans="1:15">
      <c r="A20" s="82" t="s">
        <v>181</v>
      </c>
      <c r="B20" s="82"/>
      <c r="C20" s="82"/>
      <c r="D20" s="80">
        <v>35</v>
      </c>
      <c r="E20" s="82"/>
      <c r="F20" s="82"/>
      <c r="G20" s="82"/>
      <c r="H20" s="82"/>
      <c r="I20" s="79"/>
      <c r="J20" s="88" t="s">
        <v>164</v>
      </c>
      <c r="K20" s="88" t="s">
        <v>164</v>
      </c>
      <c r="L20" s="91"/>
      <c r="M20" s="91"/>
      <c r="N20" s="91"/>
      <c r="O20" s="91"/>
    </row>
    <row r="21" ht="16" customHeight="1" spans="1:15">
      <c r="A21" s="82" t="s">
        <v>182</v>
      </c>
      <c r="B21" s="82"/>
      <c r="C21" s="82"/>
      <c r="D21" s="80">
        <v>25</v>
      </c>
      <c r="E21" s="82"/>
      <c r="F21" s="82"/>
      <c r="G21" s="82"/>
      <c r="H21" s="82"/>
      <c r="I21" s="79"/>
      <c r="J21" s="88" t="s">
        <v>164</v>
      </c>
      <c r="K21" s="88" t="s">
        <v>164</v>
      </c>
      <c r="L21" s="91"/>
      <c r="M21" s="91"/>
      <c r="N21" s="91"/>
      <c r="O21" s="91"/>
    </row>
    <row r="22" ht="14.25" spans="1:15">
      <c r="A22" s="271" t="s">
        <v>127</v>
      </c>
      <c r="D22" s="272"/>
      <c r="E22" s="272"/>
      <c r="F22" s="272"/>
      <c r="G22" s="272"/>
      <c r="H22" s="272"/>
      <c r="I22" s="272"/>
      <c r="J22" s="272"/>
      <c r="K22" s="272"/>
      <c r="L22" s="272"/>
      <c r="M22" s="272"/>
      <c r="N22" s="272"/>
      <c r="O22" s="272"/>
    </row>
    <row r="23" ht="14.25" spans="1:15">
      <c r="A23" s="70" t="s">
        <v>183</v>
      </c>
      <c r="D23" s="272"/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2"/>
    </row>
    <row r="24" ht="14.25" spans="1:14">
      <c r="A24" s="272"/>
      <c r="B24" s="272"/>
      <c r="C24" s="272"/>
      <c r="D24" s="272"/>
      <c r="E24" s="272"/>
      <c r="F24" s="272"/>
      <c r="G24" s="272"/>
      <c r="H24" s="272"/>
      <c r="I24" s="272"/>
      <c r="J24" s="271" t="s">
        <v>184</v>
      </c>
      <c r="K24" s="277"/>
      <c r="L24" s="271" t="s">
        <v>185</v>
      </c>
      <c r="M24" s="271"/>
      <c r="N24" s="271" t="s">
        <v>186</v>
      </c>
    </row>
  </sheetData>
  <mergeCells count="8">
    <mergeCell ref="A1:O1"/>
    <mergeCell ref="B2:C2"/>
    <mergeCell ref="E2:H2"/>
    <mergeCell ref="K2:O2"/>
    <mergeCell ref="B3:H3"/>
    <mergeCell ref="J3:O3"/>
    <mergeCell ref="A3:A4"/>
    <mergeCell ref="I2:I21"/>
  </mergeCells>
  <pageMargins left="0.156944444444444" right="0.0784722222222222" top="1" bottom="1" header="0.5" footer="0.5"/>
  <pageSetup paperSize="9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20" workbookViewId="0">
      <selection activeCell="A39" sqref="A39:K39"/>
    </sheetView>
  </sheetViews>
  <sheetFormatPr defaultColWidth="10" defaultRowHeight="16.5" customHeight="1"/>
  <cols>
    <col min="1" max="1" width="10.875" style="168" customWidth="1"/>
    <col min="2" max="16384" width="10" style="168"/>
  </cols>
  <sheetData>
    <row r="1" ht="22.5" customHeight="1" spans="1:11">
      <c r="A1" s="169" t="s">
        <v>187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ht="17.25" customHeight="1" spans="1:11">
      <c r="A2" s="170" t="s">
        <v>53</v>
      </c>
      <c r="B2" s="97" t="s">
        <v>54</v>
      </c>
      <c r="C2" s="97"/>
      <c r="D2" s="171" t="s">
        <v>55</v>
      </c>
      <c r="E2" s="171"/>
      <c r="F2" s="97" t="s">
        <v>56</v>
      </c>
      <c r="G2" s="97"/>
      <c r="H2" s="172" t="s">
        <v>57</v>
      </c>
      <c r="I2" s="245" t="s">
        <v>58</v>
      </c>
      <c r="J2" s="245"/>
      <c r="K2" s="246"/>
    </row>
    <row r="3" customHeight="1" spans="1:11">
      <c r="A3" s="173" t="s">
        <v>59</v>
      </c>
      <c r="B3" s="174"/>
      <c r="C3" s="175"/>
      <c r="D3" s="176" t="s">
        <v>60</v>
      </c>
      <c r="E3" s="177"/>
      <c r="F3" s="177"/>
      <c r="G3" s="178"/>
      <c r="H3" s="176" t="s">
        <v>61</v>
      </c>
      <c r="I3" s="177"/>
      <c r="J3" s="177"/>
      <c r="K3" s="178"/>
    </row>
    <row r="4" customHeight="1" spans="1:11">
      <c r="A4" s="179" t="s">
        <v>62</v>
      </c>
      <c r="B4" s="180" t="s">
        <v>63</v>
      </c>
      <c r="C4" s="181"/>
      <c r="D4" s="179" t="s">
        <v>64</v>
      </c>
      <c r="E4" s="182"/>
      <c r="F4" s="183" t="s">
        <v>65</v>
      </c>
      <c r="G4" s="184"/>
      <c r="H4" s="179" t="s">
        <v>188</v>
      </c>
      <c r="I4" s="182"/>
      <c r="J4" s="180" t="s">
        <v>67</v>
      </c>
      <c r="K4" s="181" t="s">
        <v>68</v>
      </c>
    </row>
    <row r="5" customHeight="1" spans="1:11">
      <c r="A5" s="185" t="s">
        <v>69</v>
      </c>
      <c r="B5" s="180" t="s">
        <v>70</v>
      </c>
      <c r="C5" s="181"/>
      <c r="D5" s="179" t="s">
        <v>71</v>
      </c>
      <c r="E5" s="182"/>
      <c r="F5" s="183">
        <v>45082</v>
      </c>
      <c r="G5" s="184"/>
      <c r="H5" s="179" t="s">
        <v>189</v>
      </c>
      <c r="I5" s="182"/>
      <c r="J5" s="180" t="s">
        <v>67</v>
      </c>
      <c r="K5" s="181" t="s">
        <v>68</v>
      </c>
    </row>
    <row r="6" customHeight="1" spans="1:11">
      <c r="A6" s="179" t="s">
        <v>73</v>
      </c>
      <c r="B6" s="186">
        <v>1</v>
      </c>
      <c r="C6" s="187">
        <v>5</v>
      </c>
      <c r="D6" s="185" t="s">
        <v>74</v>
      </c>
      <c r="E6" s="188"/>
      <c r="F6" s="183">
        <v>45095</v>
      </c>
      <c r="G6" s="184"/>
      <c r="H6" s="189" t="s">
        <v>190</v>
      </c>
      <c r="I6" s="222"/>
      <c r="J6" s="222"/>
      <c r="K6" s="247"/>
    </row>
    <row r="7" customHeight="1" spans="1:11">
      <c r="A7" s="179" t="s">
        <v>76</v>
      </c>
      <c r="B7" s="190">
        <v>1100</v>
      </c>
      <c r="C7" s="191"/>
      <c r="D7" s="185" t="s">
        <v>77</v>
      </c>
      <c r="E7" s="192"/>
      <c r="F7" s="183">
        <v>45097</v>
      </c>
      <c r="G7" s="184"/>
      <c r="H7" s="193"/>
      <c r="I7" s="180"/>
      <c r="J7" s="180"/>
      <c r="K7" s="181"/>
    </row>
    <row r="8" customHeight="1" spans="1:11">
      <c r="A8" s="194" t="s">
        <v>79</v>
      </c>
      <c r="B8" s="195"/>
      <c r="C8" s="196"/>
      <c r="D8" s="197" t="s">
        <v>80</v>
      </c>
      <c r="E8" s="198"/>
      <c r="F8" s="199" t="s">
        <v>65</v>
      </c>
      <c r="G8" s="200"/>
      <c r="H8" s="197"/>
      <c r="I8" s="198"/>
      <c r="J8" s="198"/>
      <c r="K8" s="248"/>
    </row>
    <row r="9" customHeight="1" spans="1:11">
      <c r="A9" s="201" t="s">
        <v>191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</row>
    <row r="10" customHeight="1" spans="1:11">
      <c r="A10" s="202" t="s">
        <v>84</v>
      </c>
      <c r="B10" s="203" t="s">
        <v>85</v>
      </c>
      <c r="C10" s="204" t="s">
        <v>86</v>
      </c>
      <c r="D10" s="205"/>
      <c r="E10" s="206" t="s">
        <v>89</v>
      </c>
      <c r="F10" s="203" t="s">
        <v>85</v>
      </c>
      <c r="G10" s="204" t="s">
        <v>86</v>
      </c>
      <c r="H10" s="203"/>
      <c r="I10" s="206" t="s">
        <v>87</v>
      </c>
      <c r="J10" s="203" t="s">
        <v>85</v>
      </c>
      <c r="K10" s="249" t="s">
        <v>86</v>
      </c>
    </row>
    <row r="11" customHeight="1" spans="1:11">
      <c r="A11" s="185" t="s">
        <v>90</v>
      </c>
      <c r="B11" s="207" t="s">
        <v>85</v>
      </c>
      <c r="C11" s="180" t="s">
        <v>86</v>
      </c>
      <c r="D11" s="192"/>
      <c r="E11" s="188" t="s">
        <v>92</v>
      </c>
      <c r="F11" s="207" t="s">
        <v>85</v>
      </c>
      <c r="G11" s="180" t="s">
        <v>86</v>
      </c>
      <c r="H11" s="207"/>
      <c r="I11" s="188" t="s">
        <v>97</v>
      </c>
      <c r="J11" s="207" t="s">
        <v>85</v>
      </c>
      <c r="K11" s="181" t="s">
        <v>86</v>
      </c>
    </row>
    <row r="12" customHeight="1" spans="1:11">
      <c r="A12" s="197" t="s">
        <v>127</v>
      </c>
      <c r="B12" s="198"/>
      <c r="C12" s="198"/>
      <c r="D12" s="198"/>
      <c r="E12" s="198"/>
      <c r="F12" s="198"/>
      <c r="G12" s="198"/>
      <c r="H12" s="198"/>
      <c r="I12" s="198"/>
      <c r="J12" s="198"/>
      <c r="K12" s="248"/>
    </row>
    <row r="13" customHeight="1" spans="1:11">
      <c r="A13" s="208" t="s">
        <v>192</v>
      </c>
      <c r="B13" s="208"/>
      <c r="C13" s="208"/>
      <c r="D13" s="208"/>
      <c r="E13" s="208"/>
      <c r="F13" s="208"/>
      <c r="G13" s="208"/>
      <c r="H13" s="208"/>
      <c r="I13" s="208"/>
      <c r="J13" s="208"/>
      <c r="K13" s="208"/>
    </row>
    <row r="14" customHeight="1" spans="1:11">
      <c r="A14" s="209" t="s">
        <v>193</v>
      </c>
      <c r="B14" s="210"/>
      <c r="C14" s="210"/>
      <c r="D14" s="210"/>
      <c r="E14" s="210"/>
      <c r="F14" s="210"/>
      <c r="G14" s="210"/>
      <c r="H14" s="210"/>
      <c r="I14" s="250"/>
      <c r="J14" s="250"/>
      <c r="K14" s="251"/>
    </row>
    <row r="15" customHeight="1" spans="1:11">
      <c r="A15" s="211"/>
      <c r="B15" s="212"/>
      <c r="C15" s="212"/>
      <c r="D15" s="213"/>
      <c r="E15" s="214"/>
      <c r="F15" s="212"/>
      <c r="G15" s="212"/>
      <c r="H15" s="213"/>
      <c r="I15" s="252"/>
      <c r="J15" s="253"/>
      <c r="K15" s="254"/>
    </row>
    <row r="16" customHeight="1" spans="1:11">
      <c r="A16" s="215"/>
      <c r="B16" s="216"/>
      <c r="C16" s="216"/>
      <c r="D16" s="216"/>
      <c r="E16" s="216"/>
      <c r="F16" s="216"/>
      <c r="G16" s="216"/>
      <c r="H16" s="216"/>
      <c r="I16" s="216"/>
      <c r="J16" s="216"/>
      <c r="K16" s="255"/>
    </row>
    <row r="17" customHeight="1" spans="1:11">
      <c r="A17" s="208" t="s">
        <v>194</v>
      </c>
      <c r="B17" s="208"/>
      <c r="C17" s="208"/>
      <c r="D17" s="208"/>
      <c r="E17" s="208"/>
      <c r="F17" s="208"/>
      <c r="G17" s="208"/>
      <c r="H17" s="208"/>
      <c r="I17" s="208"/>
      <c r="J17" s="208"/>
      <c r="K17" s="208"/>
    </row>
    <row r="18" customHeight="1" spans="1:11">
      <c r="A18" s="209" t="s">
        <v>195</v>
      </c>
      <c r="B18" s="210"/>
      <c r="C18" s="210"/>
      <c r="D18" s="210"/>
      <c r="E18" s="210"/>
      <c r="F18" s="210"/>
      <c r="G18" s="210"/>
      <c r="H18" s="210"/>
      <c r="I18" s="250"/>
      <c r="J18" s="250"/>
      <c r="K18" s="251"/>
    </row>
    <row r="19" customHeight="1" spans="1:11">
      <c r="A19" s="211"/>
      <c r="B19" s="212"/>
      <c r="C19" s="212"/>
      <c r="D19" s="213"/>
      <c r="E19" s="214"/>
      <c r="F19" s="212"/>
      <c r="G19" s="212"/>
      <c r="H19" s="213"/>
      <c r="I19" s="252"/>
      <c r="J19" s="253"/>
      <c r="K19" s="254"/>
    </row>
    <row r="20" customHeight="1" spans="1:11">
      <c r="A20" s="215"/>
      <c r="B20" s="216"/>
      <c r="C20" s="216"/>
      <c r="D20" s="216"/>
      <c r="E20" s="216"/>
      <c r="F20" s="216"/>
      <c r="G20" s="216"/>
      <c r="H20" s="216"/>
      <c r="I20" s="216"/>
      <c r="J20" s="216"/>
      <c r="K20" s="255"/>
    </row>
    <row r="21" customHeight="1" spans="1:11">
      <c r="A21" s="217" t="s">
        <v>124</v>
      </c>
      <c r="B21" s="217"/>
      <c r="C21" s="217"/>
      <c r="D21" s="217"/>
      <c r="E21" s="217"/>
      <c r="F21" s="217"/>
      <c r="G21" s="217"/>
      <c r="H21" s="217"/>
      <c r="I21" s="217"/>
      <c r="J21" s="217"/>
      <c r="K21" s="217"/>
    </row>
    <row r="22" customHeight="1" spans="1:11">
      <c r="A22" s="96" t="s">
        <v>125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59"/>
    </row>
    <row r="23" customHeight="1" spans="1:11">
      <c r="A23" s="108" t="s">
        <v>126</v>
      </c>
      <c r="B23" s="110"/>
      <c r="C23" s="180" t="s">
        <v>67</v>
      </c>
      <c r="D23" s="180" t="s">
        <v>68</v>
      </c>
      <c r="E23" s="107"/>
      <c r="F23" s="107"/>
      <c r="G23" s="107"/>
      <c r="H23" s="107"/>
      <c r="I23" s="107"/>
      <c r="J23" s="107"/>
      <c r="K23" s="153"/>
    </row>
    <row r="24" customHeight="1" spans="1:11">
      <c r="A24" s="218" t="s">
        <v>196</v>
      </c>
      <c r="B24" s="219"/>
      <c r="C24" s="219"/>
      <c r="D24" s="219"/>
      <c r="E24" s="219"/>
      <c r="F24" s="219"/>
      <c r="G24" s="219"/>
      <c r="H24" s="219"/>
      <c r="I24" s="219"/>
      <c r="J24" s="219"/>
      <c r="K24" s="256"/>
    </row>
    <row r="25" customHeight="1" spans="1:11">
      <c r="A25" s="220"/>
      <c r="B25" s="221"/>
      <c r="C25" s="221"/>
      <c r="D25" s="221"/>
      <c r="E25" s="221"/>
      <c r="F25" s="221"/>
      <c r="G25" s="221"/>
      <c r="H25" s="221"/>
      <c r="I25" s="221"/>
      <c r="J25" s="221"/>
      <c r="K25" s="257"/>
    </row>
    <row r="26" customHeight="1" spans="1:11">
      <c r="A26" s="201" t="s">
        <v>133</v>
      </c>
      <c r="B26" s="201"/>
      <c r="C26" s="201"/>
      <c r="D26" s="201"/>
      <c r="E26" s="201"/>
      <c r="F26" s="201"/>
      <c r="G26" s="201"/>
      <c r="H26" s="201"/>
      <c r="I26" s="201"/>
      <c r="J26" s="201"/>
      <c r="K26" s="201"/>
    </row>
    <row r="27" customHeight="1" spans="1:11">
      <c r="A27" s="173" t="s">
        <v>134</v>
      </c>
      <c r="B27" s="204" t="s">
        <v>95</v>
      </c>
      <c r="C27" s="204" t="s">
        <v>96</v>
      </c>
      <c r="D27" s="204" t="s">
        <v>88</v>
      </c>
      <c r="E27" s="174" t="s">
        <v>135</v>
      </c>
      <c r="F27" s="204" t="s">
        <v>95</v>
      </c>
      <c r="G27" s="204" t="s">
        <v>96</v>
      </c>
      <c r="H27" s="204" t="s">
        <v>88</v>
      </c>
      <c r="I27" s="174" t="s">
        <v>136</v>
      </c>
      <c r="J27" s="204" t="s">
        <v>95</v>
      </c>
      <c r="K27" s="249" t="s">
        <v>96</v>
      </c>
    </row>
    <row r="28" customHeight="1" spans="1:11">
      <c r="A28" s="189" t="s">
        <v>87</v>
      </c>
      <c r="B28" s="180" t="s">
        <v>95</v>
      </c>
      <c r="C28" s="180" t="s">
        <v>96</v>
      </c>
      <c r="D28" s="180" t="s">
        <v>88</v>
      </c>
      <c r="E28" s="222" t="s">
        <v>94</v>
      </c>
      <c r="F28" s="180" t="s">
        <v>95</v>
      </c>
      <c r="G28" s="180" t="s">
        <v>96</v>
      </c>
      <c r="H28" s="180" t="s">
        <v>88</v>
      </c>
      <c r="I28" s="222" t="s">
        <v>105</v>
      </c>
      <c r="J28" s="180" t="s">
        <v>95</v>
      </c>
      <c r="K28" s="181" t="s">
        <v>96</v>
      </c>
    </row>
    <row r="29" customHeight="1" spans="1:11">
      <c r="A29" s="179" t="s">
        <v>98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58"/>
    </row>
    <row r="30" customHeight="1" spans="1:11">
      <c r="A30" s="224"/>
      <c r="B30" s="225"/>
      <c r="C30" s="225"/>
      <c r="D30" s="225"/>
      <c r="E30" s="225"/>
      <c r="F30" s="225"/>
      <c r="G30" s="225"/>
      <c r="H30" s="225"/>
      <c r="I30" s="225"/>
      <c r="J30" s="225"/>
      <c r="K30" s="259"/>
    </row>
    <row r="31" customHeight="1" spans="1:11">
      <c r="A31" s="226" t="s">
        <v>197</v>
      </c>
      <c r="B31" s="226"/>
      <c r="C31" s="226"/>
      <c r="D31" s="226"/>
      <c r="E31" s="226"/>
      <c r="F31" s="226"/>
      <c r="G31" s="226"/>
      <c r="H31" s="226"/>
      <c r="I31" s="226"/>
      <c r="J31" s="226"/>
      <c r="K31" s="226"/>
    </row>
    <row r="32" ht="17.25" customHeight="1" spans="1:11">
      <c r="A32" s="227" t="s">
        <v>198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60"/>
    </row>
    <row r="33" ht="17.25" customHeight="1" spans="1:11">
      <c r="A33" s="229" t="s">
        <v>199</v>
      </c>
      <c r="B33" s="230"/>
      <c r="C33" s="230"/>
      <c r="D33" s="230"/>
      <c r="E33" s="230"/>
      <c r="F33" s="230"/>
      <c r="G33" s="230"/>
      <c r="H33" s="230"/>
      <c r="I33" s="230"/>
      <c r="J33" s="230"/>
      <c r="K33" s="261"/>
    </row>
    <row r="34" ht="17.25" customHeight="1" spans="1:11">
      <c r="A34" s="229"/>
      <c r="B34" s="230"/>
      <c r="C34" s="230"/>
      <c r="D34" s="230"/>
      <c r="E34" s="230"/>
      <c r="F34" s="230"/>
      <c r="G34" s="230"/>
      <c r="H34" s="230"/>
      <c r="I34" s="230"/>
      <c r="J34" s="230"/>
      <c r="K34" s="261"/>
    </row>
    <row r="35" ht="17.25" customHeight="1" spans="1:11">
      <c r="A35" s="229"/>
      <c r="B35" s="230"/>
      <c r="C35" s="230"/>
      <c r="D35" s="230"/>
      <c r="E35" s="230"/>
      <c r="F35" s="230"/>
      <c r="G35" s="230"/>
      <c r="H35" s="230"/>
      <c r="I35" s="230"/>
      <c r="J35" s="230"/>
      <c r="K35" s="261"/>
    </row>
    <row r="36" ht="17.25" customHeight="1" spans="1:11">
      <c r="A36" s="229"/>
      <c r="B36" s="230"/>
      <c r="C36" s="230"/>
      <c r="D36" s="230"/>
      <c r="E36" s="230"/>
      <c r="F36" s="230"/>
      <c r="G36" s="230"/>
      <c r="H36" s="230"/>
      <c r="I36" s="230"/>
      <c r="J36" s="230"/>
      <c r="K36" s="261"/>
    </row>
    <row r="37" ht="17.25" customHeight="1" spans="1:11">
      <c r="A37" s="229"/>
      <c r="B37" s="230"/>
      <c r="C37" s="230"/>
      <c r="D37" s="230"/>
      <c r="E37" s="230"/>
      <c r="F37" s="230"/>
      <c r="G37" s="230"/>
      <c r="H37" s="230"/>
      <c r="I37" s="230"/>
      <c r="J37" s="230"/>
      <c r="K37" s="261"/>
    </row>
    <row r="38" ht="17.25" customHeight="1" spans="1:11">
      <c r="A38" s="229"/>
      <c r="B38" s="230"/>
      <c r="C38" s="230"/>
      <c r="D38" s="230"/>
      <c r="E38" s="230"/>
      <c r="F38" s="230"/>
      <c r="G38" s="230"/>
      <c r="H38" s="230"/>
      <c r="I38" s="230"/>
      <c r="J38" s="230"/>
      <c r="K38" s="261"/>
    </row>
    <row r="39" ht="17.25" customHeight="1" spans="1:11">
      <c r="A39" s="229"/>
      <c r="B39" s="230"/>
      <c r="C39" s="230"/>
      <c r="D39" s="230"/>
      <c r="E39" s="230"/>
      <c r="F39" s="230"/>
      <c r="G39" s="230"/>
      <c r="H39" s="230"/>
      <c r="I39" s="230"/>
      <c r="J39" s="230"/>
      <c r="K39" s="261"/>
    </row>
    <row r="40" ht="17.25" customHeight="1" spans="1:11">
      <c r="A40" s="229"/>
      <c r="B40" s="230"/>
      <c r="C40" s="230"/>
      <c r="D40" s="230"/>
      <c r="E40" s="230"/>
      <c r="F40" s="230"/>
      <c r="G40" s="230"/>
      <c r="H40" s="230"/>
      <c r="I40" s="230"/>
      <c r="J40" s="230"/>
      <c r="K40" s="261"/>
    </row>
    <row r="41" ht="17.25" customHeight="1" spans="1:11">
      <c r="A41" s="229"/>
      <c r="B41" s="230"/>
      <c r="C41" s="230"/>
      <c r="D41" s="230"/>
      <c r="E41" s="230"/>
      <c r="F41" s="230"/>
      <c r="G41" s="230"/>
      <c r="H41" s="230"/>
      <c r="I41" s="230"/>
      <c r="J41" s="230"/>
      <c r="K41" s="261"/>
    </row>
    <row r="42" ht="17.25" customHeight="1" spans="1:11">
      <c r="A42" s="229"/>
      <c r="B42" s="230"/>
      <c r="C42" s="230"/>
      <c r="D42" s="230"/>
      <c r="E42" s="230"/>
      <c r="F42" s="230"/>
      <c r="G42" s="230"/>
      <c r="H42" s="230"/>
      <c r="I42" s="230"/>
      <c r="J42" s="230"/>
      <c r="K42" s="261"/>
    </row>
    <row r="43" ht="17.25" customHeight="1" spans="1:11">
      <c r="A43" s="224" t="s">
        <v>132</v>
      </c>
      <c r="B43" s="225"/>
      <c r="C43" s="225"/>
      <c r="D43" s="225"/>
      <c r="E43" s="225"/>
      <c r="F43" s="225"/>
      <c r="G43" s="225"/>
      <c r="H43" s="225"/>
      <c r="I43" s="225"/>
      <c r="J43" s="225"/>
      <c r="K43" s="259"/>
    </row>
    <row r="44" customHeight="1" spans="1:11">
      <c r="A44" s="226" t="s">
        <v>200</v>
      </c>
      <c r="B44" s="226"/>
      <c r="C44" s="226"/>
      <c r="D44" s="226"/>
      <c r="E44" s="226"/>
      <c r="F44" s="226"/>
      <c r="G44" s="226"/>
      <c r="H44" s="226"/>
      <c r="I44" s="226"/>
      <c r="J44" s="226"/>
      <c r="K44" s="226"/>
    </row>
    <row r="45" ht="18" customHeight="1" spans="1:11">
      <c r="A45" s="231" t="s">
        <v>127</v>
      </c>
      <c r="B45" s="232"/>
      <c r="C45" s="232"/>
      <c r="D45" s="232"/>
      <c r="E45" s="232"/>
      <c r="F45" s="232"/>
      <c r="G45" s="232"/>
      <c r="H45" s="232"/>
      <c r="I45" s="232"/>
      <c r="J45" s="232"/>
      <c r="K45" s="262"/>
    </row>
    <row r="46" ht="18" customHeight="1" spans="1:11">
      <c r="A46" s="231"/>
      <c r="B46" s="232"/>
      <c r="C46" s="232"/>
      <c r="D46" s="232"/>
      <c r="E46" s="232"/>
      <c r="F46" s="232"/>
      <c r="G46" s="232"/>
      <c r="H46" s="232"/>
      <c r="I46" s="232"/>
      <c r="J46" s="232"/>
      <c r="K46" s="262"/>
    </row>
    <row r="47" ht="18" customHeight="1" spans="1:11">
      <c r="A47" s="220"/>
      <c r="B47" s="221"/>
      <c r="C47" s="221"/>
      <c r="D47" s="221"/>
      <c r="E47" s="221"/>
      <c r="F47" s="221"/>
      <c r="G47" s="221"/>
      <c r="H47" s="221"/>
      <c r="I47" s="221"/>
      <c r="J47" s="221"/>
      <c r="K47" s="257"/>
    </row>
    <row r="48" ht="21" customHeight="1" spans="1:11">
      <c r="A48" s="233" t="s">
        <v>138</v>
      </c>
      <c r="B48" s="234" t="s">
        <v>139</v>
      </c>
      <c r="C48" s="234"/>
      <c r="D48" s="235" t="s">
        <v>140</v>
      </c>
      <c r="E48" s="236"/>
      <c r="F48" s="235" t="s">
        <v>142</v>
      </c>
      <c r="G48" s="237"/>
      <c r="H48" s="238" t="s">
        <v>143</v>
      </c>
      <c r="I48" s="238"/>
      <c r="J48" s="234"/>
      <c r="K48" s="263"/>
    </row>
    <row r="49" customHeight="1" spans="1:11">
      <c r="A49" s="239" t="s">
        <v>201</v>
      </c>
      <c r="B49" s="240"/>
      <c r="C49" s="240"/>
      <c r="D49" s="240"/>
      <c r="E49" s="240"/>
      <c r="F49" s="240"/>
      <c r="G49" s="240"/>
      <c r="H49" s="240"/>
      <c r="I49" s="240"/>
      <c r="J49" s="240"/>
      <c r="K49" s="264"/>
    </row>
    <row r="50" customHeight="1" spans="1:11">
      <c r="A50" s="241"/>
      <c r="B50" s="242"/>
      <c r="C50" s="242"/>
      <c r="D50" s="242"/>
      <c r="E50" s="242"/>
      <c r="F50" s="242"/>
      <c r="G50" s="242"/>
      <c r="H50" s="242"/>
      <c r="I50" s="242"/>
      <c r="J50" s="242"/>
      <c r="K50" s="265"/>
    </row>
    <row r="51" customHeight="1" spans="1:11">
      <c r="A51" s="243"/>
      <c r="B51" s="244"/>
      <c r="C51" s="244"/>
      <c r="D51" s="244"/>
      <c r="E51" s="244"/>
      <c r="F51" s="244"/>
      <c r="G51" s="244"/>
      <c r="H51" s="244"/>
      <c r="I51" s="244"/>
      <c r="J51" s="244"/>
      <c r="K51" s="266"/>
    </row>
    <row r="52" ht="21" customHeight="1" spans="1:11">
      <c r="A52" s="233" t="s">
        <v>138</v>
      </c>
      <c r="B52" s="234" t="s">
        <v>139</v>
      </c>
      <c r="C52" s="234"/>
      <c r="D52" s="235" t="s">
        <v>140</v>
      </c>
      <c r="E52" s="235"/>
      <c r="F52" s="235" t="s">
        <v>142</v>
      </c>
      <c r="G52" s="235"/>
      <c r="H52" s="238" t="s">
        <v>143</v>
      </c>
      <c r="I52" s="238"/>
      <c r="J52" s="267"/>
      <c r="K52" s="268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opLeftCell="A7" workbookViewId="0">
      <selection activeCell="H2" sqref="H2:H18"/>
    </sheetView>
  </sheetViews>
  <sheetFormatPr defaultColWidth="9" defaultRowHeight="26" customHeight="1"/>
  <cols>
    <col min="1" max="1" width="17.1666666666667" style="70" customWidth="1"/>
    <col min="2" max="7" width="9.33333333333333" style="70" customWidth="1"/>
    <col min="8" max="13" width="10.625" style="70" customWidth="1"/>
    <col min="14" max="16384" width="9" style="70"/>
  </cols>
  <sheetData>
    <row r="1" ht="30" customHeight="1" spans="1:13">
      <c r="A1" s="71" t="s">
        <v>147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ht="29" customHeight="1" spans="1:13">
      <c r="A2" s="73" t="s">
        <v>62</v>
      </c>
      <c r="B2" s="74" t="s">
        <v>63</v>
      </c>
      <c r="C2" s="74"/>
      <c r="D2" s="75" t="s">
        <v>69</v>
      </c>
      <c r="E2" s="74" t="s">
        <v>70</v>
      </c>
      <c r="F2" s="74"/>
      <c r="G2" s="74"/>
      <c r="H2" s="76"/>
      <c r="I2" s="85" t="s">
        <v>57</v>
      </c>
      <c r="J2" s="86" t="s">
        <v>58</v>
      </c>
      <c r="K2" s="86"/>
      <c r="L2" s="86"/>
      <c r="M2" s="86"/>
    </row>
    <row r="3" ht="29" customHeight="1" spans="1:13">
      <c r="A3" s="77" t="s">
        <v>148</v>
      </c>
      <c r="B3" s="78" t="s">
        <v>149</v>
      </c>
      <c r="C3" s="78"/>
      <c r="D3" s="78"/>
      <c r="E3" s="78"/>
      <c r="F3" s="78"/>
      <c r="G3" s="78"/>
      <c r="H3" s="79"/>
      <c r="I3" s="87" t="s">
        <v>150</v>
      </c>
      <c r="J3" s="87"/>
      <c r="K3" s="87"/>
      <c r="L3" s="87"/>
      <c r="M3" s="87"/>
    </row>
    <row r="4" ht="29" customHeight="1" spans="1:13">
      <c r="A4" s="77"/>
      <c r="B4" s="80" t="s">
        <v>111</v>
      </c>
      <c r="C4" s="80" t="s">
        <v>112</v>
      </c>
      <c r="D4" s="80" t="s">
        <v>113</v>
      </c>
      <c r="E4" s="80" t="s">
        <v>114</v>
      </c>
      <c r="F4" s="80" t="s">
        <v>115</v>
      </c>
      <c r="G4" s="80" t="s">
        <v>116</v>
      </c>
      <c r="H4" s="79"/>
      <c r="I4" s="80" t="s">
        <v>112</v>
      </c>
      <c r="J4" s="80" t="s">
        <v>113</v>
      </c>
      <c r="K4" s="80" t="s">
        <v>114</v>
      </c>
      <c r="L4" s="80" t="s">
        <v>115</v>
      </c>
      <c r="M4" s="80" t="s">
        <v>116</v>
      </c>
    </row>
    <row r="5" ht="29" customHeight="1" spans="1:13">
      <c r="A5" s="81" t="s">
        <v>153</v>
      </c>
      <c r="B5" s="80" t="s">
        <v>154</v>
      </c>
      <c r="C5" s="80" t="s">
        <v>155</v>
      </c>
      <c r="D5" s="80" t="s">
        <v>156</v>
      </c>
      <c r="E5" s="80" t="s">
        <v>157</v>
      </c>
      <c r="F5" s="80" t="s">
        <v>158</v>
      </c>
      <c r="G5" s="80" t="s">
        <v>159</v>
      </c>
      <c r="H5" s="79"/>
      <c r="I5" s="80" t="s">
        <v>120</v>
      </c>
      <c r="J5" s="80" t="s">
        <v>121</v>
      </c>
      <c r="K5" s="80" t="s">
        <v>121</v>
      </c>
      <c r="L5" s="80" t="s">
        <v>120</v>
      </c>
      <c r="M5" s="80" t="s">
        <v>121</v>
      </c>
    </row>
    <row r="6" ht="29" customHeight="1" spans="1:13">
      <c r="A6" s="82" t="s">
        <v>161</v>
      </c>
      <c r="B6" s="82">
        <f t="shared" ref="B6:B11" si="0">C6-1</f>
        <v>59</v>
      </c>
      <c r="C6" s="82">
        <f>D6-2</f>
        <v>60</v>
      </c>
      <c r="D6" s="80">
        <v>62</v>
      </c>
      <c r="E6" s="82">
        <f>D6+2</f>
        <v>64</v>
      </c>
      <c r="F6" s="82">
        <f>E6+2</f>
        <v>66</v>
      </c>
      <c r="G6" s="82">
        <f>F6+1</f>
        <v>67</v>
      </c>
      <c r="H6" s="79"/>
      <c r="I6" s="88" t="s">
        <v>202</v>
      </c>
      <c r="J6" s="89" t="s">
        <v>203</v>
      </c>
      <c r="K6" s="89" t="s">
        <v>204</v>
      </c>
      <c r="L6" s="89" t="s">
        <v>166</v>
      </c>
      <c r="M6" s="88" t="s">
        <v>202</v>
      </c>
    </row>
    <row r="7" ht="29" customHeight="1" spans="1:13">
      <c r="A7" s="82" t="s">
        <v>163</v>
      </c>
      <c r="B7" s="83">
        <f t="shared" si="0"/>
        <v>57</v>
      </c>
      <c r="C7" s="83">
        <f>D7-2</f>
        <v>58</v>
      </c>
      <c r="D7" s="84">
        <v>60</v>
      </c>
      <c r="E7" s="83">
        <f>D7+2</f>
        <v>62</v>
      </c>
      <c r="F7" s="83">
        <f>E7+2</f>
        <v>64</v>
      </c>
      <c r="G7" s="83">
        <f>F7+1</f>
        <v>65</v>
      </c>
      <c r="H7" s="79"/>
      <c r="I7" s="90" t="s">
        <v>205</v>
      </c>
      <c r="J7" s="90" t="s">
        <v>205</v>
      </c>
      <c r="K7" s="90" t="s">
        <v>205</v>
      </c>
      <c r="L7" s="90" t="s">
        <v>205</v>
      </c>
      <c r="M7" s="90" t="s">
        <v>205</v>
      </c>
    </row>
    <row r="8" ht="29" customHeight="1" spans="1:13">
      <c r="A8" s="82" t="s">
        <v>165</v>
      </c>
      <c r="B8" s="82">
        <f t="shared" ref="B8:B10" si="1">C8-4</f>
        <v>90</v>
      </c>
      <c r="C8" s="82">
        <f t="shared" ref="C8:C10" si="2">D8-4</f>
        <v>94</v>
      </c>
      <c r="D8" s="80">
        <v>98</v>
      </c>
      <c r="E8" s="82">
        <f t="shared" ref="E8:E10" si="3">D8+4</f>
        <v>102</v>
      </c>
      <c r="F8" s="82">
        <f>E8+4</f>
        <v>106</v>
      </c>
      <c r="G8" s="82">
        <f t="shared" ref="G8:G10" si="4">F8+6</f>
        <v>112</v>
      </c>
      <c r="H8" s="79"/>
      <c r="I8" s="88" t="s">
        <v>205</v>
      </c>
      <c r="J8" s="88" t="s">
        <v>206</v>
      </c>
      <c r="K8" s="88" t="s">
        <v>205</v>
      </c>
      <c r="L8" s="88" t="s">
        <v>207</v>
      </c>
      <c r="M8" s="88" t="s">
        <v>205</v>
      </c>
    </row>
    <row r="9" ht="29" customHeight="1" spans="1:13">
      <c r="A9" s="82" t="s">
        <v>168</v>
      </c>
      <c r="B9" s="82">
        <f t="shared" si="1"/>
        <v>84</v>
      </c>
      <c r="C9" s="82">
        <f t="shared" si="2"/>
        <v>88</v>
      </c>
      <c r="D9" s="80">
        <v>92</v>
      </c>
      <c r="E9" s="82">
        <f t="shared" si="3"/>
        <v>96</v>
      </c>
      <c r="F9" s="82">
        <f>E9+5</f>
        <v>101</v>
      </c>
      <c r="G9" s="82">
        <f t="shared" si="4"/>
        <v>107</v>
      </c>
      <c r="H9" s="79"/>
      <c r="I9" s="88" t="s">
        <v>166</v>
      </c>
      <c r="J9" s="91" t="s">
        <v>205</v>
      </c>
      <c r="K9" s="91" t="s">
        <v>205</v>
      </c>
      <c r="L9" s="91" t="s">
        <v>205</v>
      </c>
      <c r="M9" s="88" t="s">
        <v>166</v>
      </c>
    </row>
    <row r="10" ht="29" customHeight="1" spans="1:13">
      <c r="A10" s="82" t="s">
        <v>169</v>
      </c>
      <c r="B10" s="82">
        <f t="shared" si="1"/>
        <v>95</v>
      </c>
      <c r="C10" s="82">
        <f t="shared" si="2"/>
        <v>99</v>
      </c>
      <c r="D10" s="80">
        <v>103</v>
      </c>
      <c r="E10" s="82">
        <f t="shared" si="3"/>
        <v>107</v>
      </c>
      <c r="F10" s="82">
        <f>E10+5</f>
        <v>112</v>
      </c>
      <c r="G10" s="82">
        <f t="shared" si="4"/>
        <v>118</v>
      </c>
      <c r="H10" s="79"/>
      <c r="I10" s="88" t="s">
        <v>206</v>
      </c>
      <c r="J10" s="91" t="s">
        <v>205</v>
      </c>
      <c r="K10" s="91" t="s">
        <v>205</v>
      </c>
      <c r="L10" s="91" t="s">
        <v>208</v>
      </c>
      <c r="M10" s="88" t="s">
        <v>205</v>
      </c>
    </row>
    <row r="11" ht="29" customHeight="1" spans="1:13">
      <c r="A11" s="82" t="s">
        <v>170</v>
      </c>
      <c r="B11" s="82">
        <f t="shared" si="0"/>
        <v>37</v>
      </c>
      <c r="C11" s="82">
        <f>D11-1</f>
        <v>38</v>
      </c>
      <c r="D11" s="80">
        <v>39</v>
      </c>
      <c r="E11" s="82">
        <f>D11+1</f>
        <v>40</v>
      </c>
      <c r="F11" s="82">
        <f>E11+1</f>
        <v>41</v>
      </c>
      <c r="G11" s="82">
        <f>F11+1.2</f>
        <v>42.2</v>
      </c>
      <c r="H11" s="79"/>
      <c r="I11" s="88" t="s">
        <v>205</v>
      </c>
      <c r="J11" s="88" t="s">
        <v>205</v>
      </c>
      <c r="K11" s="88" t="s">
        <v>205</v>
      </c>
      <c r="L11" s="88" t="s">
        <v>205</v>
      </c>
      <c r="M11" s="88" t="s">
        <v>205</v>
      </c>
    </row>
    <row r="12" ht="29" customHeight="1" spans="1:13">
      <c r="A12" s="82" t="s">
        <v>172</v>
      </c>
      <c r="B12" s="82">
        <f>C12-0.5</f>
        <v>58.5</v>
      </c>
      <c r="C12" s="82">
        <f>D12-1</f>
        <v>59</v>
      </c>
      <c r="D12" s="80">
        <v>60</v>
      </c>
      <c r="E12" s="82">
        <f>D12+1</f>
        <v>61</v>
      </c>
      <c r="F12" s="82">
        <f>E12+1</f>
        <v>62</v>
      </c>
      <c r="G12" s="82">
        <f>F12+0.5</f>
        <v>62.5</v>
      </c>
      <c r="H12" s="79"/>
      <c r="I12" s="88" t="s">
        <v>205</v>
      </c>
      <c r="J12" s="88" t="s">
        <v>205</v>
      </c>
      <c r="K12" s="88" t="s">
        <v>205</v>
      </c>
      <c r="L12" s="88" t="s">
        <v>205</v>
      </c>
      <c r="M12" s="88" t="s">
        <v>205</v>
      </c>
    </row>
    <row r="13" ht="29" customHeight="1" spans="1:13">
      <c r="A13" s="82" t="s">
        <v>174</v>
      </c>
      <c r="B13" s="82">
        <f>C13-0.8</f>
        <v>16.9</v>
      </c>
      <c r="C13" s="82">
        <f>D13-0.8</f>
        <v>17.7</v>
      </c>
      <c r="D13" s="80">
        <v>18.5</v>
      </c>
      <c r="E13" s="82">
        <f>D13+0.8</f>
        <v>19.3</v>
      </c>
      <c r="F13" s="82">
        <f>E13+0.8</f>
        <v>20.1</v>
      </c>
      <c r="G13" s="82">
        <f>F13+1.1</f>
        <v>21.2</v>
      </c>
      <c r="H13" s="79"/>
      <c r="I13" s="88" t="s">
        <v>205</v>
      </c>
      <c r="J13" s="88" t="s">
        <v>205</v>
      </c>
      <c r="K13" s="88" t="s">
        <v>205</v>
      </c>
      <c r="L13" s="88" t="s">
        <v>205</v>
      </c>
      <c r="M13" s="88" t="s">
        <v>205</v>
      </c>
    </row>
    <row r="14" ht="29" customHeight="1" spans="1:13">
      <c r="A14" s="82" t="s">
        <v>175</v>
      </c>
      <c r="B14" s="82">
        <f>C14-0.6</f>
        <v>14.8</v>
      </c>
      <c r="C14" s="82">
        <f>D14-0.6</f>
        <v>15.4</v>
      </c>
      <c r="D14" s="80">
        <v>16</v>
      </c>
      <c r="E14" s="82">
        <f>D14+0.6</f>
        <v>16.6</v>
      </c>
      <c r="F14" s="82">
        <f>E14+0.6</f>
        <v>17.2</v>
      </c>
      <c r="G14" s="82">
        <f>F14+0.95</f>
        <v>18.15</v>
      </c>
      <c r="H14" s="79"/>
      <c r="I14" s="88" t="s">
        <v>205</v>
      </c>
      <c r="J14" s="88" t="s">
        <v>205</v>
      </c>
      <c r="K14" s="88" t="s">
        <v>205</v>
      </c>
      <c r="L14" s="88" t="s">
        <v>205</v>
      </c>
      <c r="M14" s="88" t="s">
        <v>205</v>
      </c>
    </row>
    <row r="15" ht="29" customHeight="1" spans="1:13">
      <c r="A15" s="82" t="s">
        <v>176</v>
      </c>
      <c r="B15" s="82">
        <f>C15-0.4</f>
        <v>11.7</v>
      </c>
      <c r="C15" s="82">
        <f>D15-0.4</f>
        <v>12.1</v>
      </c>
      <c r="D15" s="80">
        <v>12.5</v>
      </c>
      <c r="E15" s="82">
        <f>D15+0.4</f>
        <v>12.9</v>
      </c>
      <c r="F15" s="82">
        <f>E15+0.4</f>
        <v>13.3</v>
      </c>
      <c r="G15" s="82">
        <f t="shared" ref="G15:G17" si="5">F15+0.6</f>
        <v>13.9</v>
      </c>
      <c r="H15" s="79"/>
      <c r="I15" s="88" t="s">
        <v>205</v>
      </c>
      <c r="J15" s="88" t="s">
        <v>205</v>
      </c>
      <c r="K15" s="88" t="s">
        <v>205</v>
      </c>
      <c r="L15" s="88" t="s">
        <v>205</v>
      </c>
      <c r="M15" s="88" t="s">
        <v>205</v>
      </c>
    </row>
    <row r="16" ht="16.5" spans="1:13">
      <c r="A16" s="82" t="s">
        <v>177</v>
      </c>
      <c r="B16" s="82">
        <f>C16-0.4</f>
        <v>9.2</v>
      </c>
      <c r="C16" s="82">
        <f>D16-0.4</f>
        <v>9.6</v>
      </c>
      <c r="D16" s="80">
        <v>10</v>
      </c>
      <c r="E16" s="82">
        <f>D16+0.4</f>
        <v>10.4</v>
      </c>
      <c r="F16" s="82">
        <f>E16+0.4</f>
        <v>10.8</v>
      </c>
      <c r="G16" s="82">
        <f t="shared" si="5"/>
        <v>11.4</v>
      </c>
      <c r="H16" s="79"/>
      <c r="I16" s="88" t="s">
        <v>205</v>
      </c>
      <c r="J16" s="88" t="s">
        <v>205</v>
      </c>
      <c r="K16" s="88" t="s">
        <v>205</v>
      </c>
      <c r="L16" s="88" t="s">
        <v>205</v>
      </c>
      <c r="M16" s="88" t="s">
        <v>205</v>
      </c>
    </row>
    <row r="17" ht="16.5" spans="1:13">
      <c r="A17" s="82" t="s">
        <v>178</v>
      </c>
      <c r="B17" s="82">
        <f>C17-0.3</f>
        <v>4.9</v>
      </c>
      <c r="C17" s="82">
        <f>D17-0.3</f>
        <v>5.2</v>
      </c>
      <c r="D17" s="80">
        <v>5.5</v>
      </c>
      <c r="E17" s="82">
        <f>D17+0.3</f>
        <v>5.8</v>
      </c>
      <c r="F17" s="82">
        <f>E17+0.3</f>
        <v>6.1</v>
      </c>
      <c r="G17" s="82">
        <f t="shared" si="5"/>
        <v>6.7</v>
      </c>
      <c r="H17" s="79"/>
      <c r="I17" s="88" t="s">
        <v>205</v>
      </c>
      <c r="J17" s="88" t="s">
        <v>205</v>
      </c>
      <c r="K17" s="88" t="s">
        <v>205</v>
      </c>
      <c r="L17" s="88" t="s">
        <v>205</v>
      </c>
      <c r="M17" s="88" t="s">
        <v>205</v>
      </c>
    </row>
    <row r="18" ht="16.5" spans="1:13">
      <c r="A18" s="82" t="s">
        <v>179</v>
      </c>
      <c r="B18" s="82">
        <f>C18</f>
        <v>7</v>
      </c>
      <c r="C18" s="82">
        <f>D18</f>
        <v>7</v>
      </c>
      <c r="D18" s="80">
        <v>7</v>
      </c>
      <c r="E18" s="82">
        <f>D18</f>
        <v>7</v>
      </c>
      <c r="F18" s="82">
        <f>E18</f>
        <v>7</v>
      </c>
      <c r="G18" s="82">
        <f>F18</f>
        <v>7</v>
      </c>
      <c r="H18" s="79"/>
      <c r="I18" s="88" t="s">
        <v>205</v>
      </c>
      <c r="J18" s="88" t="s">
        <v>205</v>
      </c>
      <c r="K18" s="88" t="s">
        <v>205</v>
      </c>
      <c r="L18" s="88" t="s">
        <v>205</v>
      </c>
      <c r="M18" s="88" t="s">
        <v>205</v>
      </c>
    </row>
  </sheetData>
  <mergeCells count="8">
    <mergeCell ref="A1:M1"/>
    <mergeCell ref="B2:C2"/>
    <mergeCell ref="E2:G2"/>
    <mergeCell ref="J2:M2"/>
    <mergeCell ref="B3:G3"/>
    <mergeCell ref="I3:M3"/>
    <mergeCell ref="A3:A4"/>
    <mergeCell ref="H2:H18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A18" sqref="A18:K18"/>
    </sheetView>
  </sheetViews>
  <sheetFormatPr defaultColWidth="10.1666666666667" defaultRowHeight="14.25"/>
  <cols>
    <col min="1" max="1" width="9.66666666666667" style="94" customWidth="1"/>
    <col min="2" max="2" width="11.1666666666667" style="94" customWidth="1"/>
    <col min="3" max="3" width="9.16666666666667" style="94" customWidth="1"/>
    <col min="4" max="4" width="9.5" style="94" customWidth="1"/>
    <col min="5" max="5" width="9.16666666666667" style="94" customWidth="1"/>
    <col min="6" max="6" width="10.3333333333333" style="94" customWidth="1"/>
    <col min="7" max="7" width="9.5" style="94" customWidth="1"/>
    <col min="8" max="8" width="9.16666666666667" style="94" customWidth="1"/>
    <col min="9" max="9" width="8.16666666666667" style="94" customWidth="1"/>
    <col min="10" max="10" width="10.5" style="94" customWidth="1"/>
    <col min="11" max="11" width="12.1666666666667" style="94" customWidth="1"/>
    <col min="12" max="16384" width="10.1666666666667" style="94"/>
  </cols>
  <sheetData>
    <row r="1" ht="26.25" spans="1:11">
      <c r="A1" s="95" t="s">
        <v>209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ht="15" spans="1:11">
      <c r="A2" s="96" t="s">
        <v>53</v>
      </c>
      <c r="B2" s="97" t="s">
        <v>54</v>
      </c>
      <c r="C2" s="97"/>
      <c r="D2" s="98" t="s">
        <v>62</v>
      </c>
      <c r="E2" s="99" t="s">
        <v>63</v>
      </c>
      <c r="F2" s="100" t="s">
        <v>210</v>
      </c>
      <c r="G2" s="101" t="s">
        <v>70</v>
      </c>
      <c r="H2" s="101"/>
      <c r="I2" s="130" t="s">
        <v>57</v>
      </c>
      <c r="J2" s="101" t="s">
        <v>58</v>
      </c>
      <c r="K2" s="152"/>
    </row>
    <row r="3" spans="1:11">
      <c r="A3" s="102" t="s">
        <v>76</v>
      </c>
      <c r="B3" s="103">
        <v>1100</v>
      </c>
      <c r="C3" s="103"/>
      <c r="D3" s="104" t="s">
        <v>211</v>
      </c>
      <c r="E3" s="105" t="s">
        <v>65</v>
      </c>
      <c r="F3" s="106"/>
      <c r="G3" s="106"/>
      <c r="H3" s="107" t="s">
        <v>212</v>
      </c>
      <c r="I3" s="107"/>
      <c r="J3" s="107"/>
      <c r="K3" s="153"/>
    </row>
    <row r="4" spans="1:11">
      <c r="A4" s="108" t="s">
        <v>73</v>
      </c>
      <c r="B4" s="109">
        <v>2</v>
      </c>
      <c r="C4" s="109">
        <v>5</v>
      </c>
      <c r="D4" s="110" t="s">
        <v>213</v>
      </c>
      <c r="E4" s="106"/>
      <c r="F4" s="106"/>
      <c r="G4" s="106"/>
      <c r="H4" s="110" t="s">
        <v>214</v>
      </c>
      <c r="I4" s="110"/>
      <c r="J4" s="123" t="s">
        <v>67</v>
      </c>
      <c r="K4" s="154" t="s">
        <v>68</v>
      </c>
    </row>
    <row r="5" spans="1:11">
      <c r="A5" s="108" t="s">
        <v>215</v>
      </c>
      <c r="B5" s="103">
        <v>1</v>
      </c>
      <c r="C5" s="103"/>
      <c r="D5" s="104" t="s">
        <v>216</v>
      </c>
      <c r="E5" s="104" t="s">
        <v>217</v>
      </c>
      <c r="F5" s="104" t="s">
        <v>218</v>
      </c>
      <c r="G5" s="104" t="s">
        <v>219</v>
      </c>
      <c r="H5" s="110" t="s">
        <v>220</v>
      </c>
      <c r="I5" s="110"/>
      <c r="J5" s="123" t="s">
        <v>67</v>
      </c>
      <c r="K5" s="154" t="s">
        <v>68</v>
      </c>
    </row>
    <row r="6" spans="1:11">
      <c r="A6" s="111" t="s">
        <v>221</v>
      </c>
      <c r="B6" s="112">
        <v>80</v>
      </c>
      <c r="C6" s="112"/>
      <c r="D6" s="113" t="s">
        <v>222</v>
      </c>
      <c r="E6" s="114"/>
      <c r="F6" s="115"/>
      <c r="G6" s="113">
        <v>1100</v>
      </c>
      <c r="H6" s="116" t="s">
        <v>223</v>
      </c>
      <c r="I6" s="116"/>
      <c r="J6" s="115" t="s">
        <v>67</v>
      </c>
      <c r="K6" s="155" t="s">
        <v>68</v>
      </c>
    </row>
    <row r="7" ht="15" spans="1:11">
      <c r="A7" s="117"/>
      <c r="B7" s="118"/>
      <c r="C7" s="118"/>
      <c r="D7" s="117"/>
      <c r="E7" s="118"/>
      <c r="F7" s="119"/>
      <c r="G7" s="117"/>
      <c r="H7" s="119"/>
      <c r="I7" s="118"/>
      <c r="J7" s="118"/>
      <c r="K7" s="118"/>
    </row>
    <row r="8" spans="1:11">
      <c r="A8" s="120" t="s">
        <v>224</v>
      </c>
      <c r="B8" s="100" t="s">
        <v>225</v>
      </c>
      <c r="C8" s="100" t="s">
        <v>226</v>
      </c>
      <c r="D8" s="100" t="s">
        <v>227</v>
      </c>
      <c r="E8" s="100" t="s">
        <v>228</v>
      </c>
      <c r="F8" s="100" t="s">
        <v>229</v>
      </c>
      <c r="G8" s="121" t="s">
        <v>79</v>
      </c>
      <c r="H8" s="122"/>
      <c r="I8" s="122"/>
      <c r="J8" s="122"/>
      <c r="K8" s="156"/>
    </row>
    <row r="9" spans="1:11">
      <c r="A9" s="108" t="s">
        <v>230</v>
      </c>
      <c r="B9" s="110"/>
      <c r="C9" s="123" t="s">
        <v>67</v>
      </c>
      <c r="D9" s="123" t="s">
        <v>68</v>
      </c>
      <c r="E9" s="104" t="s">
        <v>231</v>
      </c>
      <c r="F9" s="124" t="s">
        <v>232</v>
      </c>
      <c r="G9" s="125"/>
      <c r="H9" s="126"/>
      <c r="I9" s="126"/>
      <c r="J9" s="126"/>
      <c r="K9" s="157"/>
    </row>
    <row r="10" spans="1:11">
      <c r="A10" s="108" t="s">
        <v>233</v>
      </c>
      <c r="B10" s="110"/>
      <c r="C10" s="123" t="s">
        <v>67</v>
      </c>
      <c r="D10" s="123" t="s">
        <v>68</v>
      </c>
      <c r="E10" s="104" t="s">
        <v>234</v>
      </c>
      <c r="F10" s="124" t="s">
        <v>235</v>
      </c>
      <c r="G10" s="125" t="s">
        <v>236</v>
      </c>
      <c r="H10" s="126"/>
      <c r="I10" s="126"/>
      <c r="J10" s="126"/>
      <c r="K10" s="157"/>
    </row>
    <row r="11" spans="1:11">
      <c r="A11" s="127" t="s">
        <v>191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58"/>
    </row>
    <row r="12" spans="1:11">
      <c r="A12" s="102" t="s">
        <v>89</v>
      </c>
      <c r="B12" s="123" t="s">
        <v>85</v>
      </c>
      <c r="C12" s="123" t="s">
        <v>86</v>
      </c>
      <c r="D12" s="124"/>
      <c r="E12" s="104" t="s">
        <v>87</v>
      </c>
      <c r="F12" s="123" t="s">
        <v>85</v>
      </c>
      <c r="G12" s="123" t="s">
        <v>86</v>
      </c>
      <c r="H12" s="123"/>
      <c r="I12" s="104" t="s">
        <v>237</v>
      </c>
      <c r="J12" s="123" t="s">
        <v>85</v>
      </c>
      <c r="K12" s="154" t="s">
        <v>86</v>
      </c>
    </row>
    <row r="13" spans="1:11">
      <c r="A13" s="102" t="s">
        <v>92</v>
      </c>
      <c r="B13" s="123" t="s">
        <v>85</v>
      </c>
      <c r="C13" s="123" t="s">
        <v>86</v>
      </c>
      <c r="D13" s="124"/>
      <c r="E13" s="104" t="s">
        <v>97</v>
      </c>
      <c r="F13" s="123" t="s">
        <v>85</v>
      </c>
      <c r="G13" s="123" t="s">
        <v>86</v>
      </c>
      <c r="H13" s="123"/>
      <c r="I13" s="104" t="s">
        <v>238</v>
      </c>
      <c r="J13" s="123" t="s">
        <v>85</v>
      </c>
      <c r="K13" s="154" t="s">
        <v>86</v>
      </c>
    </row>
    <row r="14" ht="15" spans="1:11">
      <c r="A14" s="111" t="s">
        <v>239</v>
      </c>
      <c r="B14" s="115" t="s">
        <v>85</v>
      </c>
      <c r="C14" s="115" t="s">
        <v>86</v>
      </c>
      <c r="D14" s="114"/>
      <c r="E14" s="113" t="s">
        <v>240</v>
      </c>
      <c r="F14" s="115" t="s">
        <v>85</v>
      </c>
      <c r="G14" s="115" t="s">
        <v>86</v>
      </c>
      <c r="H14" s="115"/>
      <c r="I14" s="113" t="s">
        <v>241</v>
      </c>
      <c r="J14" s="115" t="s">
        <v>85</v>
      </c>
      <c r="K14" s="155" t="s">
        <v>86</v>
      </c>
    </row>
    <row r="15" ht="15" spans="1:11">
      <c r="A15" s="117"/>
      <c r="B15" s="129"/>
      <c r="C15" s="129"/>
      <c r="D15" s="118"/>
      <c r="E15" s="117"/>
      <c r="F15" s="129"/>
      <c r="G15" s="129"/>
      <c r="H15" s="129"/>
      <c r="I15" s="117"/>
      <c r="J15" s="129"/>
      <c r="K15" s="129"/>
    </row>
    <row r="16" s="92" customFormat="1" spans="1:11">
      <c r="A16" s="96" t="s">
        <v>242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59"/>
    </row>
    <row r="17" spans="1:11">
      <c r="A17" s="108" t="s">
        <v>243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60"/>
    </row>
    <row r="18" spans="1:11">
      <c r="A18" s="108" t="s">
        <v>244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60"/>
    </row>
    <row r="19" spans="1:11">
      <c r="A19" s="131" t="s">
        <v>245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54"/>
    </row>
    <row r="20" spans="1:11">
      <c r="A20" s="132"/>
      <c r="B20" s="133"/>
      <c r="C20" s="133"/>
      <c r="D20" s="133"/>
      <c r="E20" s="133"/>
      <c r="F20" s="133"/>
      <c r="G20" s="133"/>
      <c r="H20" s="133"/>
      <c r="I20" s="133"/>
      <c r="J20" s="133"/>
      <c r="K20" s="161"/>
    </row>
    <row r="21" spans="1:11">
      <c r="A21" s="132"/>
      <c r="B21" s="133"/>
      <c r="C21" s="133"/>
      <c r="D21" s="133"/>
      <c r="E21" s="133"/>
      <c r="F21" s="133"/>
      <c r="G21" s="133"/>
      <c r="H21" s="133"/>
      <c r="I21" s="133"/>
      <c r="J21" s="133"/>
      <c r="K21" s="161"/>
    </row>
    <row r="22" spans="1:11">
      <c r="A22" s="132"/>
      <c r="B22" s="133"/>
      <c r="C22" s="133"/>
      <c r="D22" s="133"/>
      <c r="E22" s="133"/>
      <c r="F22" s="133"/>
      <c r="G22" s="133"/>
      <c r="H22" s="133"/>
      <c r="I22" s="133"/>
      <c r="J22" s="133"/>
      <c r="K22" s="161"/>
    </row>
    <row r="23" spans="1:11">
      <c r="A23" s="134"/>
      <c r="B23" s="135"/>
      <c r="C23" s="135"/>
      <c r="D23" s="135"/>
      <c r="E23" s="135"/>
      <c r="F23" s="135"/>
      <c r="G23" s="135"/>
      <c r="H23" s="135"/>
      <c r="I23" s="135"/>
      <c r="J23" s="135"/>
      <c r="K23" s="162"/>
    </row>
    <row r="24" spans="1:11">
      <c r="A24" s="108" t="s">
        <v>126</v>
      </c>
      <c r="B24" s="110"/>
      <c r="C24" s="123" t="s">
        <v>67</v>
      </c>
      <c r="D24" s="123" t="s">
        <v>68</v>
      </c>
      <c r="E24" s="107"/>
      <c r="F24" s="107"/>
      <c r="G24" s="107"/>
      <c r="H24" s="107"/>
      <c r="I24" s="107"/>
      <c r="J24" s="107"/>
      <c r="K24" s="153"/>
    </row>
    <row r="25" ht="15" spans="1:11">
      <c r="A25" s="136" t="s">
        <v>246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63"/>
    </row>
    <row r="26" ht="15" spans="1:11">
      <c r="A26" s="138"/>
      <c r="B26" s="138"/>
      <c r="C26" s="138"/>
      <c r="D26" s="138"/>
      <c r="E26" s="138"/>
      <c r="F26" s="138"/>
      <c r="G26" s="138"/>
      <c r="H26" s="138"/>
      <c r="I26" s="138"/>
      <c r="J26" s="138"/>
      <c r="K26" s="138"/>
    </row>
    <row r="27" spans="1:11">
      <c r="A27" s="139" t="s">
        <v>247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56"/>
    </row>
    <row r="28" spans="1:11">
      <c r="A28" s="140" t="s">
        <v>248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64"/>
    </row>
    <row r="29" spans="1:11">
      <c r="A29" s="140" t="s">
        <v>249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64"/>
    </row>
    <row r="30" spans="1:11">
      <c r="A30" s="140"/>
      <c r="B30" s="141"/>
      <c r="C30" s="141"/>
      <c r="D30" s="141"/>
      <c r="E30" s="141"/>
      <c r="F30" s="141"/>
      <c r="G30" s="141"/>
      <c r="H30" s="141"/>
      <c r="I30" s="141"/>
      <c r="J30" s="141"/>
      <c r="K30" s="164"/>
    </row>
    <row r="31" spans="1:11">
      <c r="A31" s="140"/>
      <c r="B31" s="141"/>
      <c r="C31" s="141"/>
      <c r="D31" s="141"/>
      <c r="E31" s="141"/>
      <c r="F31" s="141"/>
      <c r="G31" s="141"/>
      <c r="H31" s="141"/>
      <c r="I31" s="141"/>
      <c r="J31" s="141"/>
      <c r="K31" s="164"/>
    </row>
    <row r="32" spans="1:11">
      <c r="A32" s="140"/>
      <c r="B32" s="141"/>
      <c r="C32" s="141"/>
      <c r="D32" s="141"/>
      <c r="E32" s="141"/>
      <c r="F32" s="141"/>
      <c r="G32" s="141"/>
      <c r="H32" s="141"/>
      <c r="I32" s="141"/>
      <c r="J32" s="141"/>
      <c r="K32" s="164"/>
    </row>
    <row r="33" ht="23" customHeight="1" spans="1:11">
      <c r="A33" s="140"/>
      <c r="B33" s="141"/>
      <c r="C33" s="141"/>
      <c r="D33" s="141"/>
      <c r="E33" s="141"/>
      <c r="F33" s="141"/>
      <c r="G33" s="141"/>
      <c r="H33" s="141"/>
      <c r="I33" s="141"/>
      <c r="J33" s="141"/>
      <c r="K33" s="164"/>
    </row>
    <row r="34" ht="23" customHeight="1" spans="1:11">
      <c r="A34" s="132"/>
      <c r="B34" s="133"/>
      <c r="C34" s="133"/>
      <c r="D34" s="133"/>
      <c r="E34" s="133"/>
      <c r="F34" s="133"/>
      <c r="G34" s="133"/>
      <c r="H34" s="133"/>
      <c r="I34" s="133"/>
      <c r="J34" s="133"/>
      <c r="K34" s="161"/>
    </row>
    <row r="35" ht="23" customHeight="1" spans="1:11">
      <c r="A35" s="142"/>
      <c r="B35" s="133"/>
      <c r="C35" s="133"/>
      <c r="D35" s="133"/>
      <c r="E35" s="133"/>
      <c r="F35" s="133"/>
      <c r="G35" s="133"/>
      <c r="H35" s="133"/>
      <c r="I35" s="133"/>
      <c r="J35" s="133"/>
      <c r="K35" s="161"/>
    </row>
    <row r="36" ht="23" customHeight="1" spans="1:11">
      <c r="A36" s="143"/>
      <c r="B36" s="144"/>
      <c r="C36" s="144"/>
      <c r="D36" s="144"/>
      <c r="E36" s="144"/>
      <c r="F36" s="144"/>
      <c r="G36" s="144"/>
      <c r="H36" s="144"/>
      <c r="I36" s="144"/>
      <c r="J36" s="144"/>
      <c r="K36" s="165"/>
    </row>
    <row r="37" ht="18.75" customHeight="1" spans="1:11">
      <c r="A37" s="145" t="s">
        <v>250</v>
      </c>
      <c r="B37" s="146"/>
      <c r="C37" s="146"/>
      <c r="D37" s="146"/>
      <c r="E37" s="146"/>
      <c r="F37" s="146"/>
      <c r="G37" s="146"/>
      <c r="H37" s="146"/>
      <c r="I37" s="146"/>
      <c r="J37" s="146"/>
      <c r="K37" s="166"/>
    </row>
    <row r="38" s="93" customFormat="1" ht="18.75" customHeight="1" spans="1:11">
      <c r="A38" s="108" t="s">
        <v>251</v>
      </c>
      <c r="B38" s="110"/>
      <c r="C38" s="110"/>
      <c r="D38" s="107" t="s">
        <v>252</v>
      </c>
      <c r="E38" s="107"/>
      <c r="F38" s="147" t="s">
        <v>253</v>
      </c>
      <c r="G38" s="148"/>
      <c r="H38" s="110" t="s">
        <v>254</v>
      </c>
      <c r="I38" s="110"/>
      <c r="J38" s="110" t="s">
        <v>255</v>
      </c>
      <c r="K38" s="160"/>
    </row>
    <row r="39" ht="18.75" customHeight="1" spans="1:13">
      <c r="A39" s="108" t="s">
        <v>127</v>
      </c>
      <c r="B39" s="110" t="s">
        <v>256</v>
      </c>
      <c r="C39" s="110"/>
      <c r="D39" s="110"/>
      <c r="E39" s="110"/>
      <c r="F39" s="110"/>
      <c r="G39" s="110"/>
      <c r="H39" s="110"/>
      <c r="I39" s="110"/>
      <c r="J39" s="110"/>
      <c r="K39" s="160"/>
      <c r="M39" s="93"/>
    </row>
    <row r="40" ht="31" customHeight="1" spans="1:11">
      <c r="A40" s="108"/>
      <c r="B40" s="110"/>
      <c r="C40" s="110"/>
      <c r="D40" s="110"/>
      <c r="E40" s="110"/>
      <c r="F40" s="110"/>
      <c r="G40" s="110"/>
      <c r="H40" s="110"/>
      <c r="I40" s="110"/>
      <c r="J40" s="110"/>
      <c r="K40" s="160"/>
    </row>
    <row r="41" ht="18.75" customHeight="1" spans="1:11">
      <c r="A41" s="108"/>
      <c r="B41" s="110"/>
      <c r="C41" s="110"/>
      <c r="D41" s="110"/>
      <c r="E41" s="110"/>
      <c r="F41" s="110"/>
      <c r="G41" s="110"/>
      <c r="H41" s="110"/>
      <c r="I41" s="110"/>
      <c r="J41" s="110"/>
      <c r="K41" s="160"/>
    </row>
    <row r="42" ht="32" customHeight="1" spans="1:11">
      <c r="A42" s="111" t="s">
        <v>138</v>
      </c>
      <c r="B42" s="149" t="s">
        <v>257</v>
      </c>
      <c r="C42" s="149"/>
      <c r="D42" s="113" t="s">
        <v>258</v>
      </c>
      <c r="E42" s="114"/>
      <c r="F42" s="113" t="s">
        <v>142</v>
      </c>
      <c r="G42" s="150">
        <v>45096</v>
      </c>
      <c r="H42" s="151" t="s">
        <v>143</v>
      </c>
      <c r="I42" s="151"/>
      <c r="J42" s="149" t="s">
        <v>146</v>
      </c>
      <c r="K42" s="16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74295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57785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selection activeCell="G12" sqref="G12"/>
    </sheetView>
  </sheetViews>
  <sheetFormatPr defaultColWidth="9" defaultRowHeight="26" customHeight="1"/>
  <cols>
    <col min="1" max="1" width="17.1666666666667" style="70" customWidth="1"/>
    <col min="2" max="7" width="9.33333333333333" style="70" customWidth="1"/>
    <col min="8" max="12" width="9.5" style="70" customWidth="1"/>
    <col min="13" max="16384" width="9" style="70"/>
  </cols>
  <sheetData>
    <row r="1" ht="30" customHeight="1" spans="1:13">
      <c r="A1" s="71" t="s">
        <v>147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ht="29" customHeight="1" spans="1:13">
      <c r="A2" s="73" t="s">
        <v>62</v>
      </c>
      <c r="B2" s="74" t="s">
        <v>63</v>
      </c>
      <c r="C2" s="74"/>
      <c r="D2" s="75" t="s">
        <v>69</v>
      </c>
      <c r="E2" s="74" t="s">
        <v>70</v>
      </c>
      <c r="F2" s="74"/>
      <c r="G2" s="74"/>
      <c r="H2" s="76"/>
      <c r="I2" s="85" t="s">
        <v>57</v>
      </c>
      <c r="J2" s="86" t="s">
        <v>58</v>
      </c>
      <c r="K2" s="86"/>
      <c r="L2" s="86"/>
      <c r="M2" s="86"/>
    </row>
    <row r="3" ht="29" customHeight="1" spans="1:13">
      <c r="A3" s="77" t="s">
        <v>148</v>
      </c>
      <c r="B3" s="78" t="s">
        <v>149</v>
      </c>
      <c r="C3" s="78"/>
      <c r="D3" s="78"/>
      <c r="E3" s="78"/>
      <c r="F3" s="78"/>
      <c r="G3" s="78"/>
      <c r="H3" s="79"/>
      <c r="I3" s="87" t="s">
        <v>150</v>
      </c>
      <c r="J3" s="87"/>
      <c r="K3" s="87"/>
      <c r="L3" s="87"/>
      <c r="M3" s="87"/>
    </row>
    <row r="4" ht="29" customHeight="1" spans="1:13">
      <c r="A4" s="77"/>
      <c r="B4" s="80" t="s">
        <v>111</v>
      </c>
      <c r="C4" s="80" t="s">
        <v>112</v>
      </c>
      <c r="D4" s="80" t="s">
        <v>113</v>
      </c>
      <c r="E4" s="80" t="s">
        <v>114</v>
      </c>
      <c r="F4" s="80" t="s">
        <v>115</v>
      </c>
      <c r="G4" s="80" t="s">
        <v>116</v>
      </c>
      <c r="H4" s="79"/>
      <c r="I4" s="80" t="s">
        <v>112</v>
      </c>
      <c r="J4" s="80" t="s">
        <v>113</v>
      </c>
      <c r="K4" s="80" t="s">
        <v>114</v>
      </c>
      <c r="L4" s="80" t="s">
        <v>115</v>
      </c>
      <c r="M4" s="80" t="s">
        <v>116</v>
      </c>
    </row>
    <row r="5" ht="29" customHeight="1" spans="1:13">
      <c r="A5" s="81" t="s">
        <v>153</v>
      </c>
      <c r="B5" s="80" t="s">
        <v>154</v>
      </c>
      <c r="C5" s="80" t="s">
        <v>155</v>
      </c>
      <c r="D5" s="80" t="s">
        <v>156</v>
      </c>
      <c r="E5" s="80" t="s">
        <v>157</v>
      </c>
      <c r="F5" s="80" t="s">
        <v>158</v>
      </c>
      <c r="G5" s="80" t="s">
        <v>159</v>
      </c>
      <c r="H5" s="79"/>
      <c r="I5" s="80" t="s">
        <v>120</v>
      </c>
      <c r="J5" s="80" t="s">
        <v>121</v>
      </c>
      <c r="K5" s="80" t="s">
        <v>121</v>
      </c>
      <c r="L5" s="80" t="s">
        <v>120</v>
      </c>
      <c r="M5" s="80" t="s">
        <v>121</v>
      </c>
    </row>
    <row r="6" ht="29" customHeight="1" spans="1:13">
      <c r="A6" s="82" t="s">
        <v>161</v>
      </c>
      <c r="B6" s="82">
        <f t="shared" ref="B6:B11" si="0">C6-1</f>
        <v>59</v>
      </c>
      <c r="C6" s="82">
        <f>D6-2</f>
        <v>60</v>
      </c>
      <c r="D6" s="80">
        <v>62</v>
      </c>
      <c r="E6" s="82">
        <f>D6+2</f>
        <v>64</v>
      </c>
      <c r="F6" s="82">
        <f>E6+2</f>
        <v>66</v>
      </c>
      <c r="G6" s="82">
        <f>F6+1</f>
        <v>67</v>
      </c>
      <c r="H6" s="79"/>
      <c r="I6" s="88" t="s">
        <v>202</v>
      </c>
      <c r="J6" s="89" t="s">
        <v>203</v>
      </c>
      <c r="K6" s="89" t="s">
        <v>204</v>
      </c>
      <c r="L6" s="89" t="s">
        <v>166</v>
      </c>
      <c r="M6" s="88" t="s">
        <v>202</v>
      </c>
    </row>
    <row r="7" ht="29" customHeight="1" spans="1:13">
      <c r="A7" s="82" t="s">
        <v>163</v>
      </c>
      <c r="B7" s="83">
        <f t="shared" si="0"/>
        <v>57</v>
      </c>
      <c r="C7" s="83">
        <f>D7-2</f>
        <v>58</v>
      </c>
      <c r="D7" s="84">
        <v>60</v>
      </c>
      <c r="E7" s="83">
        <f>D7+2</f>
        <v>62</v>
      </c>
      <c r="F7" s="83">
        <f>E7+2</f>
        <v>64</v>
      </c>
      <c r="G7" s="83">
        <f>F7+1</f>
        <v>65</v>
      </c>
      <c r="H7" s="79"/>
      <c r="I7" s="90" t="s">
        <v>205</v>
      </c>
      <c r="J7" s="90" t="s">
        <v>205</v>
      </c>
      <c r="K7" s="90" t="s">
        <v>205</v>
      </c>
      <c r="L7" s="90" t="s">
        <v>205</v>
      </c>
      <c r="M7" s="90" t="s">
        <v>205</v>
      </c>
    </row>
    <row r="8" ht="29" customHeight="1" spans="1:13">
      <c r="A8" s="82" t="s">
        <v>165</v>
      </c>
      <c r="B8" s="82">
        <f t="shared" ref="B8:B10" si="1">C8-4</f>
        <v>90</v>
      </c>
      <c r="C8" s="82">
        <f t="shared" ref="C8:C10" si="2">D8-4</f>
        <v>94</v>
      </c>
      <c r="D8" s="80">
        <v>98</v>
      </c>
      <c r="E8" s="82">
        <f t="shared" ref="E8:E10" si="3">D8+4</f>
        <v>102</v>
      </c>
      <c r="F8" s="82">
        <f>E8+4</f>
        <v>106</v>
      </c>
      <c r="G8" s="82">
        <f t="shared" ref="G8:G10" si="4">F8+6</f>
        <v>112</v>
      </c>
      <c r="H8" s="79"/>
      <c r="I8" s="88" t="s">
        <v>205</v>
      </c>
      <c r="J8" s="88" t="s">
        <v>206</v>
      </c>
      <c r="K8" s="88" t="s">
        <v>205</v>
      </c>
      <c r="L8" s="88" t="s">
        <v>207</v>
      </c>
      <c r="M8" s="88" t="s">
        <v>205</v>
      </c>
    </row>
    <row r="9" ht="29" customHeight="1" spans="1:13">
      <c r="A9" s="82" t="s">
        <v>168</v>
      </c>
      <c r="B9" s="82">
        <f t="shared" si="1"/>
        <v>84</v>
      </c>
      <c r="C9" s="82">
        <f t="shared" si="2"/>
        <v>88</v>
      </c>
      <c r="D9" s="80">
        <v>92</v>
      </c>
      <c r="E9" s="82">
        <f t="shared" si="3"/>
        <v>96</v>
      </c>
      <c r="F9" s="82">
        <f>E9+5</f>
        <v>101</v>
      </c>
      <c r="G9" s="82">
        <f t="shared" si="4"/>
        <v>107</v>
      </c>
      <c r="H9" s="79"/>
      <c r="I9" s="88" t="s">
        <v>166</v>
      </c>
      <c r="J9" s="91" t="s">
        <v>205</v>
      </c>
      <c r="K9" s="91" t="s">
        <v>205</v>
      </c>
      <c r="L9" s="91" t="s">
        <v>205</v>
      </c>
      <c r="M9" s="88" t="s">
        <v>166</v>
      </c>
    </row>
    <row r="10" ht="29" customHeight="1" spans="1:13">
      <c r="A10" s="82" t="s">
        <v>169</v>
      </c>
      <c r="B10" s="82">
        <f t="shared" si="1"/>
        <v>95</v>
      </c>
      <c r="C10" s="82">
        <f t="shared" si="2"/>
        <v>99</v>
      </c>
      <c r="D10" s="80">
        <v>103</v>
      </c>
      <c r="E10" s="82">
        <f t="shared" si="3"/>
        <v>107</v>
      </c>
      <c r="F10" s="82">
        <f>E10+5</f>
        <v>112</v>
      </c>
      <c r="G10" s="82">
        <f t="shared" si="4"/>
        <v>118</v>
      </c>
      <c r="H10" s="79"/>
      <c r="I10" s="88" t="s">
        <v>206</v>
      </c>
      <c r="J10" s="91" t="s">
        <v>205</v>
      </c>
      <c r="K10" s="91" t="s">
        <v>205</v>
      </c>
      <c r="L10" s="91" t="s">
        <v>208</v>
      </c>
      <c r="M10" s="88" t="s">
        <v>205</v>
      </c>
    </row>
    <row r="11" ht="29" customHeight="1" spans="1:13">
      <c r="A11" s="82" t="s">
        <v>170</v>
      </c>
      <c r="B11" s="82">
        <f t="shared" si="0"/>
        <v>37</v>
      </c>
      <c r="C11" s="82">
        <f>D11-1</f>
        <v>38</v>
      </c>
      <c r="D11" s="80">
        <v>39</v>
      </c>
      <c r="E11" s="82">
        <f>D11+1</f>
        <v>40</v>
      </c>
      <c r="F11" s="82">
        <f>E11+1</f>
        <v>41</v>
      </c>
      <c r="G11" s="82">
        <f>F11+1.2</f>
        <v>42.2</v>
      </c>
      <c r="H11" s="79"/>
      <c r="I11" s="88" t="s">
        <v>205</v>
      </c>
      <c r="J11" s="88" t="s">
        <v>205</v>
      </c>
      <c r="K11" s="88" t="s">
        <v>205</v>
      </c>
      <c r="L11" s="88" t="s">
        <v>205</v>
      </c>
      <c r="M11" s="88" t="s">
        <v>205</v>
      </c>
    </row>
    <row r="12" ht="29" customHeight="1" spans="1:13">
      <c r="A12" s="82" t="s">
        <v>172</v>
      </c>
      <c r="B12" s="82">
        <f>C12-0.5</f>
        <v>58.5</v>
      </c>
      <c r="C12" s="82">
        <f>D12-1</f>
        <v>59</v>
      </c>
      <c r="D12" s="80">
        <v>60</v>
      </c>
      <c r="E12" s="82">
        <f>D12+1</f>
        <v>61</v>
      </c>
      <c r="F12" s="82">
        <f>E12+1</f>
        <v>62</v>
      </c>
      <c r="G12" s="82">
        <f>F12+0.5</f>
        <v>62.5</v>
      </c>
      <c r="H12" s="79"/>
      <c r="I12" s="88" t="s">
        <v>205</v>
      </c>
      <c r="J12" s="88" t="s">
        <v>205</v>
      </c>
      <c r="K12" s="88" t="s">
        <v>205</v>
      </c>
      <c r="L12" s="88" t="s">
        <v>205</v>
      </c>
      <c r="M12" s="88" t="s">
        <v>205</v>
      </c>
    </row>
    <row r="13" ht="29" customHeight="1" spans="1:13">
      <c r="A13" s="82" t="s">
        <v>174</v>
      </c>
      <c r="B13" s="82">
        <f>C13-0.8</f>
        <v>16.9</v>
      </c>
      <c r="C13" s="82">
        <f>D13-0.8</f>
        <v>17.7</v>
      </c>
      <c r="D13" s="80">
        <v>18.5</v>
      </c>
      <c r="E13" s="82">
        <f>D13+0.8</f>
        <v>19.3</v>
      </c>
      <c r="F13" s="82">
        <f>E13+0.8</f>
        <v>20.1</v>
      </c>
      <c r="G13" s="82">
        <f>F13+1.1</f>
        <v>21.2</v>
      </c>
      <c r="H13" s="79"/>
      <c r="I13" s="88" t="s">
        <v>205</v>
      </c>
      <c r="J13" s="88" t="s">
        <v>205</v>
      </c>
      <c r="K13" s="88" t="s">
        <v>205</v>
      </c>
      <c r="L13" s="88" t="s">
        <v>205</v>
      </c>
      <c r="M13" s="88" t="s">
        <v>205</v>
      </c>
    </row>
    <row r="14" ht="29" customHeight="1" spans="1:13">
      <c r="A14" s="82" t="s">
        <v>175</v>
      </c>
      <c r="B14" s="82">
        <f>C14-0.6</f>
        <v>14.8</v>
      </c>
      <c r="C14" s="82">
        <f>D14-0.6</f>
        <v>15.4</v>
      </c>
      <c r="D14" s="80">
        <v>16</v>
      </c>
      <c r="E14" s="82">
        <f>D14+0.6</f>
        <v>16.6</v>
      </c>
      <c r="F14" s="82">
        <f>E14+0.6</f>
        <v>17.2</v>
      </c>
      <c r="G14" s="82">
        <f>F14+0.95</f>
        <v>18.15</v>
      </c>
      <c r="H14" s="79"/>
      <c r="I14" s="88" t="s">
        <v>205</v>
      </c>
      <c r="J14" s="88" t="s">
        <v>205</v>
      </c>
      <c r="K14" s="88" t="s">
        <v>205</v>
      </c>
      <c r="L14" s="88" t="s">
        <v>205</v>
      </c>
      <c r="M14" s="88" t="s">
        <v>205</v>
      </c>
    </row>
    <row r="15" ht="29" customHeight="1" spans="1:13">
      <c r="A15" s="82" t="s">
        <v>176</v>
      </c>
      <c r="B15" s="82">
        <f>C15-0.4</f>
        <v>11.7</v>
      </c>
      <c r="C15" s="82">
        <f>D15-0.4</f>
        <v>12.1</v>
      </c>
      <c r="D15" s="80">
        <v>12.5</v>
      </c>
      <c r="E15" s="82">
        <f>D15+0.4</f>
        <v>12.9</v>
      </c>
      <c r="F15" s="82">
        <f>E15+0.4</f>
        <v>13.3</v>
      </c>
      <c r="G15" s="82">
        <f t="shared" ref="G15:G17" si="5">F15+0.6</f>
        <v>13.9</v>
      </c>
      <c r="H15" s="79"/>
      <c r="I15" s="88" t="s">
        <v>205</v>
      </c>
      <c r="J15" s="88" t="s">
        <v>205</v>
      </c>
      <c r="K15" s="88" t="s">
        <v>205</v>
      </c>
      <c r="L15" s="88" t="s">
        <v>205</v>
      </c>
      <c r="M15" s="88" t="s">
        <v>205</v>
      </c>
    </row>
    <row r="16" ht="16.5" spans="1:13">
      <c r="A16" s="82" t="s">
        <v>177</v>
      </c>
      <c r="B16" s="82">
        <f>C16-0.4</f>
        <v>9.2</v>
      </c>
      <c r="C16" s="82">
        <f>D16-0.4</f>
        <v>9.6</v>
      </c>
      <c r="D16" s="80">
        <v>10</v>
      </c>
      <c r="E16" s="82">
        <f>D16+0.4</f>
        <v>10.4</v>
      </c>
      <c r="F16" s="82">
        <f>E16+0.4</f>
        <v>10.8</v>
      </c>
      <c r="G16" s="82">
        <f t="shared" si="5"/>
        <v>11.4</v>
      </c>
      <c r="H16" s="79"/>
      <c r="I16" s="88" t="s">
        <v>205</v>
      </c>
      <c r="J16" s="88" t="s">
        <v>205</v>
      </c>
      <c r="K16" s="88" t="s">
        <v>205</v>
      </c>
      <c r="L16" s="88" t="s">
        <v>205</v>
      </c>
      <c r="M16" s="88" t="s">
        <v>205</v>
      </c>
    </row>
    <row r="17" ht="16.5" spans="1:13">
      <c r="A17" s="82" t="s">
        <v>178</v>
      </c>
      <c r="B17" s="82">
        <f>C17-0.3</f>
        <v>4.9</v>
      </c>
      <c r="C17" s="82">
        <f>D17-0.3</f>
        <v>5.2</v>
      </c>
      <c r="D17" s="80">
        <v>5.5</v>
      </c>
      <c r="E17" s="82">
        <f>D17+0.3</f>
        <v>5.8</v>
      </c>
      <c r="F17" s="82">
        <f>E17+0.3</f>
        <v>6.1</v>
      </c>
      <c r="G17" s="82">
        <f t="shared" si="5"/>
        <v>6.7</v>
      </c>
      <c r="H17" s="79"/>
      <c r="I17" s="88" t="s">
        <v>205</v>
      </c>
      <c r="J17" s="88" t="s">
        <v>205</v>
      </c>
      <c r="K17" s="88" t="s">
        <v>205</v>
      </c>
      <c r="L17" s="88" t="s">
        <v>205</v>
      </c>
      <c r="M17" s="88" t="s">
        <v>205</v>
      </c>
    </row>
    <row r="18" ht="16.5" spans="1:13">
      <c r="A18" s="82" t="s">
        <v>179</v>
      </c>
      <c r="B18" s="82">
        <f>C18</f>
        <v>7</v>
      </c>
      <c r="C18" s="82">
        <f>D18</f>
        <v>7</v>
      </c>
      <c r="D18" s="80">
        <v>7</v>
      </c>
      <c r="E18" s="82">
        <f t="shared" ref="E18:G18" si="6">D18</f>
        <v>7</v>
      </c>
      <c r="F18" s="82">
        <f t="shared" si="6"/>
        <v>7</v>
      </c>
      <c r="G18" s="82">
        <f t="shared" si="6"/>
        <v>7</v>
      </c>
      <c r="H18" s="79"/>
      <c r="I18" s="88" t="s">
        <v>205</v>
      </c>
      <c r="J18" s="88" t="s">
        <v>205</v>
      </c>
      <c r="K18" s="88" t="s">
        <v>205</v>
      </c>
      <c r="L18" s="88" t="s">
        <v>205</v>
      </c>
      <c r="M18" s="88" t="s">
        <v>205</v>
      </c>
    </row>
  </sheetData>
  <mergeCells count="8">
    <mergeCell ref="A1:M1"/>
    <mergeCell ref="B2:C2"/>
    <mergeCell ref="E2:G2"/>
    <mergeCell ref="J2:M2"/>
    <mergeCell ref="B3:G3"/>
    <mergeCell ref="I3:M3"/>
    <mergeCell ref="A3:A4"/>
    <mergeCell ref="H2:H18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25" zoomScaleNormal="125" workbookViewId="0">
      <selection activeCell="F18" sqref="F18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style="38" customWidth="1"/>
    <col min="6" max="6" width="20.2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259</v>
      </c>
      <c r="B1" s="3"/>
      <c r="C1" s="3"/>
      <c r="D1" s="3"/>
      <c r="E1" s="39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260</v>
      </c>
      <c r="B2" s="5" t="s">
        <v>261</v>
      </c>
      <c r="C2" s="5" t="s">
        <v>262</v>
      </c>
      <c r="D2" s="5" t="s">
        <v>263</v>
      </c>
      <c r="E2" s="40" t="s">
        <v>264</v>
      </c>
      <c r="F2" s="5" t="s">
        <v>265</v>
      </c>
      <c r="G2" s="4" t="s">
        <v>266</v>
      </c>
      <c r="H2" s="4"/>
      <c r="I2" s="4" t="s">
        <v>267</v>
      </c>
      <c r="J2" s="4"/>
      <c r="K2" s="6" t="s">
        <v>268</v>
      </c>
      <c r="L2" s="67" t="s">
        <v>269</v>
      </c>
      <c r="M2" s="23" t="s">
        <v>270</v>
      </c>
    </row>
    <row r="3" s="1" customFormat="1" ht="16.5" spans="1:13">
      <c r="A3" s="4"/>
      <c r="B3" s="7"/>
      <c r="C3" s="7"/>
      <c r="D3" s="7"/>
      <c r="E3" s="63"/>
      <c r="F3" s="7"/>
      <c r="G3" s="4" t="s">
        <v>271</v>
      </c>
      <c r="H3" s="4" t="s">
        <v>272</v>
      </c>
      <c r="I3" s="4" t="s">
        <v>271</v>
      </c>
      <c r="J3" s="4" t="s">
        <v>272</v>
      </c>
      <c r="K3" s="8"/>
      <c r="L3" s="68"/>
      <c r="M3" s="24"/>
    </row>
    <row r="4" ht="31.5" spans="1:13">
      <c r="A4" s="9">
        <v>1</v>
      </c>
      <c r="B4" s="378" t="s">
        <v>273</v>
      </c>
      <c r="C4" s="47" t="s">
        <v>274</v>
      </c>
      <c r="D4" s="379" t="s">
        <v>275</v>
      </c>
      <c r="E4" s="380" t="s">
        <v>276</v>
      </c>
      <c r="F4" s="12" t="s">
        <v>277</v>
      </c>
      <c r="G4" s="12">
        <v>0.2</v>
      </c>
      <c r="H4" s="12">
        <v>0.2</v>
      </c>
      <c r="I4" s="12">
        <v>0.3</v>
      </c>
      <c r="J4" s="12">
        <v>0.5</v>
      </c>
      <c r="K4" s="12">
        <f>SUM(G4:J4)</f>
        <v>1.2</v>
      </c>
      <c r="L4" s="12" t="s">
        <v>278</v>
      </c>
      <c r="M4" s="12" t="s">
        <v>279</v>
      </c>
    </row>
    <row r="5" ht="31.5" spans="1:13">
      <c r="A5" s="9">
        <v>2</v>
      </c>
      <c r="B5" s="378" t="s">
        <v>273</v>
      </c>
      <c r="C5" s="47" t="s">
        <v>280</v>
      </c>
      <c r="D5" s="379" t="s">
        <v>275</v>
      </c>
      <c r="E5" s="381" t="s">
        <v>281</v>
      </c>
      <c r="F5" s="12" t="s">
        <v>282</v>
      </c>
      <c r="G5" s="12">
        <v>0.3</v>
      </c>
      <c r="H5" s="12">
        <v>0.2</v>
      </c>
      <c r="I5" s="12">
        <v>0.5</v>
      </c>
      <c r="J5" s="12">
        <v>0.5</v>
      </c>
      <c r="K5" s="12">
        <f>SUM(G5:J5)</f>
        <v>1.5</v>
      </c>
      <c r="L5" s="12" t="s">
        <v>278</v>
      </c>
      <c r="M5" s="12" t="s">
        <v>279</v>
      </c>
    </row>
    <row r="6" ht="31.5" spans="1:13">
      <c r="A6" s="9">
        <v>3</v>
      </c>
      <c r="B6" s="378" t="s">
        <v>273</v>
      </c>
      <c r="C6" s="47" t="s">
        <v>283</v>
      </c>
      <c r="D6" s="379" t="s">
        <v>275</v>
      </c>
      <c r="E6" s="382" t="s">
        <v>284</v>
      </c>
      <c r="F6" s="12" t="s">
        <v>277</v>
      </c>
      <c r="G6" s="12">
        <v>0.2</v>
      </c>
      <c r="H6" s="12">
        <v>0.2</v>
      </c>
      <c r="I6" s="12">
        <v>0.2</v>
      </c>
      <c r="J6" s="12">
        <v>0.5</v>
      </c>
      <c r="K6" s="12">
        <f>SUM(G6:J6)</f>
        <v>1.1</v>
      </c>
      <c r="L6" s="12" t="s">
        <v>278</v>
      </c>
      <c r="M6" s="12" t="s">
        <v>279</v>
      </c>
    </row>
    <row r="7" spans="1:13">
      <c r="A7" s="9"/>
      <c r="B7" s="64"/>
      <c r="C7" s="12"/>
      <c r="D7" s="12"/>
      <c r="E7" s="53"/>
      <c r="F7" s="12"/>
      <c r="G7" s="12"/>
      <c r="H7" s="12"/>
      <c r="I7" s="12"/>
      <c r="J7" s="12"/>
      <c r="K7" s="9"/>
      <c r="L7" s="12"/>
      <c r="M7" s="9"/>
    </row>
    <row r="8" spans="1:13">
      <c r="A8" s="9"/>
      <c r="B8" s="64"/>
      <c r="C8" s="12"/>
      <c r="D8" s="12"/>
      <c r="E8" s="55"/>
      <c r="F8" s="12"/>
      <c r="G8" s="12"/>
      <c r="H8" s="12"/>
      <c r="I8" s="12"/>
      <c r="J8" s="12"/>
      <c r="K8" s="9"/>
      <c r="L8" s="12"/>
      <c r="M8" s="9"/>
    </row>
    <row r="9" spans="1:13">
      <c r="A9" s="9"/>
      <c r="B9" s="9"/>
      <c r="C9" s="9"/>
      <c r="D9" s="9"/>
      <c r="E9" s="58"/>
      <c r="F9" s="9"/>
      <c r="G9" s="9"/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58"/>
      <c r="F10" s="9"/>
      <c r="G10" s="9"/>
      <c r="H10" s="9"/>
      <c r="I10" s="9"/>
      <c r="J10" s="9"/>
      <c r="K10" s="9"/>
      <c r="L10" s="9"/>
      <c r="M10" s="9"/>
    </row>
    <row r="11" s="2" customFormat="1" ht="18.75" spans="1:13">
      <c r="A11" s="15" t="s">
        <v>285</v>
      </c>
      <c r="B11" s="19"/>
      <c r="C11" s="19"/>
      <c r="D11" s="19"/>
      <c r="E11" s="17"/>
      <c r="F11" s="18"/>
      <c r="G11" s="32"/>
      <c r="H11" s="15" t="s">
        <v>286</v>
      </c>
      <c r="I11" s="19"/>
      <c r="J11" s="19"/>
      <c r="K11" s="20"/>
      <c r="L11" s="69"/>
      <c r="M11" s="25"/>
    </row>
    <row r="12" ht="16.5" spans="1:13">
      <c r="A12" s="66" t="s">
        <v>287</v>
      </c>
      <c r="B12" s="66"/>
      <c r="C12" s="22"/>
      <c r="D12" s="22"/>
      <c r="E12" s="59"/>
      <c r="F12" s="22"/>
      <c r="G12" s="22"/>
      <c r="H12" s="22"/>
      <c r="I12" s="22"/>
      <c r="J12" s="22"/>
      <c r="K12" s="22"/>
      <c r="L12" s="22"/>
      <c r="M12" s="22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6 M7:M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2.面料缩率</vt:lpstr>
      <vt:lpstr>1.面料验布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@_@</cp:lastModifiedBy>
  <dcterms:created xsi:type="dcterms:W3CDTF">2020-03-11T01:34:00Z</dcterms:created>
  <dcterms:modified xsi:type="dcterms:W3CDTF">2023-06-19T09:56:19Z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