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EEAL92230\6-18尾期两批一起验货\"/>
    </mc:Choice>
  </mc:AlternateContent>
  <xr:revisionPtr revIDLastSave="0" documentId="13_ncr:1_{1E3830F9-33E9-4F80-87C4-CF2C9C35E358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H6" i="12" l="1"/>
  <c r="H5" i="12"/>
  <c r="H4" i="12"/>
  <c r="N6" i="7"/>
  <c r="N5" i="7"/>
  <c r="N4" i="7"/>
  <c r="K6" i="8"/>
  <c r="K5" i="8"/>
  <c r="K4" i="8"/>
  <c r="E14" i="6"/>
  <c r="F14" i="6" s="1"/>
  <c r="G14" i="6" s="1"/>
  <c r="H14" i="6" s="1"/>
  <c r="C14" i="6"/>
  <c r="B14" i="6" s="1"/>
  <c r="E13" i="6"/>
  <c r="F13" i="6" s="1"/>
  <c r="G13" i="6" s="1"/>
  <c r="H13" i="6" s="1"/>
  <c r="C13" i="6"/>
  <c r="B13" i="6" s="1"/>
  <c r="E12" i="6"/>
  <c r="F12" i="6" s="1"/>
  <c r="G12" i="6" s="1"/>
  <c r="H12" i="6" s="1"/>
  <c r="C12" i="6"/>
  <c r="B12" i="6" s="1"/>
  <c r="E11" i="6"/>
  <c r="F11" i="6" s="1"/>
  <c r="G11" i="6" s="1"/>
  <c r="H11" i="6" s="1"/>
  <c r="C11" i="6"/>
  <c r="B11" i="6" s="1"/>
  <c r="E10" i="6"/>
  <c r="F10" i="6" s="1"/>
  <c r="G10" i="6" s="1"/>
  <c r="H10" i="6" s="1"/>
  <c r="C10" i="6"/>
  <c r="B10" i="6" s="1"/>
  <c r="E9" i="6"/>
  <c r="F9" i="6" s="1"/>
  <c r="G9" i="6" s="1"/>
  <c r="H9" i="6" s="1"/>
  <c r="C9" i="6"/>
  <c r="B9" i="6" s="1"/>
  <c r="F8" i="6"/>
  <c r="G8" i="6" s="1"/>
  <c r="H8" i="6" s="1"/>
  <c r="E8" i="6"/>
  <c r="C8" i="6"/>
  <c r="B8" i="6" s="1"/>
  <c r="E7" i="6"/>
  <c r="F7" i="6" s="1"/>
  <c r="G7" i="6" s="1"/>
  <c r="H7" i="6" s="1"/>
  <c r="C7" i="6"/>
  <c r="B7" i="6" s="1"/>
  <c r="E6" i="6"/>
  <c r="F6" i="6" s="1"/>
  <c r="G6" i="6" s="1"/>
  <c r="H6" i="6" s="1"/>
  <c r="C6" i="6"/>
  <c r="B6" i="6" s="1"/>
  <c r="G18" i="14"/>
  <c r="H18" i="14" s="1"/>
  <c r="F18" i="14"/>
  <c r="E18" i="14"/>
  <c r="C18" i="14"/>
  <c r="B18" i="14"/>
  <c r="E17" i="14"/>
  <c r="F17" i="14" s="1"/>
  <c r="G17" i="14" s="1"/>
  <c r="H17" i="14" s="1"/>
  <c r="C17" i="14"/>
  <c r="B17" i="14" s="1"/>
  <c r="G16" i="14"/>
  <c r="H16" i="14" s="1"/>
  <c r="F16" i="14"/>
  <c r="E16" i="14"/>
  <c r="C16" i="14"/>
  <c r="B16" i="14"/>
  <c r="E15" i="14"/>
  <c r="F15" i="14" s="1"/>
  <c r="G15" i="14" s="1"/>
  <c r="H15" i="14" s="1"/>
  <c r="C15" i="14"/>
  <c r="B15" i="14" s="1"/>
  <c r="G14" i="14"/>
  <c r="H14" i="14" s="1"/>
  <c r="F14" i="14"/>
  <c r="E14" i="14"/>
  <c r="C14" i="14"/>
  <c r="B14" i="14"/>
  <c r="E13" i="14"/>
  <c r="F13" i="14" s="1"/>
  <c r="G13" i="14" s="1"/>
  <c r="H13" i="14" s="1"/>
  <c r="C13" i="14"/>
  <c r="B13" i="14" s="1"/>
  <c r="G12" i="14"/>
  <c r="H12" i="14" s="1"/>
  <c r="F12" i="14"/>
  <c r="E12" i="14"/>
  <c r="C12" i="14"/>
  <c r="B12" i="14"/>
  <c r="E11" i="14"/>
  <c r="F11" i="14" s="1"/>
  <c r="G11" i="14" s="1"/>
  <c r="H11" i="14" s="1"/>
  <c r="C11" i="14"/>
  <c r="B11" i="14" s="1"/>
  <c r="G10" i="14"/>
  <c r="H10" i="14" s="1"/>
  <c r="F10" i="14"/>
  <c r="E10" i="14"/>
  <c r="C10" i="14"/>
  <c r="B10" i="14"/>
  <c r="E9" i="14"/>
  <c r="F9" i="14" s="1"/>
  <c r="G9" i="14" s="1"/>
  <c r="H9" i="14" s="1"/>
  <c r="C9" i="14"/>
  <c r="B9" i="14" s="1"/>
  <c r="G8" i="14"/>
  <c r="H8" i="14" s="1"/>
  <c r="F8" i="14"/>
  <c r="E8" i="14"/>
  <c r="C8" i="14"/>
  <c r="B8" i="14"/>
  <c r="E7" i="14"/>
  <c r="F7" i="14" s="1"/>
  <c r="G7" i="14" s="1"/>
  <c r="H7" i="14" s="1"/>
  <c r="C7" i="14"/>
  <c r="B7" i="14" s="1"/>
  <c r="G6" i="14"/>
  <c r="H6" i="14" s="1"/>
  <c r="F6" i="14"/>
  <c r="E6" i="14"/>
  <c r="C6" i="14"/>
  <c r="B6" i="14"/>
  <c r="E19" i="13"/>
  <c r="F19" i="13" s="1"/>
  <c r="G19" i="13" s="1"/>
  <c r="H19" i="13" s="1"/>
  <c r="C19" i="13"/>
  <c r="B19" i="13" s="1"/>
  <c r="G18" i="13"/>
  <c r="H18" i="13" s="1"/>
  <c r="F18" i="13"/>
  <c r="E18" i="13"/>
  <c r="C18" i="13"/>
  <c r="B18" i="13"/>
  <c r="E17" i="13"/>
  <c r="F17" i="13" s="1"/>
  <c r="G17" i="13" s="1"/>
  <c r="H17" i="13" s="1"/>
  <c r="C17" i="13"/>
  <c r="B17" i="13" s="1"/>
  <c r="G16" i="13"/>
  <c r="H16" i="13" s="1"/>
  <c r="F16" i="13"/>
  <c r="E16" i="13"/>
  <c r="C16" i="13"/>
  <c r="B16" i="13"/>
  <c r="E15" i="13"/>
  <c r="F15" i="13" s="1"/>
  <c r="G15" i="13" s="1"/>
  <c r="H15" i="13" s="1"/>
  <c r="C15" i="13"/>
  <c r="B15" i="13" s="1"/>
  <c r="G14" i="13"/>
  <c r="H14" i="13" s="1"/>
  <c r="F14" i="13"/>
  <c r="E14" i="13"/>
  <c r="C14" i="13"/>
  <c r="B14" i="13"/>
  <c r="E13" i="13"/>
  <c r="F13" i="13" s="1"/>
  <c r="G13" i="13" s="1"/>
  <c r="H13" i="13" s="1"/>
  <c r="C13" i="13"/>
  <c r="B13" i="13" s="1"/>
  <c r="G12" i="13"/>
  <c r="H12" i="13" s="1"/>
  <c r="F12" i="13"/>
  <c r="E12" i="13"/>
  <c r="C12" i="13"/>
  <c r="B12" i="13"/>
  <c r="E11" i="13"/>
  <c r="F11" i="13" s="1"/>
  <c r="G11" i="13" s="1"/>
  <c r="H11" i="13" s="1"/>
  <c r="C11" i="13"/>
  <c r="B11" i="13" s="1"/>
  <c r="G10" i="13"/>
  <c r="H10" i="13" s="1"/>
  <c r="F10" i="13"/>
  <c r="E10" i="13"/>
  <c r="C10" i="13"/>
  <c r="B10" i="13"/>
  <c r="E9" i="13"/>
  <c r="F9" i="13" s="1"/>
  <c r="G9" i="13" s="1"/>
  <c r="H9" i="13" s="1"/>
  <c r="C9" i="13"/>
  <c r="B9" i="13" s="1"/>
  <c r="G8" i="13"/>
  <c r="H8" i="13" s="1"/>
  <c r="F8" i="13"/>
  <c r="E8" i="13"/>
  <c r="C8" i="13"/>
  <c r="B8" i="13"/>
  <c r="E7" i="13"/>
  <c r="F7" i="13" s="1"/>
  <c r="G7" i="13" s="1"/>
  <c r="H7" i="13" s="1"/>
  <c r="C7" i="13"/>
  <c r="B7" i="13" s="1"/>
  <c r="G6" i="13"/>
  <c r="H6" i="13" s="1"/>
  <c r="F6" i="13"/>
  <c r="E6" i="13"/>
  <c r="C6" i="13"/>
  <c r="B6" i="13"/>
</calcChain>
</file>

<file path=xl/sharedStrings.xml><?xml version="1.0" encoding="utf-8"?>
<sst xmlns="http://schemas.openxmlformats.org/spreadsheetml/2006/main" count="1002" uniqueCount="364">
  <si>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</si>
  <si>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</si>
  <si>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</si>
  <si>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</si>
  <si>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</si>
  <si>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</si>
  <si>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</si>
  <si>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</si>
  <si>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</si>
  <si>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</si>
  <si>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</si>
  <si>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</si>
  <si>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</si>
  <si>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</si>
  <si>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</si>
  <si>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</si>
  <si>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</si>
  <si>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</si>
  <si>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</si>
  <si>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</si>
  <si>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</si>
  <si>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</si>
  <si>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</si>
  <si>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</si>
  <si>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</si>
  <si>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</si>
  <si>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</si>
  <si>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</si>
  <si>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</si>
  <si>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</si>
  <si>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</si>
  <si>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</si>
  <si>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</si>
  <si>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</si>
  <si>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</si>
  <si>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</si>
  <si>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</si>
  <si>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</si>
  <si>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</si>
  <si>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</si>
  <si>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</si>
  <si>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</si>
  <si>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</si>
  <si>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</si>
  <si>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</si>
  <si>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</si>
  <si>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</si>
  <si>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</si>
  <si>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</si>
  <si>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</si>
  <si>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</si>
  <si>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</si>
  <si>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</si>
  <si>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</si>
  <si>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</si>
  <si>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</si>
  <si>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</si>
  <si>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</si>
  <si>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</si>
  <si>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</si>
  <si>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</si>
  <si>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</si>
  <si>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</si>
  <si>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TAEEAL92230</t>
  </si>
  <si>
    <t>合同交期</t>
  </si>
  <si>
    <t>6-25/7-26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</si>
  <si>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</si>
  <si>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</si>
  <si>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</si>
  <si>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</si>
  <si>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</si>
  <si>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</si>
  <si>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</si>
  <si>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</si>
  <si>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</si>
  <si>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</si>
  <si>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</si>
  <si>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</si>
  <si>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</si>
  <si>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</si>
  <si>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</si>
  <si>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</si>
  <si>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</si>
  <si>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</si>
  <si>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</si>
  <si>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</si>
  <si>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</si>
  <si>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</si>
  <si>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</si>
  <si>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</si>
  <si>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</si>
  <si>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</si>
  <si>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</si>
  <si>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</si>
  <si>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</si>
  <si>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</si>
  <si>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</si>
  <si>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</si>
  <si>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</si>
  <si>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</si>
  <si>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</si>
  <si>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</si>
  <si>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</si>
  <si>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</si>
  <si>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</si>
  <si>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</si>
  <si>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</si>
  <si>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</si>
  <si>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</si>
  <si>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</si>
  <si>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</si>
  <si>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</si>
  <si>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</si>
  <si>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</si>
  <si>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</si>
  <si>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</si>
  <si>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</si>
  <si>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</si>
  <si>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</si>
  <si>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</si>
  <si>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</si>
  <si>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</si>
  <si>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t>寂静紫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</si>
  <si>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</si>
  <si>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黑色M/5件。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</si>
  <si>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</si>
  <si>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</si>
  <si>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</si>
  <si>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</si>
  <si>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</si>
  <si>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</si>
  <si>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2.号位外漏，</t>
  </si>
  <si>
    <t>3.袖口不顺，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</si>
  <si>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</si>
  <si>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</si>
  <si>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</si>
  <si>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</si>
  <si>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</si>
  <si>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</si>
  <si>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</si>
  <si>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</si>
  <si>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</si>
  <si>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</si>
  <si>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</si>
  <si>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</si>
  <si>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</si>
  <si>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</si>
  <si>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</si>
  <si>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</si>
  <si>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</si>
  <si>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</si>
  <si>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</si>
  <si>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黑色洗前M</t>
  </si>
  <si>
    <t>黑色洗后M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</si>
  <si>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</si>
  <si>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</si>
  <si>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</si>
  <si>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</si>
  <si>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</si>
  <si>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</si>
  <si>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</si>
  <si>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</si>
  <si>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</si>
  <si>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</si>
  <si>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前中拉链长</t>
  </si>
  <si>
    <t>0</t>
  </si>
  <si>
    <t>胸围</t>
  </si>
  <si>
    <t>-0.5</t>
  </si>
  <si>
    <t>-0.8</t>
  </si>
  <si>
    <t>腰围</t>
  </si>
  <si>
    <t>摆围</t>
  </si>
  <si>
    <t>肩宽</t>
  </si>
  <si>
    <t>+1</t>
  </si>
  <si>
    <t>肩点袖长</t>
  </si>
  <si>
    <t>-0.6</t>
  </si>
  <si>
    <t>袖肥/2（参考值）</t>
  </si>
  <si>
    <t>袖肘围/2</t>
  </si>
  <si>
    <t>袖口围/2(拉量)</t>
  </si>
  <si>
    <t>袖口围/2(松量)</t>
  </si>
  <si>
    <t>袖口松紧净</t>
  </si>
  <si>
    <t>前领高</t>
  </si>
  <si>
    <t>下领围</t>
  </si>
  <si>
    <t>帽高</t>
  </si>
  <si>
    <t>帽宽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</si>
  <si>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</si>
  <si>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</si>
  <si>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</si>
  <si>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</si>
  <si>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</si>
  <si>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</si>
  <si>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</si>
  <si>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</si>
  <si>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</si>
  <si>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</si>
  <si>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</si>
  <si>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</si>
  <si>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</si>
  <si>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</si>
  <si>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</si>
  <si>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1.注意接线</t>
  </si>
  <si>
    <t>2.脏污、</t>
  </si>
  <si>
    <t>【整改的严重缺陷及整改复核时间】</t>
  </si>
  <si>
    <t>【整改结果】</t>
  </si>
  <si>
    <t>-1-0.5</t>
  </si>
  <si>
    <t>-0.5+1</t>
  </si>
  <si>
    <t>+1.1.1</t>
  </si>
  <si>
    <t>+1.2+0.5</t>
  </si>
  <si>
    <t>-0.6+1</t>
  </si>
  <si>
    <t>√√</t>
  </si>
  <si>
    <t>√-0.8</t>
  </si>
  <si>
    <t>√-0.5</t>
  </si>
  <si>
    <t>-0.6√</t>
  </si>
  <si>
    <t>-0.5√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</si>
  <si>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</si>
  <si>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</si>
  <si>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</si>
  <si>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</si>
  <si>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</si>
  <si>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</si>
  <si>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</si>
  <si>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</si>
  <si>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</si>
  <si>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</si>
  <si>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</si>
  <si>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</si>
  <si>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</si>
  <si>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</si>
  <si>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</si>
  <si>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</si>
  <si>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</si>
  <si>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</si>
  <si>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</si>
  <si>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</si>
  <si>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</si>
  <si>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</si>
  <si>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</si>
  <si>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</si>
  <si>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</si>
  <si>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</si>
  <si>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</si>
  <si>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</si>
  <si>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</si>
  <si>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</si>
  <si>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</si>
  <si>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</si>
  <si>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</si>
  <si>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</si>
  <si>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</si>
  <si>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</si>
  <si>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</si>
  <si>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</si>
  <si>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</si>
  <si>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1.脏污，</t>
  </si>
  <si>
    <t>2.接线开线。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</si>
  <si>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</si>
  <si>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</si>
  <si>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</si>
  <si>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</si>
  <si>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</si>
  <si>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</si>
  <si>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</si>
  <si>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</si>
  <si>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</si>
  <si>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</si>
  <si>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</si>
  <si>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</si>
  <si>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</si>
  <si>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</si>
  <si>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</si>
  <si>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</si>
  <si>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</si>
  <si>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</si>
  <si>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</si>
  <si>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</si>
  <si>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</si>
  <si>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</si>
  <si>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</si>
  <si>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</si>
  <si>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</si>
  <si>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</si>
  <si>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</si>
  <si>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TAEEAL92230.TAEEBL92314</t>
  </si>
  <si>
    <t>合格</t>
  </si>
  <si>
    <t>YES</t>
  </si>
  <si>
    <t>E23021356</t>
  </si>
  <si>
    <t>22FW极地白/Q14//19SS高级灰</t>
  </si>
  <si>
    <t>E23021332</t>
  </si>
  <si>
    <t>23FW寂静紫/Q77//19SS高级灰</t>
  </si>
  <si>
    <t>制表时间：2023-3-25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</si>
  <si>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</si>
  <si>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</si>
  <si>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</si>
  <si>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</si>
  <si>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</si>
  <si>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</si>
  <si>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</si>
  <si>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</si>
  <si>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</si>
  <si>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</si>
  <si>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</si>
  <si>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</si>
  <si>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</si>
  <si>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</si>
  <si>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</si>
  <si>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</si>
  <si>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</si>
  <si>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</si>
  <si>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</si>
  <si>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</si>
  <si>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</si>
  <si>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</si>
  <si>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</si>
  <si>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</si>
  <si>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</si>
  <si>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</si>
  <si>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</si>
  <si>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</si>
  <si>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</si>
  <si>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</si>
  <si>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</si>
  <si>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</si>
  <si>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</si>
  <si>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</si>
  <si>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</si>
  <si>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</si>
  <si>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</si>
  <si>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</si>
  <si>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</si>
  <si>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</si>
  <si>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</si>
  <si>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</si>
  <si>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</si>
  <si>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</si>
  <si>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</si>
  <si>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</si>
  <si>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</si>
  <si>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</si>
  <si>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</si>
  <si>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</si>
  <si>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</si>
  <si>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</si>
  <si>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</si>
  <si>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</si>
  <si>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</si>
  <si>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</si>
  <si>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</si>
  <si>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</si>
  <si>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</si>
  <si>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TAEEAL92230.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</si>
  <si>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</si>
  <si>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</si>
  <si>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</si>
  <si>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</si>
  <si>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</si>
  <si>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</si>
  <si>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</si>
  <si>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</si>
  <si>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</si>
  <si>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</si>
  <si>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-0.5-1</t>
    <phoneticPr fontId="42" type="noConversion"/>
  </si>
  <si>
    <t>+1+1</t>
    <phoneticPr fontId="42" type="noConversion"/>
  </si>
  <si>
    <t>√-1</t>
    <phoneticPr fontId="42" type="noConversion"/>
  </si>
  <si>
    <t>√+0.5</t>
    <phoneticPr fontId="42" type="noConversion"/>
  </si>
  <si>
    <t>√-0.2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</si>
</sst>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8" fillId="0" borderId="0">
      <alignment horizontal="center" vertical="center"/>
    </xf>
    <xf numFmtId="0" fontId="3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/>
    <xf numFmtId="0" fontId="30" fillId="0" borderId="0"/>
    <xf numFmtId="0" fontId="30" fillId="0" borderId="0">
      <alignment vertical="center"/>
    </xf>
    <xf numFmtId="0" fontId="39" fillId="0" borderId="0">
      <alignment vertical="center"/>
    </xf>
    <xf numFmtId="0" fontId="38" fillId="0" borderId="0">
      <alignment horizontal="center" vertical="center"/>
    </xf>
    <xf numFmtId="0" fontId="40" fillId="0" borderId="0">
      <alignment horizontal="center" vertical="center"/>
    </xf>
    <xf numFmtId="0" fontId="19" fillId="0" borderId="0"/>
    <xf numFmtId="0" fontId="38" fillId="0" borderId="0">
      <alignment horizontal="center"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3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5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3" fillId="3" borderId="0" xfId="6" applyFont="1" applyFill="1"/>
    <xf numFmtId="0" fontId="14" fillId="3" borderId="16" xfId="5" applyFont="1" applyFill="1" applyBorder="1" applyAlignment="1">
      <alignment horizontal="left" vertical="center"/>
    </xf>
    <xf numFmtId="0" fontId="14" fillId="3" borderId="17" xfId="5" applyFont="1" applyFill="1" applyBorder="1">
      <alignment vertical="center"/>
    </xf>
    <xf numFmtId="0" fontId="15" fillId="0" borderId="2" xfId="7" applyFont="1" applyBorder="1" applyAlignment="1">
      <alignment horizontal="center" vertical="center"/>
    </xf>
    <xf numFmtId="0" fontId="16" fillId="0" borderId="2" xfId="12" applyFont="1" applyBorder="1" applyAlignment="1">
      <alignment horizontal="left"/>
    </xf>
    <xf numFmtId="0" fontId="17" fillId="0" borderId="2" xfId="7" applyFont="1" applyBorder="1" applyAlignment="1">
      <alignment horizontal="center" vertical="center"/>
    </xf>
    <xf numFmtId="0" fontId="17" fillId="3" borderId="2" xfId="7" applyFont="1" applyFill="1" applyBorder="1" applyAlignment="1">
      <alignment horizontal="center" vertical="center"/>
    </xf>
    <xf numFmtId="0" fontId="15" fillId="3" borderId="2" xfId="7" applyFont="1" applyFill="1" applyBorder="1" applyAlignment="1">
      <alignment horizontal="center" vertical="center"/>
    </xf>
    <xf numFmtId="0" fontId="14" fillId="3" borderId="2" xfId="5" applyFont="1" applyFill="1" applyBorder="1" applyAlignment="1">
      <alignment horizontal="left" vertical="center"/>
    </xf>
    <xf numFmtId="0" fontId="13" fillId="3" borderId="2" xfId="6" applyFont="1" applyFill="1" applyBorder="1"/>
    <xf numFmtId="49" fontId="18" fillId="0" borderId="2" xfId="9" applyNumberFormat="1" applyFont="1" applyBorder="1" applyAlignment="1">
      <alignment horizontal="center"/>
    </xf>
    <xf numFmtId="49" fontId="14" fillId="3" borderId="2" xfId="8" applyNumberFormat="1" applyFont="1" applyFill="1" applyBorder="1" applyAlignment="1">
      <alignment horizontal="center" vertical="center"/>
    </xf>
    <xf numFmtId="49" fontId="18" fillId="3" borderId="2" xfId="9" applyNumberFormat="1" applyFont="1" applyFill="1" applyBorder="1" applyAlignment="1">
      <alignment horizontal="center"/>
    </xf>
    <xf numFmtId="49" fontId="13" fillId="3" borderId="2" xfId="8" applyNumberFormat="1" applyFont="1" applyFill="1" applyBorder="1" applyAlignment="1">
      <alignment horizontal="center" vertical="center"/>
    </xf>
    <xf numFmtId="0" fontId="19" fillId="0" borderId="0" xfId="5" applyAlignment="1">
      <alignment horizontal="left" vertical="center"/>
    </xf>
    <xf numFmtId="0" fontId="21" fillId="0" borderId="20" xfId="5" applyFont="1" applyBorder="1" applyAlignment="1">
      <alignment horizontal="left" vertical="center"/>
    </xf>
    <xf numFmtId="0" fontId="21" fillId="0" borderId="22" xfId="5" applyFont="1" applyBorder="1" applyAlignment="1">
      <alignment horizontal="center" vertical="center"/>
    </xf>
    <xf numFmtId="0" fontId="23" fillId="0" borderId="22" xfId="5" applyFont="1" applyBorder="1">
      <alignment vertical="center"/>
    </xf>
    <xf numFmtId="0" fontId="21" fillId="0" borderId="22" xfId="5" applyFont="1" applyBorder="1">
      <alignment vertical="center"/>
    </xf>
    <xf numFmtId="0" fontId="21" fillId="0" borderId="23" xfId="5" applyFont="1" applyBorder="1">
      <alignment vertical="center"/>
    </xf>
    <xf numFmtId="0" fontId="22" fillId="0" borderId="24" xfId="5" applyFont="1" applyBorder="1" applyAlignment="1">
      <alignment horizontal="center" vertical="center"/>
    </xf>
    <xf numFmtId="0" fontId="21" fillId="0" borderId="24" xfId="5" applyFont="1" applyBorder="1">
      <alignment vertical="center"/>
    </xf>
    <xf numFmtId="0" fontId="21" fillId="0" borderId="23" xfId="5" applyFont="1" applyBorder="1" applyAlignment="1">
      <alignment horizontal="left" vertical="center"/>
    </xf>
    <xf numFmtId="0" fontId="22" fillId="0" borderId="24" xfId="5" applyFont="1" applyBorder="1" applyAlignment="1">
      <alignment horizontal="right" vertical="center"/>
    </xf>
    <xf numFmtId="0" fontId="21" fillId="0" borderId="24" xfId="5" applyFont="1" applyBorder="1" applyAlignment="1">
      <alignment horizontal="left" vertical="center"/>
    </xf>
    <xf numFmtId="0" fontId="21" fillId="0" borderId="25" xfId="5" applyFont="1" applyBorder="1">
      <alignment vertical="center"/>
    </xf>
    <xf numFmtId="0" fontId="21" fillId="0" borderId="26" xfId="5" applyFont="1" applyBorder="1">
      <alignment vertical="center"/>
    </xf>
    <xf numFmtId="0" fontId="23" fillId="0" borderId="26" xfId="5" applyFont="1" applyBorder="1">
      <alignment vertical="center"/>
    </xf>
    <xf numFmtId="0" fontId="23" fillId="0" borderId="26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1" fillId="0" borderId="20" xfId="5" applyFont="1" applyBorder="1">
      <alignment vertical="center"/>
    </xf>
    <xf numFmtId="0" fontId="23" fillId="0" borderId="24" xfId="5" applyFont="1" applyBorder="1" applyAlignment="1">
      <alignment horizontal="left" vertical="center"/>
    </xf>
    <xf numFmtId="0" fontId="23" fillId="0" borderId="24" xfId="5" applyFont="1" applyBorder="1">
      <alignment vertical="center"/>
    </xf>
    <xf numFmtId="0" fontId="21" fillId="0" borderId="22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58" fontId="23" fillId="0" borderId="26" xfId="5" applyNumberFormat="1" applyFont="1" applyBorder="1">
      <alignment vertical="center"/>
    </xf>
    <xf numFmtId="0" fontId="23" fillId="0" borderId="3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5" fillId="0" borderId="43" xfId="5" applyFont="1" applyBorder="1" applyAlignment="1">
      <alignment horizontal="left" vertical="center"/>
    </xf>
    <xf numFmtId="0" fontId="24" fillId="0" borderId="21" xfId="5" applyFont="1" applyBorder="1" applyAlignment="1">
      <alignment horizontal="left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23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4" fillId="0" borderId="23" xfId="5" applyFont="1" applyBorder="1">
      <alignment vertical="center"/>
    </xf>
    <xf numFmtId="0" fontId="22" fillId="0" borderId="24" xfId="5" applyFont="1" applyBorder="1">
      <alignment vertical="center"/>
    </xf>
    <xf numFmtId="0" fontId="22" fillId="0" borderId="38" xfId="5" applyFont="1" applyBorder="1">
      <alignment vertical="center"/>
    </xf>
    <xf numFmtId="0" fontId="24" fillId="0" borderId="24" xfId="5" applyFont="1" applyBorder="1">
      <alignment vertical="center"/>
    </xf>
    <xf numFmtId="0" fontId="24" fillId="0" borderId="23" xfId="5" applyFont="1" applyBorder="1" applyAlignment="1">
      <alignment horizontal="center" vertical="center"/>
    </xf>
    <xf numFmtId="0" fontId="19" fillId="0" borderId="24" xfId="5" applyBorder="1">
      <alignment vertical="center"/>
    </xf>
    <xf numFmtId="0" fontId="22" fillId="0" borderId="23" xfId="5" applyFont="1" applyBorder="1" applyAlignment="1">
      <alignment horizontal="left" vertical="center"/>
    </xf>
    <xf numFmtId="0" fontId="27" fillId="0" borderId="25" xfId="5" applyFont="1" applyBorder="1">
      <alignment vertical="center"/>
    </xf>
    <xf numFmtId="0" fontId="24" fillId="0" borderId="20" xfId="5" applyFont="1" applyBorder="1">
      <alignment vertical="center"/>
    </xf>
    <xf numFmtId="0" fontId="19" fillId="0" borderId="22" xfId="5" applyBorder="1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19" fillId="0" borderId="22" xfId="5" applyBorder="1">
      <alignment vertical="center"/>
    </xf>
    <xf numFmtId="0" fontId="24" fillId="0" borderId="22" xfId="5" applyFont="1" applyBorder="1">
      <alignment vertical="center"/>
    </xf>
    <xf numFmtId="0" fontId="19" fillId="0" borderId="24" xfId="5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4" fillId="0" borderId="24" xfId="5" applyFont="1" applyBorder="1" applyAlignment="1">
      <alignment horizontal="center" vertical="center"/>
    </xf>
    <xf numFmtId="0" fontId="25" fillId="0" borderId="44" xfId="5" applyFont="1" applyBorder="1">
      <alignment vertical="center"/>
    </xf>
    <xf numFmtId="0" fontId="25" fillId="0" borderId="45" xfId="5" applyFont="1" applyBorder="1">
      <alignment vertical="center"/>
    </xf>
    <xf numFmtId="0" fontId="22" fillId="0" borderId="45" xfId="5" applyFont="1" applyBorder="1">
      <alignment vertical="center"/>
    </xf>
    <xf numFmtId="58" fontId="19" fillId="0" borderId="45" xfId="5" applyNumberFormat="1" applyBorder="1">
      <alignment vertical="center"/>
    </xf>
    <xf numFmtId="58" fontId="25" fillId="0" borderId="45" xfId="5" applyNumberFormat="1" applyFont="1" applyBorder="1">
      <alignment vertical="center"/>
    </xf>
    <xf numFmtId="0" fontId="22" fillId="0" borderId="37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14" fillId="3" borderId="0" xfId="6" applyFont="1" applyFill="1"/>
    <xf numFmtId="0" fontId="0" fillId="3" borderId="0" xfId="8" applyFont="1" applyFill="1">
      <alignment vertical="center"/>
    </xf>
    <xf numFmtId="0" fontId="14" fillId="3" borderId="17" xfId="5" applyFont="1" applyFill="1" applyBorder="1" applyAlignment="1">
      <alignment horizontal="left" vertical="center"/>
    </xf>
    <xf numFmtId="0" fontId="13" fillId="3" borderId="2" xfId="6" applyFont="1" applyFill="1" applyBorder="1" applyAlignment="1">
      <alignment horizontal="center" vertical="center"/>
    </xf>
    <xf numFmtId="14" fontId="14" fillId="3" borderId="0" xfId="6" applyNumberFormat="1" applyFont="1" applyFill="1"/>
    <xf numFmtId="0" fontId="24" fillId="0" borderId="47" xfId="5" applyFont="1" applyBorder="1">
      <alignment vertical="center"/>
    </xf>
    <xf numFmtId="0" fontId="19" fillId="0" borderId="48" xfId="5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19" fillId="0" borderId="48" xfId="5" applyBorder="1">
      <alignment vertical="center"/>
    </xf>
    <xf numFmtId="0" fontId="24" fillId="0" borderId="48" xfId="5" applyFont="1" applyBorder="1">
      <alignment vertical="center"/>
    </xf>
    <xf numFmtId="0" fontId="24" fillId="0" borderId="47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19" fillId="0" borderId="48" xfId="5" applyBorder="1" applyAlignment="1">
      <alignment horizontal="center" vertical="center"/>
    </xf>
    <xf numFmtId="0" fontId="19" fillId="0" borderId="24" xfId="5" applyBorder="1" applyAlignment="1">
      <alignment horizontal="center" vertical="center"/>
    </xf>
    <xf numFmtId="0" fontId="29" fillId="0" borderId="56" xfId="5" applyFont="1" applyBorder="1" applyAlignment="1">
      <alignment horizontal="left" vertical="center" wrapText="1"/>
    </xf>
    <xf numFmtId="0" fontId="30" fillId="0" borderId="2" xfId="0" applyFont="1" applyBorder="1"/>
    <xf numFmtId="9" fontId="22" fillId="0" borderId="24" xfId="5" applyNumberFormat="1" applyFont="1" applyBorder="1" applyAlignment="1">
      <alignment horizontal="center" vertical="center"/>
    </xf>
    <xf numFmtId="0" fontId="25" fillId="0" borderId="43" xfId="5" applyFont="1" applyBorder="1">
      <alignment vertical="center"/>
    </xf>
    <xf numFmtId="0" fontId="25" fillId="0" borderId="21" xfId="5" applyFont="1" applyBorder="1">
      <alignment vertical="center"/>
    </xf>
    <xf numFmtId="0" fontId="22" fillId="0" borderId="60" xfId="5" applyFont="1" applyBorder="1">
      <alignment vertical="center"/>
    </xf>
    <xf numFmtId="0" fontId="25" fillId="0" borderId="60" xfId="5" applyFont="1" applyBorder="1">
      <alignment vertical="center"/>
    </xf>
    <xf numFmtId="58" fontId="19" fillId="0" borderId="21" xfId="5" applyNumberFormat="1" applyBorder="1">
      <alignment vertical="center"/>
    </xf>
    <xf numFmtId="0" fontId="19" fillId="0" borderId="60" xfId="5" applyBorder="1">
      <alignment vertical="center"/>
    </xf>
    <xf numFmtId="0" fontId="22" fillId="0" borderId="52" xfId="5" applyFont="1" applyBorder="1" applyAlignment="1">
      <alignment horizontal="left" vertical="center"/>
    </xf>
    <xf numFmtId="0" fontId="24" fillId="0" borderId="0" xfId="5" applyFont="1">
      <alignment vertical="center"/>
    </xf>
    <xf numFmtId="0" fontId="32" fillId="0" borderId="38" xfId="5" applyFont="1" applyBorder="1" applyAlignment="1">
      <alignment horizontal="left" vertical="center" wrapText="1"/>
    </xf>
    <xf numFmtId="0" fontId="32" fillId="0" borderId="38" xfId="5" applyFont="1" applyBorder="1" applyAlignment="1">
      <alignment horizontal="left" vertical="center"/>
    </xf>
    <xf numFmtId="0" fontId="34" fillId="0" borderId="66" xfId="0" applyFont="1" applyBorder="1"/>
    <xf numFmtId="0" fontId="34" fillId="0" borderId="2" xfId="0" applyFont="1" applyBorder="1"/>
    <xf numFmtId="0" fontId="34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4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5" fillId="0" borderId="15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7" xfId="1" quotePrefix="1" applyFont="1" applyBorder="1" applyAlignment="1">
      <alignment horizontal="center" vertical="center" wrapText="1"/>
    </xf>
    <xf numFmtId="0" fontId="12" fillId="3" borderId="0" xfId="1" quotePrefix="1" applyFont="1" applyFill="1" applyAlignment="1">
      <alignment horizontal="center" vertical="center" wrapText="1"/>
    </xf>
    <xf numFmtId="0" fontId="12" fillId="3" borderId="7" xfId="1" quotePrefix="1" applyFont="1" applyFill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10" fillId="0" borderId="7" xfId="1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horizontal="center" vertical="center" wrapText="1"/>
    </xf>
    <xf numFmtId="0" fontId="5" fillId="0" borderId="12" xfId="11" quotePrefix="1" applyFont="1" applyBorder="1" applyAlignment="1">
      <alignment horizontal="center" vertical="center" wrapText="1"/>
    </xf>
    <xf numFmtId="0" fontId="10" fillId="0" borderId="10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6" fillId="3" borderId="8" xfId="1" quotePrefix="1" applyFont="1" applyFill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top"/>
    </xf>
    <xf numFmtId="0" fontId="22" fillId="0" borderId="21" xfId="5" applyFont="1" applyBorder="1" applyAlignment="1">
      <alignment horizontal="center" vertical="center"/>
    </xf>
    <xf numFmtId="0" fontId="25" fillId="0" borderId="21" xfId="5" applyFont="1" applyBorder="1" applyAlignment="1">
      <alignment horizontal="center" vertical="center"/>
    </xf>
    <xf numFmtId="0" fontId="19" fillId="0" borderId="21" xfId="5" applyBorder="1" applyAlignment="1">
      <alignment horizontal="center" vertical="center"/>
    </xf>
    <xf numFmtId="0" fontId="19" fillId="0" borderId="49" xfId="5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37" xfId="5" applyFont="1" applyBorder="1" applyAlignment="1">
      <alignment horizontal="center" vertical="center"/>
    </xf>
    <xf numFmtId="0" fontId="25" fillId="0" borderId="20" xfId="5" applyFont="1" applyBorder="1" applyAlignment="1">
      <alignment horizontal="center" vertical="center"/>
    </xf>
    <xf numFmtId="0" fontId="25" fillId="0" borderId="22" xfId="5" applyFont="1" applyBorder="1" applyAlignment="1">
      <alignment horizontal="center" vertical="center"/>
    </xf>
    <xf numFmtId="0" fontId="25" fillId="0" borderId="37" xfId="5" applyFont="1" applyBorder="1" applyAlignment="1">
      <alignment horizontal="center" vertical="center"/>
    </xf>
    <xf numFmtId="0" fontId="22" fillId="0" borderId="2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4" fillId="0" borderId="23" xfId="5" applyFont="1" applyBorder="1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14" fontId="22" fillId="0" borderId="24" xfId="5" applyNumberFormat="1" applyFont="1" applyBorder="1" applyAlignment="1">
      <alignment horizontal="center" vertical="center"/>
    </xf>
    <xf numFmtId="14" fontId="22" fillId="0" borderId="38" xfId="5" applyNumberFormat="1" applyFont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26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4" fillId="0" borderId="25" xfId="5" applyFont="1" applyBorder="1" applyAlignment="1">
      <alignment horizontal="left" vertical="center"/>
    </xf>
    <xf numFmtId="0" fontId="24" fillId="0" borderId="26" xfId="5" applyFont="1" applyBorder="1" applyAlignment="1">
      <alignment horizontal="left" vertical="center"/>
    </xf>
    <xf numFmtId="14" fontId="22" fillId="0" borderId="26" xfId="5" applyNumberFormat="1" applyFont="1" applyBorder="1" applyAlignment="1">
      <alignment horizontal="center" vertical="center"/>
    </xf>
    <xf numFmtId="14" fontId="22" fillId="0" borderId="39" xfId="5" applyNumberFormat="1" applyFont="1" applyBorder="1" applyAlignment="1">
      <alignment horizontal="center" vertical="center"/>
    </xf>
    <xf numFmtId="0" fontId="24" fillId="0" borderId="55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61" xfId="5" applyFont="1" applyBorder="1" applyAlignment="1">
      <alignment horizontal="left" vertical="center"/>
    </xf>
    <xf numFmtId="0" fontId="25" fillId="0" borderId="46" xfId="5" applyFont="1" applyBorder="1" applyAlignment="1">
      <alignment horizontal="left" vertical="center"/>
    </xf>
    <xf numFmtId="0" fontId="25" fillId="0" borderId="45" xfId="5" applyFont="1" applyBorder="1" applyAlignment="1">
      <alignment horizontal="left" vertical="center"/>
    </xf>
    <xf numFmtId="0" fontId="25" fillId="0" borderId="51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 wrapText="1"/>
    </xf>
    <xf numFmtId="0" fontId="24" fillId="0" borderId="35" xfId="5" applyFont="1" applyBorder="1" applyAlignment="1">
      <alignment horizontal="left" vertical="center" wrapText="1"/>
    </xf>
    <xf numFmtId="0" fontId="24" fillId="0" borderId="42" xfId="5" applyFont="1" applyBorder="1" applyAlignment="1">
      <alignment horizontal="left" vertical="center" wrapText="1"/>
    </xf>
    <xf numFmtId="0" fontId="24" fillId="0" borderId="47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2" fillId="0" borderId="33" xfId="5" applyNumberFormat="1" applyFont="1" applyBorder="1" applyAlignment="1">
      <alignment horizontal="left" vertical="center"/>
    </xf>
    <xf numFmtId="9" fontId="22" fillId="0" borderId="28" xfId="5" applyNumberFormat="1" applyFont="1" applyBorder="1" applyAlignment="1">
      <alignment horizontal="left" vertical="center"/>
    </xf>
    <xf numFmtId="9" fontId="22" fillId="0" borderId="40" xfId="5" applyNumberFormat="1" applyFont="1" applyBorder="1" applyAlignment="1">
      <alignment horizontal="left" vertical="center"/>
    </xf>
    <xf numFmtId="9" fontId="22" fillId="0" borderId="34" xfId="5" applyNumberFormat="1" applyFont="1" applyBorder="1" applyAlignment="1">
      <alignment horizontal="left" vertical="center"/>
    </xf>
    <xf numFmtId="9" fontId="22" fillId="0" borderId="35" xfId="5" applyNumberFormat="1" applyFont="1" applyBorder="1" applyAlignment="1">
      <alignment horizontal="left" vertical="center"/>
    </xf>
    <xf numFmtId="9" fontId="22" fillId="0" borderId="42" xfId="5" applyNumberFormat="1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57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0" fontId="22" fillId="0" borderId="58" xfId="5" applyFont="1" applyBorder="1" applyAlignment="1">
      <alignment horizontal="left" vertical="center"/>
    </xf>
    <xf numFmtId="0" fontId="22" fillId="0" borderId="59" xfId="5" applyFont="1" applyBorder="1" applyAlignment="1">
      <alignment horizontal="left" vertical="center"/>
    </xf>
    <xf numFmtId="0" fontId="22" fillId="0" borderId="62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31" fillId="0" borderId="45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63" xfId="5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2" fillId="0" borderId="55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61" xfId="5" applyFont="1" applyBorder="1" applyAlignment="1">
      <alignment horizontal="left" vertical="center"/>
    </xf>
    <xf numFmtId="0" fontId="14" fillId="3" borderId="0" xfId="6" applyFont="1" applyFill="1" applyAlignment="1">
      <alignment horizontal="center"/>
    </xf>
    <xf numFmtId="0" fontId="13" fillId="3" borderId="0" xfId="6" applyFont="1" applyFill="1" applyAlignment="1">
      <alignment horizontal="center"/>
    </xf>
    <xf numFmtId="0" fontId="13" fillId="3" borderId="17" xfId="5" applyFont="1" applyFill="1" applyBorder="1" applyAlignment="1">
      <alignment horizontal="center" vertical="center"/>
    </xf>
    <xf numFmtId="0" fontId="13" fillId="3" borderId="53" xfId="5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54" xfId="6" applyFont="1" applyFill="1" applyBorder="1" applyAlignment="1">
      <alignment horizontal="center" vertical="center"/>
    </xf>
    <xf numFmtId="0" fontId="14" fillId="3" borderId="18" xfId="6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26" fillId="0" borderId="19" xfId="5" applyFont="1" applyBorder="1" applyAlignment="1">
      <alignment horizontal="center" vertical="top"/>
    </xf>
    <xf numFmtId="0" fontId="24" fillId="0" borderId="23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38" xfId="5" applyFont="1" applyBorder="1" applyAlignment="1">
      <alignment horizontal="center" vertical="center"/>
    </xf>
    <xf numFmtId="0" fontId="22" fillId="0" borderId="23" xfId="5" applyFont="1" applyBorder="1" applyAlignment="1">
      <alignment horizontal="left" vertical="center"/>
    </xf>
    <xf numFmtId="0" fontId="25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20" xfId="5" applyFont="1" applyBorder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2" fillId="0" borderId="25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0" xfId="5" applyFont="1" applyBorder="1" applyAlignment="1">
      <alignment horizontal="left" vertical="center"/>
    </xf>
    <xf numFmtId="0" fontId="21" fillId="0" borderId="24" xfId="5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21" fillId="0" borderId="38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/>
    </xf>
    <xf numFmtId="0" fontId="22" fillId="0" borderId="45" xfId="5" applyFont="1" applyBorder="1" applyAlignment="1">
      <alignment horizontal="center" vertical="center"/>
    </xf>
    <xf numFmtId="0" fontId="25" fillId="0" borderId="45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25" fillId="0" borderId="52" xfId="5" applyFont="1" applyBorder="1" applyAlignment="1">
      <alignment horizontal="center" vertical="center"/>
    </xf>
    <xf numFmtId="0" fontId="25" fillId="0" borderId="25" xfId="5" applyFont="1" applyBorder="1" applyAlignment="1">
      <alignment horizontal="center" vertical="center"/>
    </xf>
    <xf numFmtId="0" fontId="25" fillId="0" borderId="26" xfId="5" applyFont="1" applyBorder="1" applyAlignment="1">
      <alignment horizontal="center" vertical="center"/>
    </xf>
    <xf numFmtId="0" fontId="25" fillId="0" borderId="39" xfId="5" applyFont="1" applyBorder="1" applyAlignment="1">
      <alignment horizontal="center" vertical="center"/>
    </xf>
    <xf numFmtId="0" fontId="19" fillId="0" borderId="45" xfId="5" applyBorder="1" applyAlignment="1">
      <alignment horizontal="center" vertical="center"/>
    </xf>
    <xf numFmtId="0" fontId="19" fillId="0" borderId="50" xfId="5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20" fillId="0" borderId="19" xfId="5" applyFont="1" applyBorder="1" applyAlignment="1">
      <alignment horizontal="center" vertical="top"/>
    </xf>
    <xf numFmtId="0" fontId="23" fillId="0" borderId="22" xfId="5" applyFont="1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58" fontId="23" fillId="0" borderId="24" xfId="5" applyNumberFormat="1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2" fillId="0" borderId="26" xfId="5" applyFont="1" applyBorder="1" applyAlignment="1">
      <alignment horizontal="right" vertical="center"/>
    </xf>
    <xf numFmtId="0" fontId="21" fillId="0" borderId="26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3" fillId="0" borderId="29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3" fillId="0" borderId="2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23" xfId="5" applyFont="1" applyBorder="1" applyAlignment="1">
      <alignment horizontal="left" vertical="center" wrapText="1"/>
    </xf>
    <xf numFmtId="0" fontId="23" fillId="0" borderId="24" xfId="5" applyFont="1" applyBorder="1" applyAlignment="1">
      <alignment horizontal="left" vertical="center" wrapText="1"/>
    </xf>
    <xf numFmtId="0" fontId="23" fillId="0" borderId="38" xfId="5" applyFont="1" applyBorder="1" applyAlignment="1">
      <alignment horizontal="left" vertical="center" wrapText="1"/>
    </xf>
    <xf numFmtId="0" fontId="19" fillId="0" borderId="26" xfId="5" applyBorder="1" applyAlignment="1">
      <alignment horizontal="center" vertical="center"/>
    </xf>
    <xf numFmtId="0" fontId="19" fillId="0" borderId="39" xfId="5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21" fillId="0" borderId="33" xfId="5" applyFont="1" applyBorder="1" applyAlignment="1">
      <alignment horizontal="left" vertical="center"/>
    </xf>
    <xf numFmtId="0" fontId="19" fillId="0" borderId="31" xfId="5" applyBorder="1" applyAlignment="1">
      <alignment horizontal="left" vertical="center"/>
    </xf>
    <xf numFmtId="0" fontId="19" fillId="0" borderId="30" xfId="5" applyBorder="1" applyAlignment="1">
      <alignment horizontal="left" vertical="center"/>
    </xf>
    <xf numFmtId="0" fontId="19" fillId="0" borderId="41" xfId="5" applyBorder="1" applyAlignment="1">
      <alignment horizontal="left" vertical="center"/>
    </xf>
    <xf numFmtId="0" fontId="25" fillId="0" borderId="31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4" fillId="0" borderId="20" xfId="5" applyFont="1" applyBorder="1" applyAlignment="1">
      <alignment horizontal="left" vertical="center"/>
    </xf>
    <xf numFmtId="0" fontId="24" fillId="0" borderId="22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625475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501650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501650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501650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501650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501650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501650</xdr:colOff>
      <xdr:row>9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501650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501650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501650</xdr:colOff>
      <xdr:row>12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501650</xdr:colOff>
      <xdr:row>8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501650</xdr:colOff>
      <xdr:row>6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501650</xdr:colOff>
      <xdr:row>7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6" customWidth="1"/>
    <col min="3" max="3" width="10.1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8.95" customHeight="1">
      <c r="A9" s="137"/>
      <c r="B9" s="142" t="s">
        <v>8</v>
      </c>
    </row>
    <row r="10" spans="1:2" ht="15.95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4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0.25">
      <c r="A20" s="137"/>
      <c r="B20" s="138" t="s">
        <v>18</v>
      </c>
    </row>
    <row r="21" spans="1:2">
      <c r="A21" s="5">
        <v>1</v>
      </c>
      <c r="B21" s="139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0.25">
      <c r="A29" s="137"/>
      <c r="B29" s="138" t="s">
        <v>26</v>
      </c>
    </row>
    <row r="30" spans="1:2">
      <c r="A30" s="5">
        <v>1</v>
      </c>
      <c r="B30" s="139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28.5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2"/>
  <sheetViews>
    <sheetView zoomScale="125" zoomScaleNormal="125" workbookViewId="0">
      <selection activeCell="E4" sqref="E4:E6"/>
    </sheetView>
  </sheetViews>
  <sheetFormatPr defaultColWidth="9" defaultRowHeight="14.2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5" t="s">
        <v>291</v>
      </c>
      <c r="B1" s="335"/>
      <c r="C1" s="335"/>
      <c r="D1" s="336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5" s="1" customFormat="1" ht="16.5">
      <c r="A2" s="337" t="s">
        <v>264</v>
      </c>
      <c r="B2" s="349" t="s">
        <v>266</v>
      </c>
      <c r="C2" s="349" t="s">
        <v>267</v>
      </c>
      <c r="D2" s="351" t="s">
        <v>268</v>
      </c>
      <c r="E2" s="349" t="s">
        <v>269</v>
      </c>
      <c r="F2" s="349" t="s">
        <v>265</v>
      </c>
      <c r="G2" s="349" t="s">
        <v>292</v>
      </c>
      <c r="H2" s="349" t="s">
        <v>293</v>
      </c>
      <c r="I2" s="3" t="s">
        <v>294</v>
      </c>
      <c r="J2" s="3" t="s">
        <v>295</v>
      </c>
      <c r="K2" s="3" t="s">
        <v>296</v>
      </c>
      <c r="L2" s="3" t="s">
        <v>297</v>
      </c>
      <c r="M2" s="3" t="s">
        <v>298</v>
      </c>
      <c r="N2" s="349" t="s">
        <v>299</v>
      </c>
      <c r="O2" s="349" t="s">
        <v>300</v>
      </c>
    </row>
    <row r="3" spans="1:15" s="1" customFormat="1" ht="16.5">
      <c r="A3" s="337"/>
      <c r="B3" s="350"/>
      <c r="C3" s="350"/>
      <c r="D3" s="352"/>
      <c r="E3" s="350"/>
      <c r="F3" s="350"/>
      <c r="G3" s="350"/>
      <c r="H3" s="350"/>
      <c r="I3" s="3" t="s">
        <v>301</v>
      </c>
      <c r="J3" s="3" t="s">
        <v>301</v>
      </c>
      <c r="K3" s="3" t="s">
        <v>301</v>
      </c>
      <c r="L3" s="3" t="s">
        <v>301</v>
      </c>
      <c r="M3" s="3" t="s">
        <v>301</v>
      </c>
      <c r="N3" s="350"/>
      <c r="O3" s="350"/>
    </row>
    <row r="4" spans="1:15" ht="31.5">
      <c r="A4" s="5">
        <v>1</v>
      </c>
      <c r="B4" s="18" t="s">
        <v>278</v>
      </c>
      <c r="C4" s="148" t="s">
        <v>279</v>
      </c>
      <c r="D4" s="149" t="s">
        <v>280</v>
      </c>
      <c r="E4" s="6" t="s">
        <v>281</v>
      </c>
      <c r="F4" s="147" t="s">
        <v>277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13</v>
      </c>
      <c r="O4" s="6" t="s">
        <v>283</v>
      </c>
    </row>
    <row r="5" spans="1:15" ht="31.5">
      <c r="A5" s="5">
        <v>2</v>
      </c>
      <c r="B5" s="18" t="s">
        <v>284</v>
      </c>
      <c r="C5" s="148" t="s">
        <v>279</v>
      </c>
      <c r="D5" s="150" t="s">
        <v>285</v>
      </c>
      <c r="E5" s="6" t="s">
        <v>63</v>
      </c>
      <c r="F5" s="147" t="s">
        <v>277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>SUM(I5:M5)</f>
        <v>16</v>
      </c>
      <c r="O5" s="6" t="s">
        <v>283</v>
      </c>
    </row>
    <row r="6" spans="1:15" ht="31.5">
      <c r="A6" s="5">
        <v>3</v>
      </c>
      <c r="B6" s="18" t="s">
        <v>286</v>
      </c>
      <c r="C6" s="148" t="s">
        <v>279</v>
      </c>
      <c r="D6" s="151" t="s">
        <v>287</v>
      </c>
      <c r="E6" s="6" t="s">
        <v>281</v>
      </c>
      <c r="F6" s="147" t="s">
        <v>277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>SUM(I6:M6)</f>
        <v>12</v>
      </c>
      <c r="O6" s="6" t="s">
        <v>283</v>
      </c>
    </row>
    <row r="7" spans="1:15">
      <c r="A7" s="5"/>
      <c r="B7" s="6"/>
      <c r="C7" s="6"/>
      <c r="D7" s="19"/>
      <c r="E7" s="6"/>
      <c r="F7" s="23"/>
      <c r="G7" s="6"/>
      <c r="H7" s="6"/>
      <c r="I7" s="6"/>
      <c r="J7" s="6"/>
      <c r="K7" s="6"/>
      <c r="L7" s="6"/>
      <c r="M7" s="5"/>
      <c r="N7" s="5"/>
      <c r="O7" s="5"/>
    </row>
    <row r="8" spans="1:15">
      <c r="A8" s="5"/>
      <c r="B8" s="6"/>
      <c r="C8" s="6"/>
      <c r="D8" s="20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8.75">
      <c r="A11" s="338" t="s">
        <v>288</v>
      </c>
      <c r="B11" s="359"/>
      <c r="C11" s="359"/>
      <c r="D11" s="340"/>
      <c r="E11" s="341"/>
      <c r="F11" s="360"/>
      <c r="G11" s="360"/>
      <c r="H11" s="360"/>
      <c r="I11" s="342"/>
      <c r="J11" s="338" t="s">
        <v>302</v>
      </c>
      <c r="K11" s="339"/>
      <c r="L11" s="339"/>
      <c r="M11" s="343"/>
      <c r="N11" s="8"/>
      <c r="O11" s="9"/>
    </row>
    <row r="12" spans="1:15" ht="16.5">
      <c r="A12" s="361" t="s">
        <v>303</v>
      </c>
      <c r="B12" s="362"/>
      <c r="C12" s="362"/>
      <c r="D12" s="348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6 O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5" t="s">
        <v>304</v>
      </c>
      <c r="B1" s="335"/>
      <c r="C1" s="335"/>
      <c r="D1" s="335"/>
      <c r="E1" s="336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</row>
    <row r="2" spans="1:23" s="1" customFormat="1" ht="15.95" customHeight="1">
      <c r="A2" s="349" t="s">
        <v>305</v>
      </c>
      <c r="B2" s="349" t="s">
        <v>265</v>
      </c>
      <c r="C2" s="349" t="s">
        <v>266</v>
      </c>
      <c r="D2" s="349" t="s">
        <v>267</v>
      </c>
      <c r="E2" s="351" t="s">
        <v>268</v>
      </c>
      <c r="F2" s="349" t="s">
        <v>269</v>
      </c>
      <c r="G2" s="363" t="s">
        <v>306</v>
      </c>
      <c r="H2" s="364"/>
      <c r="I2" s="365"/>
      <c r="J2" s="363" t="s">
        <v>307</v>
      </c>
      <c r="K2" s="364"/>
      <c r="L2" s="365"/>
      <c r="M2" s="363" t="s">
        <v>308</v>
      </c>
      <c r="N2" s="364"/>
      <c r="O2" s="365"/>
      <c r="P2" s="363" t="s">
        <v>309</v>
      </c>
      <c r="Q2" s="364"/>
      <c r="R2" s="365"/>
      <c r="S2" s="364" t="s">
        <v>310</v>
      </c>
      <c r="T2" s="364"/>
      <c r="U2" s="365"/>
      <c r="V2" s="374" t="s">
        <v>311</v>
      </c>
      <c r="W2" s="374" t="s">
        <v>300</v>
      </c>
    </row>
    <row r="3" spans="1:23" s="1" customFormat="1" ht="16.5">
      <c r="A3" s="350"/>
      <c r="B3" s="370"/>
      <c r="C3" s="370"/>
      <c r="D3" s="370"/>
      <c r="E3" s="371"/>
      <c r="F3" s="370"/>
      <c r="G3" s="3" t="s">
        <v>312</v>
      </c>
      <c r="H3" s="3" t="s">
        <v>69</v>
      </c>
      <c r="I3" s="3" t="s">
        <v>265</v>
      </c>
      <c r="J3" s="3" t="s">
        <v>312</v>
      </c>
      <c r="K3" s="3" t="s">
        <v>69</v>
      </c>
      <c r="L3" s="3" t="s">
        <v>265</v>
      </c>
      <c r="M3" s="3" t="s">
        <v>312</v>
      </c>
      <c r="N3" s="3" t="s">
        <v>69</v>
      </c>
      <c r="O3" s="3" t="s">
        <v>265</v>
      </c>
      <c r="P3" s="3" t="s">
        <v>312</v>
      </c>
      <c r="Q3" s="3" t="s">
        <v>69</v>
      </c>
      <c r="R3" s="3" t="s">
        <v>265</v>
      </c>
      <c r="S3" s="3" t="s">
        <v>312</v>
      </c>
      <c r="T3" s="3" t="s">
        <v>69</v>
      </c>
      <c r="U3" s="3" t="s">
        <v>265</v>
      </c>
      <c r="V3" s="375"/>
      <c r="W3" s="375"/>
    </row>
    <row r="4" spans="1:23" ht="31.5">
      <c r="A4" s="366" t="s">
        <v>313</v>
      </c>
      <c r="B4" s="147" t="s">
        <v>277</v>
      </c>
      <c r="C4" s="18" t="s">
        <v>278</v>
      </c>
      <c r="D4" s="148" t="s">
        <v>279</v>
      </c>
      <c r="E4" s="149" t="s">
        <v>280</v>
      </c>
      <c r="F4" s="6" t="s">
        <v>281</v>
      </c>
      <c r="G4" s="152" t="s">
        <v>314</v>
      </c>
      <c r="H4" s="148" t="s">
        <v>315</v>
      </c>
      <c r="I4" s="6" t="s">
        <v>316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>
      <c r="A5" s="367"/>
      <c r="B5" s="147" t="s">
        <v>277</v>
      </c>
      <c r="C5" s="18" t="s">
        <v>284</v>
      </c>
      <c r="D5" s="148" t="s">
        <v>279</v>
      </c>
      <c r="E5" s="150" t="s">
        <v>285</v>
      </c>
      <c r="F5" s="6" t="s">
        <v>63</v>
      </c>
      <c r="G5" s="363" t="s">
        <v>317</v>
      </c>
      <c r="H5" s="364"/>
      <c r="I5" s="365"/>
      <c r="J5" s="363" t="s">
        <v>318</v>
      </c>
      <c r="K5" s="364"/>
      <c r="L5" s="365"/>
      <c r="M5" s="363" t="s">
        <v>319</v>
      </c>
      <c r="N5" s="364"/>
      <c r="O5" s="365"/>
      <c r="P5" s="363" t="s">
        <v>320</v>
      </c>
      <c r="Q5" s="364"/>
      <c r="R5" s="365"/>
      <c r="S5" s="364" t="s">
        <v>321</v>
      </c>
      <c r="T5" s="364"/>
      <c r="U5" s="365"/>
      <c r="V5" s="6"/>
      <c r="W5" s="6"/>
    </row>
    <row r="6" spans="1:23" ht="31.5">
      <c r="A6" s="367"/>
      <c r="B6" s="147" t="s">
        <v>277</v>
      </c>
      <c r="C6" s="18" t="s">
        <v>286</v>
      </c>
      <c r="D6" s="148" t="s">
        <v>279</v>
      </c>
      <c r="E6" s="151" t="s">
        <v>287</v>
      </c>
      <c r="F6" s="6" t="s">
        <v>281</v>
      </c>
      <c r="G6" s="3" t="s">
        <v>312</v>
      </c>
      <c r="H6" s="3" t="s">
        <v>69</v>
      </c>
      <c r="I6" s="3" t="s">
        <v>265</v>
      </c>
      <c r="J6" s="3" t="s">
        <v>312</v>
      </c>
      <c r="K6" s="3" t="s">
        <v>69</v>
      </c>
      <c r="L6" s="3" t="s">
        <v>265</v>
      </c>
      <c r="M6" s="3" t="s">
        <v>312</v>
      </c>
      <c r="N6" s="3" t="s">
        <v>69</v>
      </c>
      <c r="O6" s="3" t="s">
        <v>265</v>
      </c>
      <c r="P6" s="3" t="s">
        <v>312</v>
      </c>
      <c r="Q6" s="3" t="s">
        <v>69</v>
      </c>
      <c r="R6" s="3" t="s">
        <v>265</v>
      </c>
      <c r="S6" s="3" t="s">
        <v>312</v>
      </c>
      <c r="T6" s="3" t="s">
        <v>69</v>
      </c>
      <c r="U6" s="3" t="s">
        <v>265</v>
      </c>
      <c r="V6" s="6"/>
      <c r="W6" s="6"/>
    </row>
    <row r="7" spans="1:23">
      <c r="A7" s="368" t="s">
        <v>322</v>
      </c>
      <c r="B7" s="368"/>
      <c r="C7" s="6"/>
      <c r="D7" s="6"/>
      <c r="E7" s="1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9"/>
      <c r="B8" s="369"/>
      <c r="C8" s="6"/>
      <c r="D8" s="6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8" t="s">
        <v>323</v>
      </c>
      <c r="B9" s="368"/>
      <c r="C9" s="368"/>
      <c r="D9" s="368"/>
      <c r="E9" s="372"/>
      <c r="F9" s="36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9"/>
      <c r="B10" s="369"/>
      <c r="C10" s="369"/>
      <c r="D10" s="369"/>
      <c r="E10" s="373"/>
      <c r="F10" s="36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8" t="s">
        <v>324</v>
      </c>
      <c r="B11" s="368"/>
      <c r="C11" s="368"/>
      <c r="D11" s="368"/>
      <c r="E11" s="372"/>
      <c r="F11" s="36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9"/>
      <c r="B12" s="369"/>
      <c r="C12" s="369"/>
      <c r="D12" s="369"/>
      <c r="E12" s="373"/>
      <c r="F12" s="36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8" t="s">
        <v>325</v>
      </c>
      <c r="B13" s="368"/>
      <c r="C13" s="368"/>
      <c r="D13" s="368"/>
      <c r="E13" s="372"/>
      <c r="F13" s="36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69"/>
      <c r="B14" s="369"/>
      <c r="C14" s="369"/>
      <c r="D14" s="369"/>
      <c r="E14" s="373"/>
      <c r="F14" s="36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"/>
      <c r="B15" s="5"/>
      <c r="C15" s="5"/>
      <c r="D15" s="5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8.75">
      <c r="A16" s="338" t="s">
        <v>288</v>
      </c>
      <c r="B16" s="339"/>
      <c r="C16" s="339"/>
      <c r="D16" s="339"/>
      <c r="E16" s="340"/>
      <c r="F16" s="341"/>
      <c r="G16" s="342"/>
      <c r="H16" s="16"/>
      <c r="I16" s="16"/>
      <c r="J16" s="338" t="s">
        <v>289</v>
      </c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43"/>
      <c r="V16" s="8"/>
      <c r="W16" s="9"/>
    </row>
    <row r="17" spans="1:23" ht="16.5">
      <c r="A17" s="361" t="s">
        <v>326</v>
      </c>
      <c r="B17" s="361"/>
      <c r="C17" s="347"/>
      <c r="D17" s="347"/>
      <c r="E17" s="348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</row>
  </sheetData>
  <mergeCells count="44">
    <mergeCell ref="E9:E10"/>
    <mergeCell ref="E11:E12"/>
    <mergeCell ref="E13:E14"/>
    <mergeCell ref="F2:F3"/>
    <mergeCell ref="F9:F10"/>
    <mergeCell ref="F11:F12"/>
    <mergeCell ref="F13:F14"/>
    <mergeCell ref="C9:C10"/>
    <mergeCell ref="C11:C12"/>
    <mergeCell ref="C13:C14"/>
    <mergeCell ref="D2:D3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2" type="noConversion"/>
  <dataValidations count="1">
    <dataValidation type="list" allowBlank="1" showInputMessage="1" showErrorMessage="1" sqref="W1 W4:W6 W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5" t="s">
        <v>327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s="1" customFormat="1" ht="16.5">
      <c r="A2" s="12" t="s">
        <v>328</v>
      </c>
      <c r="B2" s="13" t="s">
        <v>266</v>
      </c>
      <c r="C2" s="13" t="s">
        <v>267</v>
      </c>
      <c r="D2" s="13" t="s">
        <v>268</v>
      </c>
      <c r="E2" s="13" t="s">
        <v>269</v>
      </c>
      <c r="F2" s="13" t="s">
        <v>265</v>
      </c>
      <c r="G2" s="12" t="s">
        <v>329</v>
      </c>
      <c r="H2" s="12" t="s">
        <v>330</v>
      </c>
      <c r="I2" s="12" t="s">
        <v>331</v>
      </c>
      <c r="J2" s="12" t="s">
        <v>330</v>
      </c>
      <c r="K2" s="12" t="s">
        <v>332</v>
      </c>
      <c r="L2" s="12" t="s">
        <v>330</v>
      </c>
      <c r="M2" s="13" t="s">
        <v>311</v>
      </c>
      <c r="N2" s="13" t="s">
        <v>300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328</v>
      </c>
      <c r="B4" s="15" t="s">
        <v>333</v>
      </c>
      <c r="C4" s="15" t="s">
        <v>312</v>
      </c>
      <c r="D4" s="15" t="s">
        <v>268</v>
      </c>
      <c r="E4" s="13" t="s">
        <v>269</v>
      </c>
      <c r="F4" s="13" t="s">
        <v>265</v>
      </c>
      <c r="G4" s="12" t="s">
        <v>329</v>
      </c>
      <c r="H4" s="12" t="s">
        <v>330</v>
      </c>
      <c r="I4" s="12" t="s">
        <v>331</v>
      </c>
      <c r="J4" s="12" t="s">
        <v>330</v>
      </c>
      <c r="K4" s="12" t="s">
        <v>332</v>
      </c>
      <c r="L4" s="12" t="s">
        <v>330</v>
      </c>
      <c r="M4" s="13" t="s">
        <v>311</v>
      </c>
      <c r="N4" s="13" t="s">
        <v>300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8" t="s">
        <v>334</v>
      </c>
      <c r="B11" s="339"/>
      <c r="C11" s="339"/>
      <c r="D11" s="343"/>
      <c r="E11" s="341"/>
      <c r="F11" s="360"/>
      <c r="G11" s="342"/>
      <c r="H11" s="16"/>
      <c r="I11" s="338" t="s">
        <v>335</v>
      </c>
      <c r="J11" s="339"/>
      <c r="K11" s="339"/>
      <c r="L11" s="8"/>
      <c r="M11" s="8"/>
      <c r="N11" s="9"/>
    </row>
    <row r="12" spans="1:14" ht="16.5">
      <c r="A12" s="361" t="s">
        <v>336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7" sqref="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spans="1:12" ht="29.25">
      <c r="A1" s="335" t="s">
        <v>337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2" s="1" customFormat="1" ht="16.5">
      <c r="A2" s="3" t="s">
        <v>305</v>
      </c>
      <c r="B2" s="4" t="s">
        <v>265</v>
      </c>
      <c r="C2" s="4" t="s">
        <v>266</v>
      </c>
      <c r="D2" s="4" t="s">
        <v>267</v>
      </c>
      <c r="E2" s="4" t="s">
        <v>268</v>
      </c>
      <c r="F2" s="4" t="s">
        <v>269</v>
      </c>
      <c r="G2" s="3" t="s">
        <v>338</v>
      </c>
      <c r="H2" s="3" t="s">
        <v>339</v>
      </c>
      <c r="I2" s="3" t="s">
        <v>340</v>
      </c>
      <c r="J2" s="3" t="s">
        <v>341</v>
      </c>
      <c r="K2" s="4" t="s">
        <v>311</v>
      </c>
      <c r="L2" s="4" t="s">
        <v>300</v>
      </c>
    </row>
    <row r="3" spans="1:12" ht="27">
      <c r="A3" s="5"/>
      <c r="B3" s="152" t="s">
        <v>342</v>
      </c>
      <c r="C3" s="6"/>
      <c r="D3" s="153" t="s">
        <v>343</v>
      </c>
      <c r="E3" s="154" t="s">
        <v>344</v>
      </c>
      <c r="F3" s="6" t="s">
        <v>281</v>
      </c>
      <c r="G3" s="153" t="s">
        <v>345</v>
      </c>
      <c r="H3" s="155" t="s">
        <v>346</v>
      </c>
      <c r="I3" s="6"/>
      <c r="J3" s="6"/>
      <c r="K3" s="6"/>
      <c r="L3" s="6"/>
    </row>
    <row r="4" spans="1:12" ht="40.5">
      <c r="A4" s="5"/>
      <c r="B4" s="152" t="s">
        <v>342</v>
      </c>
      <c r="C4" s="6"/>
      <c r="D4" s="156" t="s">
        <v>347</v>
      </c>
      <c r="E4" s="154" t="s">
        <v>344</v>
      </c>
      <c r="F4" s="6" t="s">
        <v>348</v>
      </c>
      <c r="G4" s="156" t="s">
        <v>349</v>
      </c>
      <c r="H4" s="155" t="s">
        <v>350</v>
      </c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8" t="s">
        <v>288</v>
      </c>
      <c r="B11" s="339"/>
      <c r="C11" s="339"/>
      <c r="D11" s="339"/>
      <c r="E11" s="343"/>
      <c r="F11" s="341"/>
      <c r="G11" s="342"/>
      <c r="H11" s="338" t="s">
        <v>289</v>
      </c>
      <c r="I11" s="339"/>
      <c r="J11" s="339"/>
      <c r="K11" s="8"/>
      <c r="L11" s="9"/>
    </row>
    <row r="12" spans="1:12" ht="16.5">
      <c r="A12" s="361" t="s">
        <v>351</v>
      </c>
      <c r="B12" s="361"/>
      <c r="C12" s="347"/>
      <c r="D12" s="347"/>
      <c r="E12" s="347"/>
      <c r="F12" s="347"/>
      <c r="G12" s="347"/>
      <c r="H12" s="347"/>
      <c r="I12" s="347"/>
      <c r="J12" s="347"/>
      <c r="K12" s="347"/>
      <c r="L12" s="347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5" t="s">
        <v>352</v>
      </c>
      <c r="B1" s="335"/>
      <c r="C1" s="335"/>
      <c r="D1" s="335"/>
      <c r="E1" s="335"/>
      <c r="F1" s="335"/>
      <c r="G1" s="335"/>
      <c r="H1" s="335"/>
      <c r="I1" s="335"/>
    </row>
    <row r="2" spans="1:9" s="1" customFormat="1" ht="16.5">
      <c r="A2" s="337" t="s">
        <v>264</v>
      </c>
      <c r="B2" s="349" t="s">
        <v>265</v>
      </c>
      <c r="C2" s="349" t="s">
        <v>312</v>
      </c>
      <c r="D2" s="349" t="s">
        <v>268</v>
      </c>
      <c r="E2" s="349" t="s">
        <v>269</v>
      </c>
      <c r="F2" s="3" t="s">
        <v>353</v>
      </c>
      <c r="G2" s="3" t="s">
        <v>271</v>
      </c>
      <c r="H2" s="353" t="s">
        <v>272</v>
      </c>
      <c r="I2" s="357" t="s">
        <v>274</v>
      </c>
    </row>
    <row r="3" spans="1:9" s="1" customFormat="1" ht="16.5">
      <c r="A3" s="337"/>
      <c r="B3" s="350"/>
      <c r="C3" s="350"/>
      <c r="D3" s="350"/>
      <c r="E3" s="350"/>
      <c r="F3" s="3" t="s">
        <v>354</v>
      </c>
      <c r="G3" s="3" t="s">
        <v>275</v>
      </c>
      <c r="H3" s="354"/>
      <c r="I3" s="358"/>
    </row>
    <row r="4" spans="1:9">
      <c r="A4" s="5"/>
      <c r="B4" s="152" t="s">
        <v>316</v>
      </c>
      <c r="C4" s="152" t="s">
        <v>314</v>
      </c>
      <c r="D4" s="157" t="s">
        <v>355</v>
      </c>
      <c r="E4" s="6" t="s">
        <v>281</v>
      </c>
      <c r="F4" s="6">
        <v>0.3</v>
      </c>
      <c r="G4" s="6">
        <v>0.5</v>
      </c>
      <c r="H4" s="6">
        <f>SUM(F4:G4)</f>
        <v>0.8</v>
      </c>
      <c r="I4" s="6" t="s">
        <v>283</v>
      </c>
    </row>
    <row r="5" spans="1:9" ht="21">
      <c r="A5" s="5"/>
      <c r="B5" s="152" t="s">
        <v>316</v>
      </c>
      <c r="C5" s="152" t="s">
        <v>314</v>
      </c>
      <c r="D5" s="158" t="s">
        <v>356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283</v>
      </c>
    </row>
    <row r="6" spans="1:9" ht="21">
      <c r="A6" s="5"/>
      <c r="B6" s="152" t="s">
        <v>316</v>
      </c>
      <c r="C6" s="152" t="s">
        <v>314</v>
      </c>
      <c r="D6" s="159" t="s">
        <v>357</v>
      </c>
      <c r="E6" s="6" t="s">
        <v>281</v>
      </c>
      <c r="F6" s="6">
        <v>0.3</v>
      </c>
      <c r="G6" s="6">
        <v>0.2</v>
      </c>
      <c r="H6" s="6">
        <f>SUM(F6:G6)</f>
        <v>0.5</v>
      </c>
      <c r="I6" s="6" t="s">
        <v>283</v>
      </c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38" t="s">
        <v>288</v>
      </c>
      <c r="B11" s="359"/>
      <c r="C11" s="359"/>
      <c r="D11" s="340"/>
      <c r="E11" s="7"/>
      <c r="F11" s="338" t="s">
        <v>289</v>
      </c>
      <c r="G11" s="339"/>
      <c r="H11" s="343"/>
      <c r="I11" s="9"/>
    </row>
    <row r="12" spans="1:9" ht="16.5">
      <c r="A12" s="361" t="s">
        <v>358</v>
      </c>
      <c r="B12" s="361"/>
      <c r="C12" s="347"/>
      <c r="D12" s="347"/>
      <c r="E12" s="347"/>
      <c r="F12" s="347"/>
      <c r="G12" s="347"/>
      <c r="H12" s="347"/>
      <c r="I12" s="34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7.95" customHeight="1">
      <c r="B3" s="123"/>
      <c r="C3" s="124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7.95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7.95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7.95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7.95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7.95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7.95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7.95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7.95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7.95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9" sqref="A9:K9"/>
    </sheetView>
  </sheetViews>
  <sheetFormatPr defaultColWidth="10.375" defaultRowHeight="16.5" customHeight="1"/>
  <cols>
    <col min="1" max="1" width="11.125" style="38" customWidth="1"/>
    <col min="2" max="9" width="10.375" style="38"/>
    <col min="10" max="10" width="8.875" style="38" customWidth="1"/>
    <col min="11" max="11" width="12" style="38" customWidth="1"/>
    <col min="12" max="16384" width="10.375" style="38"/>
  </cols>
  <sheetData>
    <row r="1" spans="1:11" ht="20.2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>
      <c r="A2" s="65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66" t="s">
        <v>57</v>
      </c>
      <c r="I2" s="171" t="s">
        <v>58</v>
      </c>
      <c r="J2" s="171"/>
      <c r="K2" s="172"/>
    </row>
    <row r="3" spans="1:11" ht="14.25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4.25">
      <c r="A4" s="69" t="s">
        <v>62</v>
      </c>
      <c r="B4" s="179" t="s">
        <v>63</v>
      </c>
      <c r="C4" s="180"/>
      <c r="D4" s="181" t="s">
        <v>64</v>
      </c>
      <c r="E4" s="182"/>
      <c r="F4" s="183" t="s">
        <v>65</v>
      </c>
      <c r="G4" s="184"/>
      <c r="H4" s="181" t="s">
        <v>66</v>
      </c>
      <c r="I4" s="182"/>
      <c r="J4" s="70" t="s">
        <v>67</v>
      </c>
      <c r="K4" s="71" t="s">
        <v>68</v>
      </c>
    </row>
    <row r="5" spans="1:11" ht="14.25">
      <c r="A5" s="72" t="s">
        <v>69</v>
      </c>
      <c r="B5" s="179" t="s">
        <v>70</v>
      </c>
      <c r="C5" s="180"/>
      <c r="D5" s="181" t="s">
        <v>71</v>
      </c>
      <c r="E5" s="182"/>
      <c r="F5" s="183">
        <v>45061</v>
      </c>
      <c r="G5" s="184"/>
      <c r="H5" s="181" t="s">
        <v>72</v>
      </c>
      <c r="I5" s="182"/>
      <c r="J5" s="70" t="s">
        <v>67</v>
      </c>
      <c r="K5" s="71" t="s">
        <v>68</v>
      </c>
    </row>
    <row r="6" spans="1:11" ht="14.25">
      <c r="A6" s="69" t="s">
        <v>73</v>
      </c>
      <c r="B6" s="73">
        <v>3</v>
      </c>
      <c r="C6" s="74">
        <v>7</v>
      </c>
      <c r="D6" s="72" t="s">
        <v>74</v>
      </c>
      <c r="E6" s="75"/>
      <c r="F6" s="183">
        <v>45071</v>
      </c>
      <c r="G6" s="184"/>
      <c r="H6" s="181" t="s">
        <v>75</v>
      </c>
      <c r="I6" s="182"/>
      <c r="J6" s="70" t="s">
        <v>67</v>
      </c>
      <c r="K6" s="71" t="s">
        <v>68</v>
      </c>
    </row>
    <row r="7" spans="1:11" ht="14.25">
      <c r="A7" s="69" t="s">
        <v>76</v>
      </c>
      <c r="B7" s="185">
        <v>4377</v>
      </c>
      <c r="C7" s="186"/>
      <c r="D7" s="72" t="s">
        <v>77</v>
      </c>
      <c r="E7" s="77"/>
      <c r="F7" s="183">
        <v>45066</v>
      </c>
      <c r="G7" s="184"/>
      <c r="H7" s="181" t="s">
        <v>78</v>
      </c>
      <c r="I7" s="182"/>
      <c r="J7" s="70" t="s">
        <v>67</v>
      </c>
      <c r="K7" s="71" t="s">
        <v>68</v>
      </c>
    </row>
    <row r="8" spans="1:11" ht="14.25">
      <c r="A8" s="79" t="s">
        <v>79</v>
      </c>
      <c r="B8" s="187"/>
      <c r="C8" s="188"/>
      <c r="D8" s="189" t="s">
        <v>80</v>
      </c>
      <c r="E8" s="190"/>
      <c r="F8" s="191">
        <v>45097</v>
      </c>
      <c r="G8" s="192"/>
      <c r="H8" s="189" t="s">
        <v>81</v>
      </c>
      <c r="I8" s="190"/>
      <c r="J8" s="86" t="s">
        <v>67</v>
      </c>
      <c r="K8" s="94" t="s">
        <v>68</v>
      </c>
    </row>
    <row r="9" spans="1:11" ht="14.25">
      <c r="A9" s="193" t="s">
        <v>82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4.25">
      <c r="A10" s="196" t="s">
        <v>83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00" t="s">
        <v>84</v>
      </c>
      <c r="B11" s="101" t="s">
        <v>85</v>
      </c>
      <c r="C11" s="102" t="s">
        <v>86</v>
      </c>
      <c r="D11" s="103"/>
      <c r="E11" s="104" t="s">
        <v>87</v>
      </c>
      <c r="F11" s="101" t="s">
        <v>85</v>
      </c>
      <c r="G11" s="102" t="s">
        <v>86</v>
      </c>
      <c r="H11" s="102" t="s">
        <v>88</v>
      </c>
      <c r="I11" s="104" t="s">
        <v>89</v>
      </c>
      <c r="J11" s="101" t="s">
        <v>85</v>
      </c>
      <c r="K11" s="119" t="s">
        <v>86</v>
      </c>
    </row>
    <row r="12" spans="1:11" ht="14.25">
      <c r="A12" s="72" t="s">
        <v>90</v>
      </c>
      <c r="B12" s="85" t="s">
        <v>85</v>
      </c>
      <c r="C12" s="70" t="s">
        <v>86</v>
      </c>
      <c r="D12" s="77"/>
      <c r="E12" s="75" t="s">
        <v>91</v>
      </c>
      <c r="F12" s="85" t="s">
        <v>85</v>
      </c>
      <c r="G12" s="70" t="s">
        <v>86</v>
      </c>
      <c r="H12" s="70" t="s">
        <v>88</v>
      </c>
      <c r="I12" s="75" t="s">
        <v>92</v>
      </c>
      <c r="J12" s="85" t="s">
        <v>85</v>
      </c>
      <c r="K12" s="71" t="s">
        <v>86</v>
      </c>
    </row>
    <row r="13" spans="1:11" ht="14.25">
      <c r="A13" s="72" t="s">
        <v>93</v>
      </c>
      <c r="B13" s="85" t="s">
        <v>85</v>
      </c>
      <c r="C13" s="70" t="s">
        <v>86</v>
      </c>
      <c r="D13" s="77"/>
      <c r="E13" s="75" t="s">
        <v>94</v>
      </c>
      <c r="F13" s="70" t="s">
        <v>95</v>
      </c>
      <c r="G13" s="70" t="s">
        <v>96</v>
      </c>
      <c r="H13" s="70" t="s">
        <v>88</v>
      </c>
      <c r="I13" s="75" t="s">
        <v>97</v>
      </c>
      <c r="J13" s="85" t="s">
        <v>85</v>
      </c>
      <c r="K13" s="71" t="s">
        <v>86</v>
      </c>
    </row>
    <row r="14" spans="1:11" ht="14.25">
      <c r="A14" s="189" t="s">
        <v>98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9"/>
    </row>
    <row r="15" spans="1:11" ht="14.25">
      <c r="A15" s="196" t="s">
        <v>99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05" t="s">
        <v>100</v>
      </c>
      <c r="B16" s="102" t="s">
        <v>95</v>
      </c>
      <c r="C16" s="102" t="s">
        <v>96</v>
      </c>
      <c r="D16" s="106"/>
      <c r="E16" s="107" t="s">
        <v>101</v>
      </c>
      <c r="F16" s="102" t="s">
        <v>95</v>
      </c>
      <c r="G16" s="102" t="s">
        <v>96</v>
      </c>
      <c r="H16" s="108"/>
      <c r="I16" s="107" t="s">
        <v>102</v>
      </c>
      <c r="J16" s="102" t="s">
        <v>95</v>
      </c>
      <c r="K16" s="119" t="s">
        <v>96</v>
      </c>
    </row>
    <row r="17" spans="1:22" ht="16.5" customHeight="1">
      <c r="A17" s="76" t="s">
        <v>103</v>
      </c>
      <c r="B17" s="70" t="s">
        <v>95</v>
      </c>
      <c r="C17" s="70" t="s">
        <v>96</v>
      </c>
      <c r="D17" s="44"/>
      <c r="E17" s="87" t="s">
        <v>104</v>
      </c>
      <c r="F17" s="70" t="s">
        <v>95</v>
      </c>
      <c r="G17" s="70" t="s">
        <v>96</v>
      </c>
      <c r="H17" s="109"/>
      <c r="I17" s="87" t="s">
        <v>105</v>
      </c>
      <c r="J17" s="70" t="s">
        <v>95</v>
      </c>
      <c r="K17" s="71" t="s">
        <v>96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>
      <c r="A18" s="200" t="s">
        <v>106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ht="18" customHeight="1">
      <c r="A19" s="196" t="s">
        <v>107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03" t="s">
        <v>108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>
      <c r="A21" s="110" t="s">
        <v>109</v>
      </c>
      <c r="B21" s="87" t="s">
        <v>110</v>
      </c>
      <c r="C21" s="87" t="s">
        <v>111</v>
      </c>
      <c r="D21" s="87" t="s">
        <v>112</v>
      </c>
      <c r="E21" s="87" t="s">
        <v>113</v>
      </c>
      <c r="F21" s="87" t="s">
        <v>114</v>
      </c>
      <c r="G21" s="87" t="s">
        <v>115</v>
      </c>
      <c r="H21" s="87" t="s">
        <v>116</v>
      </c>
      <c r="I21" s="87" t="s">
        <v>117</v>
      </c>
      <c r="J21" s="87" t="s">
        <v>118</v>
      </c>
      <c r="K21" s="64" t="s">
        <v>119</v>
      </c>
    </row>
    <row r="22" spans="1:22" ht="16.5" customHeight="1">
      <c r="A22" s="111" t="s">
        <v>120</v>
      </c>
      <c r="B22" s="112"/>
      <c r="C22" s="112">
        <v>1</v>
      </c>
      <c r="D22" s="112">
        <v>1</v>
      </c>
      <c r="E22" s="112">
        <v>1</v>
      </c>
      <c r="F22" s="112">
        <v>1</v>
      </c>
      <c r="G22" s="112">
        <v>1</v>
      </c>
      <c r="H22" s="112">
        <v>1</v>
      </c>
      <c r="I22" s="112">
        <v>1</v>
      </c>
      <c r="J22" s="112"/>
      <c r="K22" s="121"/>
    </row>
    <row r="23" spans="1:22" ht="16.5" customHeight="1">
      <c r="A23" s="111" t="s">
        <v>121</v>
      </c>
      <c r="B23" s="112"/>
      <c r="C23" s="112">
        <v>1</v>
      </c>
      <c r="D23" s="112">
        <v>1</v>
      </c>
      <c r="E23" s="112">
        <v>1</v>
      </c>
      <c r="F23" s="112">
        <v>1</v>
      </c>
      <c r="G23" s="112">
        <v>1</v>
      </c>
      <c r="H23" s="112">
        <v>1</v>
      </c>
      <c r="I23" s="112">
        <v>1</v>
      </c>
      <c r="J23" s="112"/>
      <c r="K23" s="122"/>
    </row>
    <row r="24" spans="1:22" ht="16.5" customHeight="1">
      <c r="A24" s="111" t="s">
        <v>122</v>
      </c>
      <c r="B24" s="112"/>
      <c r="C24" s="112">
        <v>1</v>
      </c>
      <c r="D24" s="112">
        <v>1</v>
      </c>
      <c r="E24" s="112">
        <v>1</v>
      </c>
      <c r="F24" s="112">
        <v>1</v>
      </c>
      <c r="G24" s="112">
        <v>1</v>
      </c>
      <c r="H24" s="112">
        <v>1</v>
      </c>
      <c r="I24" s="112">
        <v>1</v>
      </c>
      <c r="J24" s="112"/>
      <c r="K24" s="122"/>
    </row>
    <row r="25" spans="1:22" ht="16.5" customHeight="1">
      <c r="A25" s="78"/>
      <c r="B25" s="112"/>
      <c r="C25" s="112"/>
      <c r="D25" s="112"/>
      <c r="E25" s="112"/>
      <c r="F25" s="112"/>
      <c r="G25" s="112"/>
      <c r="H25" s="112"/>
      <c r="I25" s="112"/>
      <c r="J25" s="112"/>
      <c r="K25" s="62"/>
    </row>
    <row r="26" spans="1:22" ht="16.5" customHeight="1">
      <c r="A26" s="78"/>
      <c r="B26" s="112"/>
      <c r="C26" s="112"/>
      <c r="D26" s="112"/>
      <c r="E26" s="112"/>
      <c r="F26" s="112"/>
      <c r="G26" s="112"/>
      <c r="H26" s="112"/>
      <c r="I26" s="112"/>
      <c r="J26" s="112"/>
      <c r="K26" s="62"/>
    </row>
    <row r="27" spans="1:22" ht="16.5" customHeight="1">
      <c r="A27" s="78"/>
      <c r="B27" s="112"/>
      <c r="C27" s="112"/>
      <c r="D27" s="112"/>
      <c r="E27" s="112"/>
      <c r="F27" s="112"/>
      <c r="G27" s="112"/>
      <c r="H27" s="112"/>
      <c r="I27" s="112"/>
      <c r="J27" s="112"/>
      <c r="K27" s="62"/>
    </row>
    <row r="28" spans="1:22" ht="16.5" customHeight="1">
      <c r="A28" s="78"/>
      <c r="B28" s="112"/>
      <c r="C28" s="112"/>
      <c r="D28" s="112"/>
      <c r="E28" s="112"/>
      <c r="F28" s="112"/>
      <c r="G28" s="112"/>
      <c r="H28" s="112"/>
      <c r="I28" s="112"/>
      <c r="J28" s="112"/>
      <c r="K28" s="62"/>
    </row>
    <row r="29" spans="1:22" ht="18" customHeight="1">
      <c r="A29" s="206" t="s">
        <v>123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09" t="s">
        <v>124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>
      <c r="A32" s="206" t="s">
        <v>125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>
      <c r="A33" s="215" t="s">
        <v>126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127</v>
      </c>
      <c r="B34" s="219"/>
      <c r="C34" s="70" t="s">
        <v>67</v>
      </c>
      <c r="D34" s="70" t="s">
        <v>68</v>
      </c>
      <c r="E34" s="220" t="s">
        <v>128</v>
      </c>
      <c r="F34" s="221"/>
      <c r="G34" s="221"/>
      <c r="H34" s="221"/>
      <c r="I34" s="221"/>
      <c r="J34" s="221"/>
      <c r="K34" s="222"/>
    </row>
    <row r="35" spans="1:11" ht="14.25">
      <c r="A35" s="223" t="s">
        <v>129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</row>
    <row r="36" spans="1:11" ht="14.25">
      <c r="A36" s="224" t="s">
        <v>130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4.25">
      <c r="A37" s="227" t="s">
        <v>131</v>
      </c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4.25">
      <c r="A38" s="227" t="s">
        <v>132</v>
      </c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4.2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4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4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4.2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4.25">
      <c r="A43" s="229" t="s">
        <v>133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196" t="s">
        <v>134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>
      <c r="A45" s="105" t="s">
        <v>135</v>
      </c>
      <c r="B45" s="102" t="s">
        <v>95</v>
      </c>
      <c r="C45" s="102" t="s">
        <v>96</v>
      </c>
      <c r="D45" s="102" t="s">
        <v>88</v>
      </c>
      <c r="E45" s="107" t="s">
        <v>136</v>
      </c>
      <c r="F45" s="102" t="s">
        <v>95</v>
      </c>
      <c r="G45" s="102" t="s">
        <v>96</v>
      </c>
      <c r="H45" s="102" t="s">
        <v>88</v>
      </c>
      <c r="I45" s="107" t="s">
        <v>137</v>
      </c>
      <c r="J45" s="102" t="s">
        <v>95</v>
      </c>
      <c r="K45" s="119" t="s">
        <v>96</v>
      </c>
    </row>
    <row r="46" spans="1:11" ht="14.25">
      <c r="A46" s="76" t="s">
        <v>87</v>
      </c>
      <c r="B46" s="70" t="s">
        <v>95</v>
      </c>
      <c r="C46" s="70" t="s">
        <v>96</v>
      </c>
      <c r="D46" s="70" t="s">
        <v>88</v>
      </c>
      <c r="E46" s="87" t="s">
        <v>94</v>
      </c>
      <c r="F46" s="70" t="s">
        <v>95</v>
      </c>
      <c r="G46" s="70" t="s">
        <v>96</v>
      </c>
      <c r="H46" s="70" t="s">
        <v>88</v>
      </c>
      <c r="I46" s="87" t="s">
        <v>105</v>
      </c>
      <c r="J46" s="70" t="s">
        <v>95</v>
      </c>
      <c r="K46" s="71" t="s">
        <v>96</v>
      </c>
    </row>
    <row r="47" spans="1:11" ht="14.25">
      <c r="A47" s="189" t="s">
        <v>98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9"/>
    </row>
    <row r="48" spans="1:11" ht="14.25">
      <c r="A48" s="223" t="s">
        <v>138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</row>
    <row r="49" spans="1:11" ht="14.25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4.25">
      <c r="A50" s="113" t="s">
        <v>139</v>
      </c>
      <c r="B50" s="232" t="s">
        <v>140</v>
      </c>
      <c r="C50" s="232"/>
      <c r="D50" s="114" t="s">
        <v>141</v>
      </c>
      <c r="E50" s="115" t="s">
        <v>142</v>
      </c>
      <c r="F50" s="116" t="s">
        <v>143</v>
      </c>
      <c r="G50" s="117"/>
      <c r="H50" s="233" t="s">
        <v>144</v>
      </c>
      <c r="I50" s="234"/>
      <c r="J50" s="235"/>
      <c r="K50" s="236"/>
    </row>
    <row r="51" spans="1:11" ht="14.25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11" ht="14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4.25">
      <c r="A53" s="113" t="s">
        <v>139</v>
      </c>
      <c r="B53" s="232" t="s">
        <v>140</v>
      </c>
      <c r="C53" s="232"/>
      <c r="D53" s="114" t="s">
        <v>141</v>
      </c>
      <c r="E53" s="118" t="s">
        <v>145</v>
      </c>
      <c r="F53" s="116" t="s">
        <v>146</v>
      </c>
      <c r="G53" s="117">
        <v>45078</v>
      </c>
      <c r="H53" s="233" t="s">
        <v>144</v>
      </c>
      <c r="I53" s="234"/>
      <c r="J53" s="235" t="s">
        <v>147</v>
      </c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"/>
  <sheetViews>
    <sheetView workbookViewId="0">
      <selection activeCell="E16" sqref="E16"/>
    </sheetView>
  </sheetViews>
  <sheetFormatPr defaultColWidth="9" defaultRowHeight="26.1" customHeight="1"/>
  <cols>
    <col min="1" max="1" width="17.125" style="24" customWidth="1"/>
    <col min="2" max="8" width="9.375" style="24" customWidth="1"/>
    <col min="9" max="9" width="1.375" style="24" customWidth="1"/>
    <col min="10" max="14" width="10" style="24" customWidth="1"/>
    <col min="15" max="15" width="7.625" style="24" customWidth="1"/>
    <col min="16" max="16384" width="9" style="24"/>
  </cols>
  <sheetData>
    <row r="1" spans="1:16" ht="30" customHeight="1">
      <c r="A1" s="240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16" ht="29.1" customHeight="1">
      <c r="A2" s="25" t="s">
        <v>62</v>
      </c>
      <c r="B2" s="242" t="s">
        <v>63</v>
      </c>
      <c r="C2" s="242"/>
      <c r="D2" s="26" t="s">
        <v>69</v>
      </c>
      <c r="E2" s="242" t="s">
        <v>70</v>
      </c>
      <c r="F2" s="242"/>
      <c r="G2" s="242"/>
      <c r="H2" s="242"/>
      <c r="I2" s="247"/>
      <c r="J2" s="97" t="s">
        <v>57</v>
      </c>
      <c r="K2" s="242" t="s">
        <v>58</v>
      </c>
      <c r="L2" s="242"/>
      <c r="M2" s="242"/>
      <c r="N2" s="242"/>
      <c r="O2" s="243"/>
    </row>
    <row r="3" spans="1:16" ht="29.1" customHeight="1">
      <c r="A3" s="246" t="s">
        <v>149</v>
      </c>
      <c r="B3" s="244" t="s">
        <v>150</v>
      </c>
      <c r="C3" s="244"/>
      <c r="D3" s="244"/>
      <c r="E3" s="244"/>
      <c r="F3" s="244"/>
      <c r="G3" s="244"/>
      <c r="H3" s="244"/>
      <c r="I3" s="248"/>
      <c r="J3" s="244" t="s">
        <v>151</v>
      </c>
      <c r="K3" s="244"/>
      <c r="L3" s="244"/>
      <c r="M3" s="244"/>
      <c r="N3" s="244"/>
      <c r="O3" s="245"/>
    </row>
    <row r="4" spans="1:16" ht="29.1" customHeight="1">
      <c r="A4" s="246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8"/>
      <c r="J4" s="98" t="s">
        <v>152</v>
      </c>
      <c r="K4" s="98" t="s">
        <v>153</v>
      </c>
      <c r="L4" s="98"/>
      <c r="M4" s="98"/>
      <c r="N4" s="98"/>
      <c r="O4" s="98"/>
    </row>
    <row r="5" spans="1:16" ht="15.95" customHeight="1">
      <c r="A5" s="28" t="s">
        <v>154</v>
      </c>
      <c r="B5" s="27" t="s">
        <v>155</v>
      </c>
      <c r="C5" s="27" t="s">
        <v>156</v>
      </c>
      <c r="D5" s="27" t="s">
        <v>157</v>
      </c>
      <c r="E5" s="27" t="s">
        <v>158</v>
      </c>
      <c r="F5" s="27" t="s">
        <v>159</v>
      </c>
      <c r="G5" s="27" t="s">
        <v>160</v>
      </c>
      <c r="H5" s="27" t="s">
        <v>161</v>
      </c>
      <c r="I5" s="248"/>
      <c r="J5" s="27"/>
      <c r="K5" s="27"/>
      <c r="L5" s="27"/>
      <c r="M5" s="27"/>
      <c r="N5" s="27"/>
      <c r="O5" s="27"/>
      <c r="P5" s="27"/>
    </row>
    <row r="6" spans="1:16" ht="15.95" customHeight="1">
      <c r="A6" s="29" t="s">
        <v>162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8"/>
      <c r="J6" s="34" t="s">
        <v>163</v>
      </c>
      <c r="K6" s="34" t="s">
        <v>163</v>
      </c>
      <c r="L6" s="37"/>
      <c r="M6" s="37"/>
      <c r="N6" s="37"/>
      <c r="O6" s="37"/>
    </row>
    <row r="7" spans="1:16" ht="15.95" customHeight="1">
      <c r="A7" s="30" t="s">
        <v>164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8"/>
      <c r="J7" s="36" t="s">
        <v>165</v>
      </c>
      <c r="K7" s="36" t="s">
        <v>165</v>
      </c>
      <c r="L7" s="35"/>
      <c r="M7" s="35"/>
      <c r="N7" s="35"/>
      <c r="O7" s="35"/>
    </row>
    <row r="8" spans="1:16" ht="15.95" customHeight="1">
      <c r="A8" s="29" t="s">
        <v>166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8"/>
      <c r="J8" s="34" t="s">
        <v>167</v>
      </c>
      <c r="K8" s="34" t="s">
        <v>168</v>
      </c>
      <c r="L8" s="37"/>
      <c r="M8" s="37"/>
      <c r="N8" s="37"/>
      <c r="O8" s="37"/>
    </row>
    <row r="9" spans="1:16" ht="15.95" customHeight="1">
      <c r="A9" s="29" t="s">
        <v>169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8"/>
      <c r="J9" s="34" t="s">
        <v>163</v>
      </c>
      <c r="K9" s="34" t="s">
        <v>165</v>
      </c>
      <c r="L9" s="37"/>
      <c r="M9" s="37"/>
      <c r="N9" s="37"/>
      <c r="O9" s="37"/>
    </row>
    <row r="10" spans="1:16" ht="15.95" customHeight="1">
      <c r="A10" s="29" t="s">
        <v>170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8"/>
      <c r="J10" s="34" t="s">
        <v>165</v>
      </c>
      <c r="K10" s="34" t="s">
        <v>165</v>
      </c>
      <c r="L10" s="37"/>
      <c r="M10" s="37"/>
      <c r="N10" s="37"/>
      <c r="O10" s="37"/>
    </row>
    <row r="11" spans="1:16" ht="15.95" customHeight="1">
      <c r="A11" s="29" t="s">
        <v>171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8"/>
      <c r="J11" s="34" t="s">
        <v>172</v>
      </c>
      <c r="K11" s="34" t="s">
        <v>172</v>
      </c>
      <c r="L11" s="37"/>
      <c r="M11" s="37"/>
      <c r="N11" s="37"/>
      <c r="O11" s="37"/>
    </row>
    <row r="12" spans="1:16" ht="15.95" customHeight="1">
      <c r="A12" s="29" t="s">
        <v>173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8"/>
      <c r="J12" s="34" t="s">
        <v>174</v>
      </c>
      <c r="K12" s="34" t="s">
        <v>174</v>
      </c>
      <c r="L12" s="37"/>
      <c r="M12" s="37"/>
      <c r="N12" s="37"/>
      <c r="O12" s="37"/>
    </row>
    <row r="13" spans="1:16" ht="15.95" customHeight="1">
      <c r="A13" s="29" t="s">
        <v>175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8"/>
      <c r="J13" s="34" t="s">
        <v>165</v>
      </c>
      <c r="K13" s="34" t="s">
        <v>165</v>
      </c>
      <c r="L13" s="37"/>
      <c r="M13" s="37"/>
      <c r="N13" s="37"/>
      <c r="O13" s="37"/>
    </row>
    <row r="14" spans="1:16" ht="15.95" customHeight="1">
      <c r="A14" s="29" t="s">
        <v>176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8"/>
      <c r="J14" s="34" t="s">
        <v>165</v>
      </c>
      <c r="K14" s="34" t="s">
        <v>165</v>
      </c>
      <c r="L14" s="37"/>
      <c r="M14" s="37"/>
      <c r="N14" s="37"/>
      <c r="O14" s="37"/>
    </row>
    <row r="15" spans="1:16" ht="15.95" customHeight="1">
      <c r="A15" s="29" t="s">
        <v>177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8"/>
      <c r="J15" s="34" t="s">
        <v>165</v>
      </c>
      <c r="K15" s="34" t="s">
        <v>165</v>
      </c>
      <c r="L15" s="37"/>
      <c r="M15" s="37"/>
      <c r="N15" s="37"/>
      <c r="O15" s="37"/>
    </row>
    <row r="16" spans="1:16" ht="15.95" customHeight="1">
      <c r="A16" s="29" t="s">
        <v>178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8"/>
      <c r="J16" s="34" t="s">
        <v>165</v>
      </c>
      <c r="K16" s="34" t="s">
        <v>165</v>
      </c>
      <c r="L16" s="37"/>
      <c r="M16" s="37"/>
      <c r="N16" s="37"/>
      <c r="O16" s="37"/>
    </row>
    <row r="17" spans="1:15" ht="15.95" customHeight="1">
      <c r="A17" s="29" t="s">
        <v>179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8"/>
      <c r="J17" s="34" t="s">
        <v>165</v>
      </c>
      <c r="K17" s="34" t="s">
        <v>165</v>
      </c>
      <c r="L17" s="37"/>
      <c r="M17" s="37"/>
      <c r="N17" s="37"/>
      <c r="O17" s="37"/>
    </row>
    <row r="18" spans="1:15" ht="15.95" customHeight="1">
      <c r="A18" s="29" t="s">
        <v>180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8"/>
      <c r="J18" s="34" t="s">
        <v>165</v>
      </c>
      <c r="K18" s="34" t="s">
        <v>165</v>
      </c>
      <c r="L18" s="37"/>
      <c r="M18" s="37"/>
      <c r="N18" s="37"/>
      <c r="O18" s="37"/>
    </row>
    <row r="19" spans="1:15" ht="15.95" customHeight="1">
      <c r="A19" s="29" t="s">
        <v>181</v>
      </c>
      <c r="B19" s="29">
        <f>C19-1</f>
        <v>46</v>
      </c>
      <c r="C19" s="29">
        <f>D19-1</f>
        <v>47</v>
      </c>
      <c r="D19" s="27">
        <v>48</v>
      </c>
      <c r="E19" s="29">
        <f>D19+1</f>
        <v>49</v>
      </c>
      <c r="F19" s="29">
        <f>E19+1</f>
        <v>50</v>
      </c>
      <c r="G19" s="29">
        <f>F19+1.5</f>
        <v>51.5</v>
      </c>
      <c r="H19" s="29">
        <f>G19+1.5</f>
        <v>53</v>
      </c>
      <c r="I19" s="248"/>
      <c r="J19" s="34" t="s">
        <v>165</v>
      </c>
      <c r="K19" s="34" t="s">
        <v>165</v>
      </c>
      <c r="L19" s="37"/>
      <c r="M19" s="37"/>
      <c r="N19" s="37"/>
      <c r="O19" s="37"/>
    </row>
    <row r="20" spans="1:15" ht="15.95" customHeight="1">
      <c r="A20" s="29" t="s">
        <v>182</v>
      </c>
      <c r="B20" s="29"/>
      <c r="C20" s="29"/>
      <c r="D20" s="27">
        <v>35</v>
      </c>
      <c r="E20" s="29"/>
      <c r="F20" s="29"/>
      <c r="G20" s="29"/>
      <c r="H20" s="29"/>
      <c r="I20" s="248"/>
      <c r="J20" s="34" t="s">
        <v>165</v>
      </c>
      <c r="K20" s="34" t="s">
        <v>165</v>
      </c>
      <c r="L20" s="37"/>
      <c r="M20" s="37"/>
      <c r="N20" s="37"/>
      <c r="O20" s="37"/>
    </row>
    <row r="21" spans="1:15" ht="15.95" customHeight="1">
      <c r="A21" s="29" t="s">
        <v>183</v>
      </c>
      <c r="B21" s="29"/>
      <c r="C21" s="29"/>
      <c r="D21" s="27">
        <v>25</v>
      </c>
      <c r="E21" s="29"/>
      <c r="F21" s="29"/>
      <c r="G21" s="29"/>
      <c r="H21" s="29"/>
      <c r="I21" s="248"/>
      <c r="J21" s="34"/>
      <c r="K21" s="34"/>
      <c r="L21" s="37"/>
      <c r="M21" s="37"/>
      <c r="N21" s="37"/>
      <c r="O21" s="37"/>
    </row>
    <row r="22" spans="1:15" ht="14.25">
      <c r="A22" s="95" t="s">
        <v>128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1:15" ht="14.25">
      <c r="A23" s="24" t="s">
        <v>184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5" ht="14.25">
      <c r="A24" s="96"/>
      <c r="B24" s="96"/>
      <c r="C24" s="96"/>
      <c r="D24" s="96"/>
      <c r="E24" s="96"/>
      <c r="F24" s="96"/>
      <c r="G24" s="96"/>
      <c r="H24" s="96"/>
      <c r="I24" s="96"/>
      <c r="J24" s="95" t="s">
        <v>185</v>
      </c>
      <c r="K24" s="99"/>
      <c r="L24" s="95" t="s">
        <v>186</v>
      </c>
      <c r="M24" s="95"/>
      <c r="N24" s="95" t="s">
        <v>187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1"/>
  </mergeCells>
  <phoneticPr fontId="42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4" zoomScale="125" zoomScaleNormal="125" workbookViewId="0">
      <selection activeCell="F58" sqref="F58"/>
    </sheetView>
  </sheetViews>
  <sheetFormatPr defaultColWidth="10" defaultRowHeight="16.5" customHeight="1"/>
  <cols>
    <col min="1" max="1" width="10.875" style="38" customWidth="1"/>
    <col min="2" max="16384" width="10" style="38"/>
  </cols>
  <sheetData>
    <row r="1" spans="1:11" ht="22.5" customHeight="1">
      <c r="A1" s="249" t="s">
        <v>188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7.25" customHeight="1">
      <c r="A2" s="65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66" t="s">
        <v>57</v>
      </c>
      <c r="I2" s="171" t="s">
        <v>58</v>
      </c>
      <c r="J2" s="171"/>
      <c r="K2" s="172"/>
    </row>
    <row r="3" spans="1:11" ht="16.5" customHeight="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6.5" customHeight="1">
      <c r="A4" s="69" t="s">
        <v>62</v>
      </c>
      <c r="B4" s="179" t="s">
        <v>63</v>
      </c>
      <c r="C4" s="180"/>
      <c r="D4" s="181" t="s">
        <v>64</v>
      </c>
      <c r="E4" s="182"/>
      <c r="F4" s="183" t="s">
        <v>65</v>
      </c>
      <c r="G4" s="184"/>
      <c r="H4" s="181" t="s">
        <v>189</v>
      </c>
      <c r="I4" s="182"/>
      <c r="J4" s="70" t="s">
        <v>67</v>
      </c>
      <c r="K4" s="71" t="s">
        <v>68</v>
      </c>
    </row>
    <row r="5" spans="1:11" ht="16.5" customHeight="1">
      <c r="A5" s="72" t="s">
        <v>69</v>
      </c>
      <c r="B5" s="179" t="s">
        <v>70</v>
      </c>
      <c r="C5" s="180"/>
      <c r="D5" s="181" t="s">
        <v>71</v>
      </c>
      <c r="E5" s="182"/>
      <c r="F5" s="183">
        <v>45061</v>
      </c>
      <c r="G5" s="184"/>
      <c r="H5" s="181" t="s">
        <v>190</v>
      </c>
      <c r="I5" s="182"/>
      <c r="J5" s="70" t="s">
        <v>67</v>
      </c>
      <c r="K5" s="71" t="s">
        <v>68</v>
      </c>
    </row>
    <row r="6" spans="1:11" ht="16.5" customHeight="1">
      <c r="A6" s="69" t="s">
        <v>73</v>
      </c>
      <c r="B6" s="73">
        <v>3</v>
      </c>
      <c r="C6" s="74">
        <v>7</v>
      </c>
      <c r="D6" s="72" t="s">
        <v>74</v>
      </c>
      <c r="E6" s="75"/>
      <c r="F6" s="183">
        <v>45071</v>
      </c>
      <c r="G6" s="184"/>
      <c r="H6" s="250" t="s">
        <v>191</v>
      </c>
      <c r="I6" s="251"/>
      <c r="J6" s="251"/>
      <c r="K6" s="252"/>
    </row>
    <row r="7" spans="1:11" ht="16.5" customHeight="1">
      <c r="A7" s="69" t="s">
        <v>76</v>
      </c>
      <c r="B7" s="185">
        <v>4377</v>
      </c>
      <c r="C7" s="186"/>
      <c r="D7" s="72" t="s">
        <v>77</v>
      </c>
      <c r="E7" s="77"/>
      <c r="F7" s="183">
        <v>45066</v>
      </c>
      <c r="G7" s="184"/>
      <c r="H7" s="253"/>
      <c r="I7" s="179"/>
      <c r="J7" s="179"/>
      <c r="K7" s="180"/>
    </row>
    <row r="8" spans="1:11" ht="16.5" customHeight="1">
      <c r="A8" s="79" t="s">
        <v>79</v>
      </c>
      <c r="B8" s="187"/>
      <c r="C8" s="188"/>
      <c r="D8" s="189" t="s">
        <v>80</v>
      </c>
      <c r="E8" s="190"/>
      <c r="F8" s="191">
        <v>45097</v>
      </c>
      <c r="G8" s="192"/>
      <c r="H8" s="189"/>
      <c r="I8" s="190"/>
      <c r="J8" s="190"/>
      <c r="K8" s="199"/>
    </row>
    <row r="9" spans="1:11" ht="16.5" customHeight="1">
      <c r="A9" s="254" t="s">
        <v>192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</row>
    <row r="10" spans="1:11" ht="16.5" customHeight="1">
      <c r="A10" s="80" t="s">
        <v>84</v>
      </c>
      <c r="B10" s="81" t="s">
        <v>85</v>
      </c>
      <c r="C10" s="82" t="s">
        <v>86</v>
      </c>
      <c r="D10" s="83"/>
      <c r="E10" s="84" t="s">
        <v>89</v>
      </c>
      <c r="F10" s="81" t="s">
        <v>85</v>
      </c>
      <c r="G10" s="82" t="s">
        <v>86</v>
      </c>
      <c r="H10" s="81"/>
      <c r="I10" s="84" t="s">
        <v>87</v>
      </c>
      <c r="J10" s="81" t="s">
        <v>85</v>
      </c>
      <c r="K10" s="93" t="s">
        <v>86</v>
      </c>
    </row>
    <row r="11" spans="1:11" ht="16.5" customHeight="1">
      <c r="A11" s="72" t="s">
        <v>90</v>
      </c>
      <c r="B11" s="85" t="s">
        <v>85</v>
      </c>
      <c r="C11" s="70" t="s">
        <v>86</v>
      </c>
      <c r="D11" s="77"/>
      <c r="E11" s="75" t="s">
        <v>92</v>
      </c>
      <c r="F11" s="85" t="s">
        <v>85</v>
      </c>
      <c r="G11" s="70" t="s">
        <v>86</v>
      </c>
      <c r="H11" s="85"/>
      <c r="I11" s="75" t="s">
        <v>97</v>
      </c>
      <c r="J11" s="85" t="s">
        <v>85</v>
      </c>
      <c r="K11" s="71" t="s">
        <v>86</v>
      </c>
    </row>
    <row r="12" spans="1:11" ht="16.5" customHeight="1">
      <c r="A12" s="189" t="s">
        <v>128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9"/>
    </row>
    <row r="13" spans="1:11" ht="16.5" customHeight="1">
      <c r="A13" s="255" t="s">
        <v>193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11" ht="16.5" customHeight="1">
      <c r="A14" s="256" t="s">
        <v>194</v>
      </c>
      <c r="B14" s="257"/>
      <c r="C14" s="257"/>
      <c r="D14" s="257"/>
      <c r="E14" s="257"/>
      <c r="F14" s="257"/>
      <c r="G14" s="257"/>
      <c r="H14" s="257"/>
      <c r="I14" s="258"/>
      <c r="J14" s="258"/>
      <c r="K14" s="259"/>
    </row>
    <row r="15" spans="1:11" ht="16.5" customHeight="1">
      <c r="A15" s="260"/>
      <c r="B15" s="261"/>
      <c r="C15" s="261"/>
      <c r="D15" s="262"/>
      <c r="E15" s="263"/>
      <c r="F15" s="261"/>
      <c r="G15" s="261"/>
      <c r="H15" s="262"/>
      <c r="I15" s="264"/>
      <c r="J15" s="265"/>
      <c r="K15" s="266"/>
    </row>
    <row r="16" spans="1:11" ht="16.5" customHeight="1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 ht="16.5" customHeight="1">
      <c r="A17" s="255" t="s">
        <v>195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spans="1:11" ht="16.5" customHeight="1">
      <c r="A18" s="256" t="s">
        <v>196</v>
      </c>
      <c r="B18" s="257"/>
      <c r="C18" s="257"/>
      <c r="D18" s="257"/>
      <c r="E18" s="257"/>
      <c r="F18" s="257"/>
      <c r="G18" s="257"/>
      <c r="H18" s="257"/>
      <c r="I18" s="258"/>
      <c r="J18" s="258"/>
      <c r="K18" s="259"/>
    </row>
    <row r="19" spans="1:11" ht="16.5" customHeight="1">
      <c r="A19" s="260"/>
      <c r="B19" s="261"/>
      <c r="C19" s="261"/>
      <c r="D19" s="262"/>
      <c r="E19" s="263"/>
      <c r="F19" s="261"/>
      <c r="G19" s="261"/>
      <c r="H19" s="262"/>
      <c r="I19" s="264"/>
      <c r="J19" s="265"/>
      <c r="K19" s="266"/>
    </row>
    <row r="20" spans="1:11" ht="16.5" customHeight="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11" ht="16.5" customHeight="1">
      <c r="A21" s="270" t="s">
        <v>125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spans="1:11" ht="16.5" customHeight="1">
      <c r="A22" s="271" t="s">
        <v>126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9"/>
    </row>
    <row r="23" spans="1:11" ht="16.5" customHeight="1">
      <c r="A23" s="218" t="s">
        <v>127</v>
      </c>
      <c r="B23" s="219"/>
      <c r="C23" s="70" t="s">
        <v>67</v>
      </c>
      <c r="D23" s="70" t="s">
        <v>68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81" t="s">
        <v>197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80"/>
    </row>
    <row r="25" spans="1:11" ht="16.5" customHeight="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>
      <c r="A26" s="254" t="s">
        <v>134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spans="1:11" ht="16.5" customHeight="1">
      <c r="A27" s="67" t="s">
        <v>135</v>
      </c>
      <c r="B27" s="82" t="s">
        <v>95</v>
      </c>
      <c r="C27" s="82" t="s">
        <v>96</v>
      </c>
      <c r="D27" s="82" t="s">
        <v>88</v>
      </c>
      <c r="E27" s="68" t="s">
        <v>136</v>
      </c>
      <c r="F27" s="82" t="s">
        <v>95</v>
      </c>
      <c r="G27" s="82" t="s">
        <v>96</v>
      </c>
      <c r="H27" s="82" t="s">
        <v>88</v>
      </c>
      <c r="I27" s="68" t="s">
        <v>137</v>
      </c>
      <c r="J27" s="82" t="s">
        <v>95</v>
      </c>
      <c r="K27" s="93" t="s">
        <v>96</v>
      </c>
    </row>
    <row r="28" spans="1:11" ht="16.5" customHeight="1">
      <c r="A28" s="76" t="s">
        <v>87</v>
      </c>
      <c r="B28" s="70" t="s">
        <v>95</v>
      </c>
      <c r="C28" s="70" t="s">
        <v>96</v>
      </c>
      <c r="D28" s="70" t="s">
        <v>88</v>
      </c>
      <c r="E28" s="87" t="s">
        <v>94</v>
      </c>
      <c r="F28" s="70" t="s">
        <v>95</v>
      </c>
      <c r="G28" s="70" t="s">
        <v>96</v>
      </c>
      <c r="H28" s="70" t="s">
        <v>88</v>
      </c>
      <c r="I28" s="87" t="s">
        <v>105</v>
      </c>
      <c r="J28" s="70" t="s">
        <v>95</v>
      </c>
      <c r="K28" s="71" t="s">
        <v>96</v>
      </c>
    </row>
    <row r="29" spans="1:11" ht="16.5" customHeight="1">
      <c r="A29" s="181" t="s">
        <v>98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77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254" t="s">
        <v>198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7.25" customHeight="1">
      <c r="A32" s="278" t="s">
        <v>199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25" customHeight="1">
      <c r="A33" s="227" t="s">
        <v>200</v>
      </c>
      <c r="B33" s="228"/>
      <c r="C33" s="228"/>
      <c r="D33" s="228"/>
      <c r="E33" s="228"/>
      <c r="F33" s="228"/>
      <c r="G33" s="228"/>
      <c r="H33" s="228"/>
      <c r="I33" s="228"/>
      <c r="J33" s="228"/>
      <c r="K33" s="186"/>
    </row>
    <row r="34" spans="1:11" ht="17.2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186"/>
    </row>
    <row r="35" spans="1:11" ht="17.25" customHeight="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186"/>
    </row>
    <row r="36" spans="1:11" ht="17.2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186"/>
    </row>
    <row r="37" spans="1:11" ht="17.25" customHeight="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7.25" customHeight="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7.25" customHeight="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7.2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7.2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7.25" customHeight="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7.25" customHeight="1">
      <c r="A43" s="229" t="s">
        <v>133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254" t="s">
        <v>201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t="18" customHeight="1">
      <c r="A45" s="281" t="s">
        <v>128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>
      <c r="A48" s="88" t="s">
        <v>139</v>
      </c>
      <c r="B48" s="284" t="s">
        <v>140</v>
      </c>
      <c r="C48" s="284"/>
      <c r="D48" s="89" t="s">
        <v>141</v>
      </c>
      <c r="E48" s="90"/>
      <c r="F48" s="89" t="s">
        <v>143</v>
      </c>
      <c r="G48" s="91"/>
      <c r="H48" s="285" t="s">
        <v>144</v>
      </c>
      <c r="I48" s="285"/>
      <c r="J48" s="284"/>
      <c r="K48" s="286"/>
    </row>
    <row r="49" spans="1:11" ht="16.5" customHeight="1">
      <c r="A49" s="196" t="s">
        <v>202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9"/>
    </row>
    <row r="51" spans="1:11" ht="16.5" customHeight="1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21" customHeight="1">
      <c r="A52" s="88" t="s">
        <v>139</v>
      </c>
      <c r="B52" s="284" t="s">
        <v>140</v>
      </c>
      <c r="C52" s="284"/>
      <c r="D52" s="89" t="s">
        <v>141</v>
      </c>
      <c r="E52" s="89"/>
      <c r="F52" s="89" t="s">
        <v>143</v>
      </c>
      <c r="G52" s="92">
        <v>45066</v>
      </c>
      <c r="H52" s="285" t="s">
        <v>144</v>
      </c>
      <c r="I52" s="285"/>
      <c r="J52" s="293"/>
      <c r="K52" s="29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8"/>
  <sheetViews>
    <sheetView workbookViewId="0">
      <selection activeCell="G10" sqref="G10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8.125" style="24" customWidth="1"/>
    <col min="9" max="14" width="10.625" style="24" customWidth="1"/>
    <col min="15" max="16384" width="9" style="24"/>
  </cols>
  <sheetData>
    <row r="1" spans="1:16" ht="30" customHeight="1">
      <c r="A1" s="240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16" ht="29.1" customHeight="1">
      <c r="A2" s="25" t="s">
        <v>62</v>
      </c>
      <c r="B2" s="242" t="s">
        <v>63</v>
      </c>
      <c r="C2" s="242"/>
      <c r="D2" s="26" t="s">
        <v>69</v>
      </c>
      <c r="E2" s="242" t="s">
        <v>70</v>
      </c>
      <c r="F2" s="242"/>
      <c r="G2" s="242"/>
      <c r="H2" s="242"/>
      <c r="I2" s="247"/>
      <c r="J2" s="32" t="s">
        <v>57</v>
      </c>
      <c r="K2" s="295" t="s">
        <v>58</v>
      </c>
      <c r="L2" s="295"/>
      <c r="M2" s="295"/>
      <c r="N2" s="295"/>
      <c r="O2" s="295"/>
      <c r="P2" s="33"/>
    </row>
    <row r="3" spans="1:16" ht="29.1" customHeight="1">
      <c r="A3" s="246" t="s">
        <v>149</v>
      </c>
      <c r="B3" s="244" t="s">
        <v>150</v>
      </c>
      <c r="C3" s="244"/>
      <c r="D3" s="244"/>
      <c r="E3" s="244"/>
      <c r="F3" s="244"/>
      <c r="G3" s="244"/>
      <c r="H3" s="244"/>
      <c r="I3" s="248"/>
      <c r="J3" s="244" t="s">
        <v>151</v>
      </c>
      <c r="K3" s="244"/>
      <c r="L3" s="244"/>
      <c r="M3" s="244"/>
      <c r="N3" s="244"/>
      <c r="O3" s="244"/>
      <c r="P3" s="33"/>
    </row>
    <row r="4" spans="1:16" ht="29.1" customHeight="1">
      <c r="A4" s="246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8"/>
      <c r="J4" s="27" t="s">
        <v>111</v>
      </c>
      <c r="K4" s="27" t="s">
        <v>112</v>
      </c>
      <c r="L4" s="27" t="s">
        <v>113</v>
      </c>
      <c r="M4" s="27" t="s">
        <v>114</v>
      </c>
      <c r="N4" s="27" t="s">
        <v>115</v>
      </c>
      <c r="O4" s="27" t="s">
        <v>116</v>
      </c>
      <c r="P4" s="27" t="s">
        <v>117</v>
      </c>
    </row>
    <row r="5" spans="1:16" ht="29.1" customHeight="1">
      <c r="A5" s="28" t="s">
        <v>154</v>
      </c>
      <c r="B5" s="27" t="s">
        <v>155</v>
      </c>
      <c r="C5" s="27" t="s">
        <v>156</v>
      </c>
      <c r="D5" s="27" t="s">
        <v>157</v>
      </c>
      <c r="E5" s="27" t="s">
        <v>158</v>
      </c>
      <c r="F5" s="27" t="s">
        <v>159</v>
      </c>
      <c r="G5" s="27" t="s">
        <v>160</v>
      </c>
      <c r="H5" s="27" t="s">
        <v>161</v>
      </c>
      <c r="I5" s="248"/>
      <c r="J5" s="27" t="s">
        <v>121</v>
      </c>
      <c r="K5" s="27" t="s">
        <v>122</v>
      </c>
      <c r="L5" s="27" t="s">
        <v>121</v>
      </c>
      <c r="M5" s="27" t="s">
        <v>122</v>
      </c>
      <c r="N5" s="27" t="s">
        <v>120</v>
      </c>
      <c r="O5" s="27" t="s">
        <v>120</v>
      </c>
      <c r="P5" s="27" t="s">
        <v>120</v>
      </c>
    </row>
    <row r="6" spans="1:16" ht="29.1" customHeight="1">
      <c r="A6" s="29" t="s">
        <v>162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8"/>
      <c r="J6" s="34" t="s">
        <v>203</v>
      </c>
      <c r="K6" s="34" t="s">
        <v>204</v>
      </c>
      <c r="L6" s="35" t="s">
        <v>205</v>
      </c>
      <c r="M6" s="35" t="s">
        <v>206</v>
      </c>
      <c r="N6" s="35" t="s">
        <v>167</v>
      </c>
      <c r="O6" s="34" t="s">
        <v>204</v>
      </c>
      <c r="P6" s="34" t="s">
        <v>207</v>
      </c>
    </row>
    <row r="7" spans="1:16" ht="29.1" customHeight="1">
      <c r="A7" s="30" t="s">
        <v>164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8"/>
      <c r="J7" s="36" t="s">
        <v>208</v>
      </c>
      <c r="K7" s="36" t="s">
        <v>208</v>
      </c>
      <c r="L7" s="36" t="s">
        <v>208</v>
      </c>
      <c r="M7" s="36" t="s">
        <v>208</v>
      </c>
      <c r="N7" s="36" t="s">
        <v>208</v>
      </c>
      <c r="O7" s="36" t="s">
        <v>208</v>
      </c>
      <c r="P7" s="36" t="s">
        <v>208</v>
      </c>
    </row>
    <row r="8" spans="1:16" ht="29.1" customHeight="1">
      <c r="A8" s="29" t="s">
        <v>166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8"/>
      <c r="J8" s="34" t="s">
        <v>209</v>
      </c>
      <c r="K8" s="34" t="s">
        <v>208</v>
      </c>
      <c r="L8" s="34" t="s">
        <v>210</v>
      </c>
      <c r="M8" s="34" t="s">
        <v>208</v>
      </c>
      <c r="N8" s="34" t="s">
        <v>211</v>
      </c>
      <c r="O8" s="34" t="s">
        <v>208</v>
      </c>
      <c r="P8" s="34" t="s">
        <v>208</v>
      </c>
    </row>
    <row r="9" spans="1:16" ht="29.1" customHeight="1">
      <c r="A9" s="29" t="s">
        <v>169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8"/>
      <c r="J9" s="34" t="s">
        <v>167</v>
      </c>
      <c r="K9" s="34" t="s">
        <v>167</v>
      </c>
      <c r="L9" s="37" t="s">
        <v>208</v>
      </c>
      <c r="M9" s="37" t="s">
        <v>208</v>
      </c>
      <c r="N9" s="37" t="s">
        <v>208</v>
      </c>
      <c r="O9" s="34" t="s">
        <v>167</v>
      </c>
      <c r="P9" s="34" t="s">
        <v>167</v>
      </c>
    </row>
    <row r="10" spans="1:16" ht="29.1" customHeight="1">
      <c r="A10" s="29" t="s">
        <v>170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8"/>
      <c r="J10" s="34" t="s">
        <v>211</v>
      </c>
      <c r="K10" s="34" t="s">
        <v>210</v>
      </c>
      <c r="L10" s="37" t="s">
        <v>208</v>
      </c>
      <c r="M10" s="37" t="s">
        <v>208</v>
      </c>
      <c r="N10" s="37" t="s">
        <v>212</v>
      </c>
      <c r="O10" s="34" t="s">
        <v>208</v>
      </c>
      <c r="P10" s="34" t="s">
        <v>210</v>
      </c>
    </row>
    <row r="11" spans="1:16" ht="29.1" customHeight="1">
      <c r="A11" s="29" t="s">
        <v>171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8"/>
      <c r="J11" s="34" t="s">
        <v>208</v>
      </c>
      <c r="K11" s="34" t="s">
        <v>208</v>
      </c>
      <c r="L11" s="34" t="s">
        <v>208</v>
      </c>
      <c r="M11" s="34" t="s">
        <v>208</v>
      </c>
      <c r="N11" s="34" t="s">
        <v>208</v>
      </c>
      <c r="O11" s="34" t="s">
        <v>208</v>
      </c>
      <c r="P11" s="34" t="s">
        <v>208</v>
      </c>
    </row>
    <row r="12" spans="1:16" ht="29.1" customHeight="1">
      <c r="A12" s="29" t="s">
        <v>173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8"/>
      <c r="J12" s="34" t="s">
        <v>208</v>
      </c>
      <c r="K12" s="34" t="s">
        <v>208</v>
      </c>
      <c r="L12" s="34" t="s">
        <v>208</v>
      </c>
      <c r="M12" s="34" t="s">
        <v>208</v>
      </c>
      <c r="N12" s="34" t="s">
        <v>208</v>
      </c>
      <c r="O12" s="34" t="s">
        <v>208</v>
      </c>
      <c r="P12" s="34" t="s">
        <v>208</v>
      </c>
    </row>
    <row r="13" spans="1:16" ht="29.1" customHeight="1">
      <c r="A13" s="29" t="s">
        <v>175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8"/>
      <c r="J13" s="34" t="s">
        <v>208</v>
      </c>
      <c r="K13" s="34" t="s">
        <v>208</v>
      </c>
      <c r="L13" s="34" t="s">
        <v>208</v>
      </c>
      <c r="M13" s="34" t="s">
        <v>208</v>
      </c>
      <c r="N13" s="34" t="s">
        <v>208</v>
      </c>
      <c r="O13" s="34" t="s">
        <v>208</v>
      </c>
      <c r="P13" s="34" t="s">
        <v>208</v>
      </c>
    </row>
    <row r="14" spans="1:16" ht="29.1" customHeight="1">
      <c r="A14" s="29" t="s">
        <v>176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8"/>
      <c r="J14" s="34" t="s">
        <v>208</v>
      </c>
      <c r="K14" s="34" t="s">
        <v>208</v>
      </c>
      <c r="L14" s="34" t="s">
        <v>208</v>
      </c>
      <c r="M14" s="34" t="s">
        <v>208</v>
      </c>
      <c r="N14" s="34" t="s">
        <v>208</v>
      </c>
      <c r="O14" s="34" t="s">
        <v>208</v>
      </c>
      <c r="P14" s="34" t="s">
        <v>208</v>
      </c>
    </row>
    <row r="15" spans="1:16" ht="29.1" customHeight="1">
      <c r="A15" s="29" t="s">
        <v>177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8"/>
      <c r="J15" s="34" t="s">
        <v>208</v>
      </c>
      <c r="K15" s="34" t="s">
        <v>208</v>
      </c>
      <c r="L15" s="34" t="s">
        <v>208</v>
      </c>
      <c r="M15" s="34" t="s">
        <v>208</v>
      </c>
      <c r="N15" s="34" t="s">
        <v>208</v>
      </c>
      <c r="O15" s="34" t="s">
        <v>208</v>
      </c>
      <c r="P15" s="34" t="s">
        <v>208</v>
      </c>
    </row>
    <row r="16" spans="1:16" ht="16.5">
      <c r="A16" s="29" t="s">
        <v>178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8"/>
      <c r="J16" s="34" t="s">
        <v>208</v>
      </c>
      <c r="K16" s="34" t="s">
        <v>208</v>
      </c>
      <c r="L16" s="34" t="s">
        <v>208</v>
      </c>
      <c r="M16" s="34" t="s">
        <v>208</v>
      </c>
      <c r="N16" s="34" t="s">
        <v>208</v>
      </c>
      <c r="O16" s="34" t="s">
        <v>208</v>
      </c>
      <c r="P16" s="34" t="s">
        <v>208</v>
      </c>
    </row>
    <row r="17" spans="1:16" ht="16.5">
      <c r="A17" s="29" t="s">
        <v>179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8"/>
      <c r="J17" s="34" t="s">
        <v>208</v>
      </c>
      <c r="K17" s="34" t="s">
        <v>208</v>
      </c>
      <c r="L17" s="34" t="s">
        <v>208</v>
      </c>
      <c r="M17" s="34" t="s">
        <v>208</v>
      </c>
      <c r="N17" s="34" t="s">
        <v>208</v>
      </c>
      <c r="O17" s="34" t="s">
        <v>208</v>
      </c>
      <c r="P17" s="34" t="s">
        <v>208</v>
      </c>
    </row>
    <row r="18" spans="1:16" ht="16.5">
      <c r="A18" s="29" t="s">
        <v>180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8"/>
      <c r="J18" s="34" t="s">
        <v>208</v>
      </c>
      <c r="K18" s="34" t="s">
        <v>208</v>
      </c>
      <c r="L18" s="34" t="s">
        <v>208</v>
      </c>
      <c r="M18" s="34" t="s">
        <v>208</v>
      </c>
      <c r="N18" s="34" t="s">
        <v>208</v>
      </c>
      <c r="O18" s="34" t="s">
        <v>208</v>
      </c>
      <c r="P18" s="34" t="s">
        <v>208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8"/>
  </mergeCells>
  <phoneticPr fontId="4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M11" sqref="M11"/>
    </sheetView>
  </sheetViews>
  <sheetFormatPr defaultColWidth="10.125" defaultRowHeight="14.25"/>
  <cols>
    <col min="1" max="1" width="9.625" style="38" customWidth="1"/>
    <col min="2" max="2" width="11.125" style="38" customWidth="1"/>
    <col min="3" max="3" width="9.125" style="38" customWidth="1"/>
    <col min="4" max="4" width="9.5" style="38" customWidth="1"/>
    <col min="5" max="5" width="9.125" style="38" customWidth="1"/>
    <col min="6" max="6" width="10.375" style="38" customWidth="1"/>
    <col min="7" max="7" width="9.5" style="38" customWidth="1"/>
    <col min="8" max="8" width="9.125" style="38" customWidth="1"/>
    <col min="9" max="9" width="8.125" style="38" customWidth="1"/>
    <col min="10" max="10" width="10.5" style="38" customWidth="1"/>
    <col min="11" max="11" width="12.125" style="38" customWidth="1"/>
    <col min="12" max="16384" width="10.125" style="38"/>
  </cols>
  <sheetData>
    <row r="1" spans="1:11" ht="25.5">
      <c r="A1" s="296" t="s">
        <v>213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>
      <c r="A2" s="39" t="s">
        <v>53</v>
      </c>
      <c r="B2" s="169" t="s">
        <v>54</v>
      </c>
      <c r="C2" s="169"/>
      <c r="D2" s="40" t="s">
        <v>62</v>
      </c>
      <c r="E2" s="41" t="s">
        <v>63</v>
      </c>
      <c r="F2" s="42" t="s">
        <v>214</v>
      </c>
      <c r="G2" s="297" t="s">
        <v>70</v>
      </c>
      <c r="H2" s="297"/>
      <c r="I2" s="59" t="s">
        <v>57</v>
      </c>
      <c r="J2" s="297" t="s">
        <v>58</v>
      </c>
      <c r="K2" s="298"/>
    </row>
    <row r="3" spans="1:11">
      <c r="A3" s="43" t="s">
        <v>76</v>
      </c>
      <c r="B3" s="299">
        <v>4377</v>
      </c>
      <c r="C3" s="299"/>
      <c r="D3" s="45" t="s">
        <v>215</v>
      </c>
      <c r="E3" s="300" t="s">
        <v>65</v>
      </c>
      <c r="F3" s="301"/>
      <c r="G3" s="301"/>
      <c r="H3" s="272" t="s">
        <v>216</v>
      </c>
      <c r="I3" s="272"/>
      <c r="J3" s="272"/>
      <c r="K3" s="273"/>
    </row>
    <row r="4" spans="1:11">
      <c r="A4" s="46" t="s">
        <v>73</v>
      </c>
      <c r="B4" s="47">
        <v>3</v>
      </c>
      <c r="C4" s="47">
        <v>7</v>
      </c>
      <c r="D4" s="48" t="s">
        <v>217</v>
      </c>
      <c r="E4" s="301"/>
      <c r="F4" s="301"/>
      <c r="G4" s="301"/>
      <c r="H4" s="219" t="s">
        <v>218</v>
      </c>
      <c r="I4" s="219"/>
      <c r="J4" s="57" t="s">
        <v>67</v>
      </c>
      <c r="K4" s="62" t="s">
        <v>68</v>
      </c>
    </row>
    <row r="5" spans="1:11">
      <c r="A5" s="46" t="s">
        <v>219</v>
      </c>
      <c r="B5" s="299">
        <v>1</v>
      </c>
      <c r="C5" s="299"/>
      <c r="D5" s="45" t="s">
        <v>220</v>
      </c>
      <c r="E5" s="45" t="s">
        <v>221</v>
      </c>
      <c r="F5" s="45" t="s">
        <v>222</v>
      </c>
      <c r="G5" s="45" t="s">
        <v>223</v>
      </c>
      <c r="H5" s="219" t="s">
        <v>224</v>
      </c>
      <c r="I5" s="219"/>
      <c r="J5" s="57" t="s">
        <v>67</v>
      </c>
      <c r="K5" s="62" t="s">
        <v>68</v>
      </c>
    </row>
    <row r="6" spans="1:11">
      <c r="A6" s="49" t="s">
        <v>225</v>
      </c>
      <c r="B6" s="302">
        <v>200</v>
      </c>
      <c r="C6" s="302"/>
      <c r="D6" s="50" t="s">
        <v>226</v>
      </c>
      <c r="E6" s="51"/>
      <c r="F6" s="52">
        <v>4377</v>
      </c>
      <c r="G6" s="50"/>
      <c r="H6" s="303" t="s">
        <v>227</v>
      </c>
      <c r="I6" s="303"/>
      <c r="J6" s="52" t="s">
        <v>67</v>
      </c>
      <c r="K6" s="63" t="s">
        <v>68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228</v>
      </c>
      <c r="B8" s="42" t="s">
        <v>229</v>
      </c>
      <c r="C8" s="42" t="s">
        <v>230</v>
      </c>
      <c r="D8" s="42" t="s">
        <v>231</v>
      </c>
      <c r="E8" s="42" t="s">
        <v>232</v>
      </c>
      <c r="F8" s="42" t="s">
        <v>233</v>
      </c>
      <c r="G8" s="304" t="s">
        <v>79</v>
      </c>
      <c r="H8" s="305"/>
      <c r="I8" s="305"/>
      <c r="J8" s="305"/>
      <c r="K8" s="306"/>
    </row>
    <row r="9" spans="1:11">
      <c r="A9" s="218" t="s">
        <v>234</v>
      </c>
      <c r="B9" s="219"/>
      <c r="C9" s="57" t="s">
        <v>67</v>
      </c>
      <c r="D9" s="57" t="s">
        <v>68</v>
      </c>
      <c r="E9" s="45" t="s">
        <v>235</v>
      </c>
      <c r="F9" s="58" t="s">
        <v>236</v>
      </c>
      <c r="G9" s="307"/>
      <c r="H9" s="308"/>
      <c r="I9" s="308"/>
      <c r="J9" s="308"/>
      <c r="K9" s="309"/>
    </row>
    <row r="10" spans="1:11">
      <c r="A10" s="218" t="s">
        <v>237</v>
      </c>
      <c r="B10" s="219"/>
      <c r="C10" s="57" t="s">
        <v>67</v>
      </c>
      <c r="D10" s="57" t="s">
        <v>68</v>
      </c>
      <c r="E10" s="45" t="s">
        <v>238</v>
      </c>
      <c r="F10" s="58" t="s">
        <v>239</v>
      </c>
      <c r="G10" s="307" t="s">
        <v>240</v>
      </c>
      <c r="H10" s="308"/>
      <c r="I10" s="308"/>
      <c r="J10" s="308"/>
      <c r="K10" s="309"/>
    </row>
    <row r="11" spans="1:11">
      <c r="A11" s="281" t="s">
        <v>192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>
      <c r="A12" s="43" t="s">
        <v>89</v>
      </c>
      <c r="B12" s="57" t="s">
        <v>85</v>
      </c>
      <c r="C12" s="57" t="s">
        <v>86</v>
      </c>
      <c r="D12" s="58"/>
      <c r="E12" s="45" t="s">
        <v>87</v>
      </c>
      <c r="F12" s="57" t="s">
        <v>85</v>
      </c>
      <c r="G12" s="57" t="s">
        <v>86</v>
      </c>
      <c r="H12" s="57"/>
      <c r="I12" s="45" t="s">
        <v>241</v>
      </c>
      <c r="J12" s="57" t="s">
        <v>85</v>
      </c>
      <c r="K12" s="62" t="s">
        <v>86</v>
      </c>
    </row>
    <row r="13" spans="1:11">
      <c r="A13" s="43" t="s">
        <v>92</v>
      </c>
      <c r="B13" s="57" t="s">
        <v>85</v>
      </c>
      <c r="C13" s="57" t="s">
        <v>86</v>
      </c>
      <c r="D13" s="58"/>
      <c r="E13" s="45" t="s">
        <v>97</v>
      </c>
      <c r="F13" s="57" t="s">
        <v>85</v>
      </c>
      <c r="G13" s="57" t="s">
        <v>86</v>
      </c>
      <c r="H13" s="57"/>
      <c r="I13" s="45" t="s">
        <v>242</v>
      </c>
      <c r="J13" s="57" t="s">
        <v>85</v>
      </c>
      <c r="K13" s="62" t="s">
        <v>86</v>
      </c>
    </row>
    <row r="14" spans="1:11">
      <c r="A14" s="49" t="s">
        <v>243</v>
      </c>
      <c r="B14" s="52" t="s">
        <v>85</v>
      </c>
      <c r="C14" s="52" t="s">
        <v>86</v>
      </c>
      <c r="D14" s="51"/>
      <c r="E14" s="50" t="s">
        <v>244</v>
      </c>
      <c r="F14" s="52" t="s">
        <v>85</v>
      </c>
      <c r="G14" s="52" t="s">
        <v>86</v>
      </c>
      <c r="H14" s="52"/>
      <c r="I14" s="50" t="s">
        <v>245</v>
      </c>
      <c r="J14" s="52" t="s">
        <v>85</v>
      </c>
      <c r="K14" s="63" t="s">
        <v>86</v>
      </c>
    </row>
    <row r="15" spans="1:11">
      <c r="A15" s="53"/>
      <c r="B15" s="55"/>
      <c r="C15" s="55"/>
      <c r="D15" s="54"/>
      <c r="E15" s="53"/>
      <c r="F15" s="55"/>
      <c r="G15" s="55"/>
      <c r="H15" s="55"/>
      <c r="I15" s="53"/>
      <c r="J15" s="55"/>
      <c r="K15" s="55"/>
    </row>
    <row r="16" spans="1:11">
      <c r="A16" s="271" t="s">
        <v>246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9"/>
    </row>
    <row r="17" spans="1:11">
      <c r="A17" s="218" t="s">
        <v>247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77"/>
    </row>
    <row r="18" spans="1:11">
      <c r="A18" s="218" t="s">
        <v>248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77"/>
    </row>
    <row r="19" spans="1:11">
      <c r="A19" s="310" t="s">
        <v>249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2"/>
    </row>
    <row r="20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313"/>
    </row>
    <row r="21" spans="1:1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313"/>
    </row>
    <row r="22" spans="1:11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313"/>
    </row>
    <row r="23" spans="1:11">
      <c r="A23" s="314"/>
      <c r="B23" s="315"/>
      <c r="C23" s="315"/>
      <c r="D23" s="315"/>
      <c r="E23" s="315"/>
      <c r="F23" s="315"/>
      <c r="G23" s="315"/>
      <c r="H23" s="315"/>
      <c r="I23" s="315"/>
      <c r="J23" s="315"/>
      <c r="K23" s="316"/>
    </row>
    <row r="24" spans="1:11">
      <c r="A24" s="218" t="s">
        <v>127</v>
      </c>
      <c r="B24" s="219"/>
      <c r="C24" s="57" t="s">
        <v>67</v>
      </c>
      <c r="D24" s="57" t="s">
        <v>68</v>
      </c>
      <c r="E24" s="272"/>
      <c r="F24" s="272"/>
      <c r="G24" s="272"/>
      <c r="H24" s="272"/>
      <c r="I24" s="272"/>
      <c r="J24" s="272"/>
      <c r="K24" s="273"/>
    </row>
    <row r="25" spans="1:11">
      <c r="A25" s="60" t="s">
        <v>250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>
      <c r="A26" s="319"/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>
      <c r="A27" s="320" t="s">
        <v>251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6"/>
    </row>
    <row r="28" spans="1:11">
      <c r="A28" s="321" t="s">
        <v>252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11">
      <c r="A29" s="321" t="s">
        <v>253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23"/>
    </row>
    <row r="32" spans="1:1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23.1" customHeight="1">
      <c r="A33" s="321"/>
      <c r="B33" s="322"/>
      <c r="C33" s="322"/>
      <c r="D33" s="322"/>
      <c r="E33" s="322"/>
      <c r="F33" s="322"/>
      <c r="G33" s="322"/>
      <c r="H33" s="322"/>
      <c r="I33" s="322"/>
      <c r="J33" s="322"/>
      <c r="K33" s="323"/>
    </row>
    <row r="34" spans="1:11" ht="23.1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313"/>
    </row>
    <row r="35" spans="1:11" ht="23.1" customHeight="1">
      <c r="A35" s="324"/>
      <c r="B35" s="261"/>
      <c r="C35" s="261"/>
      <c r="D35" s="261"/>
      <c r="E35" s="261"/>
      <c r="F35" s="261"/>
      <c r="G35" s="261"/>
      <c r="H35" s="261"/>
      <c r="I35" s="261"/>
      <c r="J35" s="261"/>
      <c r="K35" s="313"/>
    </row>
    <row r="36" spans="1:11" ht="23.1" customHeight="1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1" ht="18.75" customHeight="1">
      <c r="A37" s="328" t="s">
        <v>254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18.75" customHeight="1">
      <c r="A38" s="218" t="s">
        <v>255</v>
      </c>
      <c r="B38" s="219"/>
      <c r="C38" s="219"/>
      <c r="D38" s="272" t="s">
        <v>256</v>
      </c>
      <c r="E38" s="272"/>
      <c r="F38" s="264" t="s">
        <v>257</v>
      </c>
      <c r="G38" s="331"/>
      <c r="H38" s="219" t="s">
        <v>258</v>
      </c>
      <c r="I38" s="219"/>
      <c r="J38" s="219" t="s">
        <v>259</v>
      </c>
      <c r="K38" s="277"/>
    </row>
    <row r="39" spans="1:11" ht="18.75" customHeight="1">
      <c r="A39" s="46" t="s">
        <v>128</v>
      </c>
      <c r="B39" s="219" t="s">
        <v>260</v>
      </c>
      <c r="C39" s="219"/>
      <c r="D39" s="219"/>
      <c r="E39" s="219"/>
      <c r="F39" s="219"/>
      <c r="G39" s="219"/>
      <c r="H39" s="219"/>
      <c r="I39" s="219"/>
      <c r="J39" s="219"/>
      <c r="K39" s="277"/>
    </row>
    <row r="40" spans="1:11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77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77"/>
    </row>
    <row r="42" spans="1:11" ht="32.1" customHeight="1">
      <c r="A42" s="49" t="s">
        <v>139</v>
      </c>
      <c r="B42" s="332" t="s">
        <v>261</v>
      </c>
      <c r="C42" s="332"/>
      <c r="D42" s="50" t="s">
        <v>262</v>
      </c>
      <c r="E42" s="51"/>
      <c r="F42" s="50" t="s">
        <v>143</v>
      </c>
      <c r="G42" s="61">
        <v>45087</v>
      </c>
      <c r="H42" s="333" t="s">
        <v>144</v>
      </c>
      <c r="I42" s="333"/>
      <c r="J42" s="332" t="s">
        <v>147</v>
      </c>
      <c r="K42" s="33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6"/>
  <sheetViews>
    <sheetView tabSelected="1" topLeftCell="A4" workbookViewId="0">
      <selection activeCell="N14" sqref="N14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7.875" style="24" customWidth="1"/>
    <col min="9" max="9" width="1.875" style="24" customWidth="1"/>
    <col min="10" max="14" width="9.5" style="24" customWidth="1"/>
    <col min="15" max="16384" width="9" style="24"/>
  </cols>
  <sheetData>
    <row r="1" spans="1:16" ht="30" customHeight="1">
      <c r="A1" s="240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16" ht="29.1" customHeight="1">
      <c r="A2" s="25" t="s">
        <v>62</v>
      </c>
      <c r="B2" s="242" t="s">
        <v>63</v>
      </c>
      <c r="C2" s="242"/>
      <c r="D2" s="26" t="s">
        <v>69</v>
      </c>
      <c r="E2" s="242" t="s">
        <v>70</v>
      </c>
      <c r="F2" s="242"/>
      <c r="G2" s="242"/>
      <c r="H2" s="242"/>
      <c r="I2" s="247"/>
      <c r="J2" s="32" t="s">
        <v>57</v>
      </c>
      <c r="K2" s="295" t="s">
        <v>58</v>
      </c>
      <c r="L2" s="295"/>
      <c r="M2" s="295"/>
      <c r="N2" s="295"/>
      <c r="O2" s="295"/>
      <c r="P2" s="33"/>
    </row>
    <row r="3" spans="1:16" ht="29.1" customHeight="1">
      <c r="A3" s="246" t="s">
        <v>149</v>
      </c>
      <c r="B3" s="244" t="s">
        <v>150</v>
      </c>
      <c r="C3" s="244"/>
      <c r="D3" s="244"/>
      <c r="E3" s="244"/>
      <c r="F3" s="244"/>
      <c r="G3" s="244"/>
      <c r="H3" s="244"/>
      <c r="I3" s="248"/>
      <c r="J3" s="244" t="s">
        <v>151</v>
      </c>
      <c r="K3" s="244"/>
      <c r="L3" s="244"/>
      <c r="M3" s="244"/>
      <c r="N3" s="244"/>
      <c r="O3" s="244"/>
      <c r="P3" s="33"/>
    </row>
    <row r="4" spans="1:16" ht="29.1" customHeight="1">
      <c r="A4" s="246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8"/>
      <c r="J4" s="27" t="s">
        <v>111</v>
      </c>
      <c r="K4" s="27" t="s">
        <v>112</v>
      </c>
      <c r="L4" s="27" t="s">
        <v>113</v>
      </c>
      <c r="M4" s="27" t="s">
        <v>114</v>
      </c>
      <c r="N4" s="27" t="s">
        <v>115</v>
      </c>
      <c r="O4" s="27" t="s">
        <v>116</v>
      </c>
      <c r="P4" s="27" t="s">
        <v>117</v>
      </c>
    </row>
    <row r="5" spans="1:16" ht="29.1" customHeight="1">
      <c r="A5" s="28" t="s">
        <v>154</v>
      </c>
      <c r="B5" s="27" t="s">
        <v>155</v>
      </c>
      <c r="C5" s="27" t="s">
        <v>156</v>
      </c>
      <c r="D5" s="27" t="s">
        <v>157</v>
      </c>
      <c r="E5" s="27" t="s">
        <v>158</v>
      </c>
      <c r="F5" s="27" t="s">
        <v>159</v>
      </c>
      <c r="G5" s="27" t="s">
        <v>160</v>
      </c>
      <c r="H5" s="27" t="s">
        <v>161</v>
      </c>
      <c r="I5" s="248"/>
      <c r="J5" s="27" t="s">
        <v>121</v>
      </c>
      <c r="K5" s="27" t="s">
        <v>122</v>
      </c>
      <c r="L5" s="27" t="s">
        <v>121</v>
      </c>
      <c r="M5" s="27" t="s">
        <v>122</v>
      </c>
      <c r="N5" s="27" t="s">
        <v>120</v>
      </c>
      <c r="O5" s="27" t="s">
        <v>120</v>
      </c>
      <c r="P5" s="27" t="s">
        <v>120</v>
      </c>
    </row>
    <row r="6" spans="1:16" ht="29.1" customHeight="1">
      <c r="A6" s="29" t="s">
        <v>162</v>
      </c>
      <c r="B6" s="29">
        <f t="shared" ref="B6:B10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8"/>
      <c r="J6" s="34" t="s">
        <v>203</v>
      </c>
      <c r="K6" s="34" t="s">
        <v>204</v>
      </c>
      <c r="L6" s="35" t="s">
        <v>360</v>
      </c>
      <c r="M6" s="35" t="s">
        <v>206</v>
      </c>
      <c r="N6" s="35" t="s">
        <v>359</v>
      </c>
      <c r="O6" s="34" t="s">
        <v>204</v>
      </c>
      <c r="P6" s="34" t="s">
        <v>207</v>
      </c>
    </row>
    <row r="7" spans="1:16" ht="29.1" customHeight="1">
      <c r="A7" s="29" t="s">
        <v>166</v>
      </c>
      <c r="B7" s="29">
        <f t="shared" ref="B7:B9" si="1">C7-4</f>
        <v>90</v>
      </c>
      <c r="C7" s="29">
        <f t="shared" ref="C7:C9" si="2">D7-4</f>
        <v>94</v>
      </c>
      <c r="D7" s="27">
        <v>98</v>
      </c>
      <c r="E7" s="29">
        <f t="shared" ref="E7:E9" si="3">D7+4</f>
        <v>102</v>
      </c>
      <c r="F7" s="29">
        <f>E7+4</f>
        <v>106</v>
      </c>
      <c r="G7" s="29">
        <f t="shared" ref="G7:G9" si="4">F7+6</f>
        <v>112</v>
      </c>
      <c r="H7" s="29">
        <f>G7+6</f>
        <v>118</v>
      </c>
      <c r="I7" s="248"/>
      <c r="J7" s="34" t="s">
        <v>209</v>
      </c>
      <c r="K7" s="34" t="s">
        <v>208</v>
      </c>
      <c r="L7" s="34" t="s">
        <v>210</v>
      </c>
      <c r="M7" s="34" t="s">
        <v>208</v>
      </c>
      <c r="N7" s="34" t="s">
        <v>211</v>
      </c>
      <c r="O7" s="34" t="s">
        <v>208</v>
      </c>
      <c r="P7" s="34" t="s">
        <v>208</v>
      </c>
    </row>
    <row r="8" spans="1:16" ht="29.1" customHeight="1">
      <c r="A8" s="29" t="s">
        <v>169</v>
      </c>
      <c r="B8" s="29">
        <f t="shared" si="1"/>
        <v>84</v>
      </c>
      <c r="C8" s="29">
        <f t="shared" si="2"/>
        <v>88</v>
      </c>
      <c r="D8" s="27">
        <v>92</v>
      </c>
      <c r="E8" s="29">
        <f t="shared" si="3"/>
        <v>96</v>
      </c>
      <c r="F8" s="29">
        <f>E8+5</f>
        <v>101</v>
      </c>
      <c r="G8" s="29">
        <f t="shared" si="4"/>
        <v>107</v>
      </c>
      <c r="H8" s="29">
        <f>G8+7</f>
        <v>114</v>
      </c>
      <c r="I8" s="248"/>
      <c r="J8" s="34" t="s">
        <v>167</v>
      </c>
      <c r="K8" s="34" t="s">
        <v>167</v>
      </c>
      <c r="L8" s="37" t="s">
        <v>208</v>
      </c>
      <c r="M8" s="37" t="s">
        <v>208</v>
      </c>
      <c r="N8" s="37" t="s">
        <v>208</v>
      </c>
      <c r="O8" s="34" t="s">
        <v>167</v>
      </c>
      <c r="P8" s="34" t="s">
        <v>167</v>
      </c>
    </row>
    <row r="9" spans="1:16" ht="29.1" customHeight="1">
      <c r="A9" s="29" t="s">
        <v>170</v>
      </c>
      <c r="B9" s="29">
        <f t="shared" si="1"/>
        <v>95</v>
      </c>
      <c r="C9" s="29">
        <f t="shared" si="2"/>
        <v>99</v>
      </c>
      <c r="D9" s="27">
        <v>103</v>
      </c>
      <c r="E9" s="29">
        <f t="shared" si="3"/>
        <v>107</v>
      </c>
      <c r="F9" s="29">
        <f>E9+5</f>
        <v>112</v>
      </c>
      <c r="G9" s="29">
        <f t="shared" si="4"/>
        <v>118</v>
      </c>
      <c r="H9" s="29">
        <f>G9+7</f>
        <v>125</v>
      </c>
      <c r="I9" s="248"/>
      <c r="J9" s="34" t="s">
        <v>211</v>
      </c>
      <c r="K9" s="34" t="s">
        <v>210</v>
      </c>
      <c r="L9" s="37" t="s">
        <v>208</v>
      </c>
      <c r="M9" s="37" t="s">
        <v>208</v>
      </c>
      <c r="N9" s="37" t="s">
        <v>212</v>
      </c>
      <c r="O9" s="34" t="s">
        <v>208</v>
      </c>
      <c r="P9" s="34" t="s">
        <v>210</v>
      </c>
    </row>
    <row r="10" spans="1:16" ht="29.1" customHeight="1">
      <c r="A10" s="29" t="s">
        <v>171</v>
      </c>
      <c r="B10" s="29">
        <f t="shared" si="0"/>
        <v>37</v>
      </c>
      <c r="C10" s="29">
        <f>D10-1</f>
        <v>38</v>
      </c>
      <c r="D10" s="27">
        <v>39</v>
      </c>
      <c r="E10" s="29">
        <f>D10+1</f>
        <v>40</v>
      </c>
      <c r="F10" s="29">
        <f>E10+1</f>
        <v>41</v>
      </c>
      <c r="G10" s="29">
        <f>F10+1.2</f>
        <v>42.2</v>
      </c>
      <c r="H10" s="29">
        <f>G10+1.2</f>
        <v>43.400000000000006</v>
      </c>
      <c r="I10" s="248"/>
      <c r="J10" s="34" t="s">
        <v>208</v>
      </c>
      <c r="K10" s="34" t="s">
        <v>208</v>
      </c>
      <c r="L10" s="34" t="s">
        <v>208</v>
      </c>
      <c r="M10" s="34" t="s">
        <v>208</v>
      </c>
      <c r="N10" s="34" t="s">
        <v>208</v>
      </c>
      <c r="O10" s="34" t="s">
        <v>208</v>
      </c>
      <c r="P10" s="34" t="s">
        <v>208</v>
      </c>
    </row>
    <row r="11" spans="1:16" ht="29.1" customHeight="1">
      <c r="A11" s="29" t="s">
        <v>173</v>
      </c>
      <c r="B11" s="29">
        <f>C11-0.5</f>
        <v>58.5</v>
      </c>
      <c r="C11" s="29">
        <f>D11-1</f>
        <v>59</v>
      </c>
      <c r="D11" s="27">
        <v>60</v>
      </c>
      <c r="E11" s="29">
        <f>D11+1</f>
        <v>61</v>
      </c>
      <c r="F11" s="29">
        <f>E11+1</f>
        <v>62</v>
      </c>
      <c r="G11" s="29">
        <f>F11+0.5</f>
        <v>62.5</v>
      </c>
      <c r="H11" s="29">
        <f>G11+0.5</f>
        <v>63</v>
      </c>
      <c r="I11" s="248"/>
      <c r="J11" s="34" t="s">
        <v>208</v>
      </c>
      <c r="K11" s="34" t="s">
        <v>208</v>
      </c>
      <c r="L11" s="34" t="s">
        <v>208</v>
      </c>
      <c r="M11" s="34" t="s">
        <v>208</v>
      </c>
      <c r="N11" s="34" t="s">
        <v>361</v>
      </c>
      <c r="O11" s="34" t="s">
        <v>208</v>
      </c>
      <c r="P11" s="34" t="s">
        <v>208</v>
      </c>
    </row>
    <row r="12" spans="1:16" ht="29.1" customHeight="1">
      <c r="A12" s="29" t="s">
        <v>175</v>
      </c>
      <c r="B12" s="29">
        <f>C12-0.8</f>
        <v>16.899999999999999</v>
      </c>
      <c r="C12" s="29">
        <f>D12-0.8</f>
        <v>17.7</v>
      </c>
      <c r="D12" s="27">
        <v>18.5</v>
      </c>
      <c r="E12" s="29">
        <f>D12+0.8</f>
        <v>19.3</v>
      </c>
      <c r="F12" s="29">
        <f>E12+0.8</f>
        <v>20.100000000000001</v>
      </c>
      <c r="G12" s="29">
        <f>F12+1.1</f>
        <v>21.200000000000003</v>
      </c>
      <c r="H12" s="29">
        <f>G12+1.1</f>
        <v>22.300000000000004</v>
      </c>
      <c r="I12" s="248"/>
      <c r="J12" s="34" t="s">
        <v>208</v>
      </c>
      <c r="K12" s="34" t="s">
        <v>208</v>
      </c>
      <c r="L12" s="34" t="s">
        <v>208</v>
      </c>
      <c r="M12" s="34" t="s">
        <v>208</v>
      </c>
      <c r="N12" s="34" t="s">
        <v>362</v>
      </c>
      <c r="O12" s="34" t="s">
        <v>208</v>
      </c>
      <c r="P12" s="34" t="s">
        <v>208</v>
      </c>
    </row>
    <row r="13" spans="1:16" ht="29.1" customHeight="1">
      <c r="A13" s="29" t="s">
        <v>176</v>
      </c>
      <c r="B13" s="29">
        <f>C13-0.6</f>
        <v>14.8</v>
      </c>
      <c r="C13" s="29">
        <f>D13-0.6</f>
        <v>15.4</v>
      </c>
      <c r="D13" s="27">
        <v>16</v>
      </c>
      <c r="E13" s="29">
        <f>D13+0.6</f>
        <v>16.600000000000001</v>
      </c>
      <c r="F13" s="29">
        <f>E13+0.6</f>
        <v>17.200000000000003</v>
      </c>
      <c r="G13" s="29">
        <f>F13+0.95</f>
        <v>18.150000000000002</v>
      </c>
      <c r="H13" s="29">
        <f>G13+0.95</f>
        <v>19.100000000000001</v>
      </c>
      <c r="I13" s="248"/>
      <c r="J13" s="34" t="s">
        <v>208</v>
      </c>
      <c r="K13" s="34" t="s">
        <v>208</v>
      </c>
      <c r="L13" s="34" t="s">
        <v>208</v>
      </c>
      <c r="M13" s="34" t="s">
        <v>208</v>
      </c>
      <c r="N13" s="34" t="s">
        <v>363</v>
      </c>
      <c r="O13" s="34" t="s">
        <v>208</v>
      </c>
      <c r="P13" s="34" t="s">
        <v>208</v>
      </c>
    </row>
    <row r="14" spans="1:16" ht="16.5">
      <c r="A14" s="29" t="s">
        <v>178</v>
      </c>
      <c r="B14" s="29">
        <f>C14-0.4</f>
        <v>9.1999999999999993</v>
      </c>
      <c r="C14" s="29">
        <f>D14-0.4</f>
        <v>9.6</v>
      </c>
      <c r="D14" s="27">
        <v>10</v>
      </c>
      <c r="E14" s="29">
        <f>D14+0.4</f>
        <v>10.4</v>
      </c>
      <c r="F14" s="29">
        <f>E14+0.4</f>
        <v>10.8</v>
      </c>
      <c r="G14" s="29">
        <f t="shared" ref="G14:G15" si="5">F14+0.6</f>
        <v>11.4</v>
      </c>
      <c r="H14" s="29">
        <f t="shared" ref="H14:H15" si="6">G14+0.6</f>
        <v>12</v>
      </c>
      <c r="I14" s="248"/>
      <c r="J14" s="34" t="s">
        <v>208</v>
      </c>
      <c r="K14" s="34" t="s">
        <v>208</v>
      </c>
      <c r="L14" s="34" t="s">
        <v>208</v>
      </c>
      <c r="M14" s="34" t="s">
        <v>208</v>
      </c>
      <c r="N14" s="34" t="s">
        <v>208</v>
      </c>
      <c r="O14" s="34" t="s">
        <v>208</v>
      </c>
      <c r="P14" s="34" t="s">
        <v>208</v>
      </c>
    </row>
    <row r="15" spans="1:16" ht="16.5">
      <c r="A15" s="29"/>
      <c r="B15" s="29"/>
      <c r="C15" s="29"/>
      <c r="D15" s="27"/>
      <c r="E15" s="29"/>
      <c r="F15" s="29"/>
      <c r="G15" s="29"/>
      <c r="H15" s="29"/>
      <c r="I15" s="248"/>
      <c r="J15" s="34"/>
      <c r="K15" s="34"/>
      <c r="L15" s="34"/>
      <c r="M15" s="34"/>
      <c r="N15" s="34"/>
      <c r="O15" s="34"/>
      <c r="P15" s="34"/>
    </row>
    <row r="16" spans="1:16" ht="16.5">
      <c r="A16" s="29"/>
      <c r="B16" s="29"/>
      <c r="C16" s="29"/>
      <c r="D16" s="27"/>
      <c r="E16" s="29"/>
      <c r="F16" s="29"/>
      <c r="G16" s="29"/>
      <c r="H16" s="29"/>
      <c r="I16" s="248"/>
      <c r="J16" s="34"/>
      <c r="K16" s="34"/>
      <c r="L16" s="34"/>
      <c r="M16" s="34"/>
      <c r="N16" s="34"/>
      <c r="O16" s="34"/>
      <c r="P16" s="34"/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6"/>
  </mergeCells>
  <phoneticPr fontId="42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zoomScale="125" zoomScaleNormal="125"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5" t="s">
        <v>263</v>
      </c>
      <c r="B1" s="335"/>
      <c r="C1" s="335"/>
      <c r="D1" s="335"/>
      <c r="E1" s="336"/>
      <c r="F1" s="335"/>
      <c r="G1" s="335"/>
      <c r="H1" s="335"/>
      <c r="I1" s="335"/>
      <c r="J1" s="335"/>
      <c r="K1" s="335"/>
      <c r="L1" s="335"/>
      <c r="M1" s="335"/>
    </row>
    <row r="2" spans="1:13" s="1" customFormat="1" ht="16.5">
      <c r="A2" s="337" t="s">
        <v>264</v>
      </c>
      <c r="B2" s="349" t="s">
        <v>265</v>
      </c>
      <c r="C2" s="349" t="s">
        <v>266</v>
      </c>
      <c r="D2" s="349" t="s">
        <v>267</v>
      </c>
      <c r="E2" s="351" t="s">
        <v>268</v>
      </c>
      <c r="F2" s="349" t="s">
        <v>269</v>
      </c>
      <c r="G2" s="337" t="s">
        <v>270</v>
      </c>
      <c r="H2" s="337"/>
      <c r="I2" s="337" t="s">
        <v>271</v>
      </c>
      <c r="J2" s="337"/>
      <c r="K2" s="353" t="s">
        <v>272</v>
      </c>
      <c r="L2" s="355" t="s">
        <v>273</v>
      </c>
      <c r="M2" s="357" t="s">
        <v>274</v>
      </c>
    </row>
    <row r="3" spans="1:13" s="1" customFormat="1" ht="16.5">
      <c r="A3" s="337"/>
      <c r="B3" s="350"/>
      <c r="C3" s="350"/>
      <c r="D3" s="350"/>
      <c r="E3" s="352"/>
      <c r="F3" s="350"/>
      <c r="G3" s="3" t="s">
        <v>275</v>
      </c>
      <c r="H3" s="3" t="s">
        <v>276</v>
      </c>
      <c r="I3" s="3" t="s">
        <v>275</v>
      </c>
      <c r="J3" s="3" t="s">
        <v>276</v>
      </c>
      <c r="K3" s="354"/>
      <c r="L3" s="356"/>
      <c r="M3" s="358"/>
    </row>
    <row r="4" spans="1:13" ht="31.5">
      <c r="A4" s="5">
        <v>1</v>
      </c>
      <c r="B4" s="147" t="s">
        <v>277</v>
      </c>
      <c r="C4" s="18" t="s">
        <v>278</v>
      </c>
      <c r="D4" s="148" t="s">
        <v>279</v>
      </c>
      <c r="E4" s="149" t="s">
        <v>280</v>
      </c>
      <c r="F4" s="6" t="s">
        <v>281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282</v>
      </c>
      <c r="M4" s="6" t="s">
        <v>283</v>
      </c>
    </row>
    <row r="5" spans="1:13" ht="31.5">
      <c r="A5" s="5">
        <v>2</v>
      </c>
      <c r="B5" s="147" t="s">
        <v>277</v>
      </c>
      <c r="C5" s="18" t="s">
        <v>284</v>
      </c>
      <c r="D5" s="148" t="s">
        <v>279</v>
      </c>
      <c r="E5" s="150" t="s">
        <v>285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282</v>
      </c>
      <c r="M5" s="6" t="s">
        <v>283</v>
      </c>
    </row>
    <row r="6" spans="1:13" ht="31.5">
      <c r="A6" s="5">
        <v>3</v>
      </c>
      <c r="B6" s="147" t="s">
        <v>277</v>
      </c>
      <c r="C6" s="18" t="s">
        <v>286</v>
      </c>
      <c r="D6" s="148" t="s">
        <v>279</v>
      </c>
      <c r="E6" s="151" t="s">
        <v>287</v>
      </c>
      <c r="F6" s="6" t="s">
        <v>281</v>
      </c>
      <c r="G6" s="6">
        <v>0.2</v>
      </c>
      <c r="H6" s="6">
        <v>0.2</v>
      </c>
      <c r="I6" s="6">
        <v>0.2</v>
      </c>
      <c r="J6" s="6">
        <v>0.5</v>
      </c>
      <c r="K6" s="6">
        <f>SUM(G6:J6)</f>
        <v>1.1000000000000001</v>
      </c>
      <c r="L6" s="6" t="s">
        <v>282</v>
      </c>
      <c r="M6" s="6" t="s">
        <v>283</v>
      </c>
    </row>
    <row r="7" spans="1:13">
      <c r="A7" s="5"/>
      <c r="B7" s="23"/>
      <c r="C7" s="6"/>
      <c r="D7" s="6"/>
      <c r="E7" s="19"/>
      <c r="F7" s="6"/>
      <c r="G7" s="6"/>
      <c r="H7" s="6"/>
      <c r="I7" s="6"/>
      <c r="J7" s="6"/>
      <c r="K7" s="5"/>
      <c r="L7" s="6"/>
      <c r="M7" s="5"/>
    </row>
    <row r="8" spans="1:13">
      <c r="A8" s="5"/>
      <c r="B8" s="23"/>
      <c r="C8" s="6"/>
      <c r="D8" s="6"/>
      <c r="E8" s="20"/>
      <c r="F8" s="6"/>
      <c r="G8" s="6"/>
      <c r="H8" s="6"/>
      <c r="I8" s="6"/>
      <c r="J8" s="6"/>
      <c r="K8" s="5"/>
      <c r="L8" s="6"/>
      <c r="M8" s="5"/>
    </row>
    <row r="9" spans="1:13">
      <c r="A9" s="5"/>
      <c r="B9" s="5"/>
      <c r="C9" s="5"/>
      <c r="D9" s="5"/>
      <c r="E9" s="21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 s="2" customFormat="1" ht="18.75">
      <c r="A11" s="338" t="s">
        <v>288</v>
      </c>
      <c r="B11" s="339"/>
      <c r="C11" s="339"/>
      <c r="D11" s="339"/>
      <c r="E11" s="340"/>
      <c r="F11" s="341"/>
      <c r="G11" s="342"/>
      <c r="H11" s="338" t="s">
        <v>289</v>
      </c>
      <c r="I11" s="339"/>
      <c r="J11" s="339"/>
      <c r="K11" s="343"/>
      <c r="L11" s="344"/>
      <c r="M11" s="345"/>
    </row>
    <row r="12" spans="1:13" ht="16.5">
      <c r="A12" s="346" t="s">
        <v>290</v>
      </c>
      <c r="B12" s="346"/>
      <c r="C12" s="347"/>
      <c r="D12" s="347"/>
      <c r="E12" s="348"/>
      <c r="F12" s="347"/>
      <c r="G12" s="347"/>
      <c r="H12" s="347"/>
      <c r="I12" s="347"/>
      <c r="J12" s="347"/>
      <c r="K12" s="347"/>
      <c r="L12" s="347"/>
      <c r="M12" s="347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2" type="noConversion"/>
  <dataValidations count="1">
    <dataValidation type="list" allowBlank="1" showInputMessage="1" showErrorMessage="1" sqref="M1:M6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2023-06-18T10:26:04Z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