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09\6-27尾期\"/>
    </mc:Choice>
  </mc:AlternateContent>
  <xr:revisionPtr revIDLastSave="0" documentId="13_ncr:1_{89274D3F-4065-4AE2-A022-BDFF7F83C7C0}" xr6:coauthVersionLast="47" xr6:coauthVersionMax="47" xr10:uidLastSave="{00000000-0000-0000-0000-000000000000}"/>
  <bookViews>
    <workbookView xWindow="-120" yWindow="-120" windowWidth="20730" windowHeight="11160" tabRatio="864" firstSheet="4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4" i="12" l="1"/>
  <c r="N5" i="7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G9" i="17"/>
  <c r="F9" i="17"/>
  <c r="E9" i="17"/>
  <c r="D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G10" i="15"/>
  <c r="F10" i="15"/>
  <c r="E10" i="15"/>
  <c r="D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<sst xmlns="http://schemas.openxmlformats.org/spreadsheetml/2006/main" count="809" uniqueCount="344">
  <si>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</si>
  <si>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</si>
  <si>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</si>
  <si>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</si>
  <si>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</si>
  <si>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</si>
  <si>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</si>
  <si>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</si>
  <si>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</si>
  <si>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</si>
  <si>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</si>
  <si>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</si>
  <si>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</si>
  <si>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</si>
  <si>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</si>
  <si>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</si>
  <si>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</si>
  <si>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</si>
  <si>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</si>
  <si>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</si>
  <si>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</si>
  <si>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</si>
  <si>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</si>
  <si>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</si>
  <si>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</si>
  <si>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</si>
  <si>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</si>
  <si>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</si>
  <si>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</si>
  <si>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</si>
  <si>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</si>
  <si>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</si>
  <si>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</si>
  <si>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</si>
  <si>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</si>
  <si>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</si>
  <si>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</si>
  <si>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</si>
  <si>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</si>
  <si>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</si>
  <si>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</si>
  <si>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</si>
  <si>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</si>
  <si>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</si>
  <si>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</si>
  <si>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</si>
  <si>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</si>
  <si>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</si>
  <si>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</si>
  <si>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</si>
  <si>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</si>
  <si>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</si>
  <si>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</si>
  <si>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</si>
  <si>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</si>
  <si>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</si>
  <si>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</si>
  <si>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</si>
  <si>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</si>
  <si>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</si>
  <si>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</si>
  <si>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</si>
  <si>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QAMMAL93609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</si>
  <si>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</si>
  <si>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</si>
  <si>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</si>
  <si>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</si>
  <si>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</si>
  <si>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</si>
  <si>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</si>
  <si>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</si>
  <si>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</si>
  <si>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</si>
  <si>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</si>
  <si>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</si>
  <si>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</si>
  <si>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</si>
  <si>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</si>
  <si>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</si>
  <si>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</si>
  <si>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</si>
  <si>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</si>
  <si>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</si>
  <si>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</si>
  <si>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</si>
  <si>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</si>
  <si>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</si>
  <si>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</si>
  <si>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</si>
  <si>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</si>
  <si>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</si>
  <si>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</si>
  <si>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</si>
  <si>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</si>
  <si>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</si>
  <si>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</si>
  <si>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</si>
  <si>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</si>
  <si>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</si>
  <si>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</si>
  <si>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</si>
  <si>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</si>
  <si>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</si>
  <si>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</si>
  <si>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</si>
  <si>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</si>
  <si>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</si>
  <si>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</si>
  <si>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</si>
  <si>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</si>
  <si>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</si>
  <si>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</si>
  <si>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</si>
  <si>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</si>
  <si>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</si>
  <si>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</si>
  <si>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</si>
  <si>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</si>
  <si>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</si>
  <si>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</si>
  <si>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1、前袋省位左右高低不对称</t>
  </si>
  <si>
    <t>2、上腰容位不均匀</t>
  </si>
  <si>
    <t>3、浪底错位，骨位倒错方向</t>
  </si>
  <si>
    <t>4、裤腿装饰扣不平均，左右不对称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</si>
  <si>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</si>
  <si>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</si>
  <si>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</si>
  <si>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</si>
  <si>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</si>
  <si>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</si>
  <si>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</si>
  <si>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</si>
  <si>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</si>
  <si>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</si>
  <si>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</si>
  <si>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</si>
  <si>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</si>
  <si>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</si>
  <si>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</si>
  <si>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</si>
  <si>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</si>
  <si>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</si>
  <si>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</si>
  <si>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</si>
  <si>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</si>
  <si>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</si>
  <si>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</si>
  <si>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</si>
  <si>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</si>
  <si>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</si>
  <si>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</si>
  <si>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</si>
  <si>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</si>
  <si>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裤外侧长</t>
  </si>
  <si>
    <t>/</t>
  </si>
  <si>
    <t>-0.5</t>
  </si>
  <si>
    <t>180/104B</t>
  </si>
  <si>
    <t>全松紧腰围 平量</t>
  </si>
  <si>
    <t>+1</t>
  </si>
  <si>
    <t>全松紧腰围 拉量</t>
  </si>
  <si>
    <t>臀围</t>
  </si>
  <si>
    <t>腿围/2</t>
  </si>
  <si>
    <t>膝围/2</t>
  </si>
  <si>
    <t>脚口/2（拉量）</t>
  </si>
  <si>
    <t>-0.3</t>
  </si>
  <si>
    <t>脚口/2(松量）</t>
  </si>
  <si>
    <t>前裆长</t>
  </si>
  <si>
    <t>后裆长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</si>
  <si>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</si>
  <si>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</si>
  <si>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</si>
  <si>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</si>
  <si>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</si>
  <si>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</si>
  <si>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</si>
  <si>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</si>
  <si>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</si>
  <si>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</si>
  <si>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</si>
  <si>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</si>
  <si>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</si>
  <si>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</si>
  <si>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</si>
  <si>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</si>
  <si>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</si>
  <si>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</si>
  <si>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</si>
  <si>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</si>
  <si>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</si>
  <si>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</si>
  <si>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</si>
  <si>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</si>
  <si>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</si>
  <si>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</si>
  <si>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</si>
  <si>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</si>
  <si>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</si>
  <si>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</si>
  <si>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</si>
  <si>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</si>
  <si>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</si>
  <si>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</si>
  <si>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</si>
  <si>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</si>
  <si>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</si>
  <si>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</si>
  <si>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</si>
  <si>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</si>
  <si>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</si>
  <si>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</si>
  <si>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</si>
  <si>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</si>
  <si>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</si>
  <si>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</si>
  <si>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采购凭证编号：CGDD23033000088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</si>
  <si>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</si>
  <si>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</si>
  <si>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</si>
  <si>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</si>
  <si>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</si>
  <si>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</si>
  <si>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</si>
  <si>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</si>
  <si>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</si>
  <si>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</si>
  <si>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</si>
  <si>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</si>
  <si>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</si>
  <si>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</si>
  <si>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</si>
  <si>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1、腰头容位不均匀，侧内不顺直</t>
  </si>
  <si>
    <t>2、脚口容位不均匀</t>
  </si>
  <si>
    <t>3、线头、油污、要清理干净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</si>
  <si>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</si>
  <si>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</si>
  <si>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</si>
  <si>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</si>
  <si>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</si>
  <si>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</si>
  <si>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</si>
  <si>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</si>
  <si>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</si>
  <si>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花灰</t>
  </si>
  <si>
    <t>-0.5  /</t>
  </si>
  <si>
    <t>/  /</t>
  </si>
  <si>
    <t>+0.5  +1</t>
  </si>
  <si>
    <t>+0.5  +0.5</t>
  </si>
  <si>
    <t>+0.8  +1</t>
  </si>
  <si>
    <t>+1  +0.5</t>
  </si>
  <si>
    <t>+1  +1</t>
  </si>
  <si>
    <t>+1  +0.6</t>
  </si>
  <si>
    <t>+1.5  +1.2</t>
  </si>
  <si>
    <t>-0.5  -1</t>
  </si>
  <si>
    <t>/  -0.3</t>
  </si>
  <si>
    <t>-1  -1</t>
  </si>
  <si>
    <t>+0.5  /</t>
  </si>
  <si>
    <t>-1  -0.5</t>
  </si>
  <si>
    <t>-0.5  -0.5</t>
  </si>
  <si>
    <t>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</si>
  <si>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</si>
  <si>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</si>
  <si>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</si>
  <si>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</si>
  <si>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</si>
  <si>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</si>
  <si>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</si>
  <si>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</si>
  <si>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</si>
  <si>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</si>
  <si>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</si>
  <si>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</si>
  <si>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</si>
  <si>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</si>
  <si>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</si>
  <si>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</si>
  <si>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</si>
  <si>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WL230422062FI</t>
  </si>
  <si>
    <t>五明治空气层</t>
  </si>
  <si>
    <t>大粤</t>
  </si>
  <si>
    <t>WL230422065</t>
  </si>
  <si>
    <t>制表时间：2023/5/20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</si>
  <si>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</si>
  <si>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</si>
  <si>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</si>
  <si>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</si>
  <si>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</si>
  <si>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</si>
  <si>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</si>
  <si>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</si>
  <si>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</si>
  <si>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</si>
  <si>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</si>
  <si>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</si>
  <si>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</si>
  <si>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</si>
  <si>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</si>
  <si>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</si>
  <si>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</si>
  <si>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</si>
  <si>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</si>
  <si>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</si>
  <si>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</si>
  <si>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</si>
  <si>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</si>
  <si>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</si>
  <si>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</si>
  <si>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</si>
  <si>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</si>
  <si>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</si>
  <si>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G2SSSK073</t>
  </si>
  <si>
    <t>童装注塑四件扣（只要面扣）</t>
  </si>
  <si>
    <t>石狮华联</t>
  </si>
  <si>
    <t>ZD00119</t>
  </si>
  <si>
    <t>弹力织带</t>
  </si>
  <si>
    <t>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</si>
  <si>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</si>
  <si>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</si>
  <si>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</si>
  <si>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</si>
  <si>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</si>
  <si>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</si>
  <si>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</si>
  <si>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</si>
  <si>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</si>
  <si>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</si>
  <si>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</si>
  <si>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</si>
  <si>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</si>
  <si>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</si>
  <si>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</si>
  <si>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</si>
  <si>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</si>
  <si>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</si>
  <si>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制表时间：2023/5/25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</si>
  <si>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</si>
  <si>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</si>
  <si>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</si>
  <si>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</si>
  <si>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</si>
  <si>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</si>
  <si>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</si>
  <si>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</si>
  <si>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-4%/-1.5%</t>
    <phoneticPr fontId="54" type="noConversion"/>
  </si>
  <si>
    <t>②检验明细：齐色齐码共抽验80件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</si>
</sst>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2" fillId="0" borderId="0">
      <alignment horizontal="center"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/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9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/>
    </xf>
    <xf numFmtId="9" fontId="6" fillId="4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5" borderId="2" xfId="4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1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1" fillId="0" borderId="19" xfId="6" applyNumberFormat="1" applyFont="1" applyBorder="1" applyAlignment="1">
      <alignment horizontal="center" vertical="center"/>
    </xf>
    <xf numFmtId="49" fontId="31" fillId="0" borderId="20" xfId="6" applyNumberFormat="1" applyFont="1" applyBorder="1" applyAlignment="1">
      <alignment horizontal="center" vertical="center"/>
    </xf>
    <xf numFmtId="49" fontId="31" fillId="0" borderId="21" xfId="6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/>
    </xf>
    <xf numFmtId="49" fontId="31" fillId="0" borderId="22" xfId="6" applyNumberFormat="1" applyFont="1" applyBorder="1" applyAlignment="1">
      <alignment horizontal="center" vertical="center"/>
    </xf>
    <xf numFmtId="49" fontId="31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24" fillId="0" borderId="26" xfId="4" applyFont="1" applyBorder="1" applyAlignment="1">
      <alignment horizontal="right" vertical="center"/>
    </xf>
    <xf numFmtId="0" fontId="24" fillId="0" borderId="27" xfId="4" applyFont="1" applyBorder="1">
      <alignment vertical="center"/>
    </xf>
    <xf numFmtId="0" fontId="28" fillId="0" borderId="20" xfId="4" applyFont="1" applyBorder="1" applyAlignment="1">
      <alignment horizontal="left"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4" fillId="0" borderId="28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4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4" fillId="0" borderId="25" xfId="4" applyFont="1" applyBorder="1">
      <alignment vertical="center"/>
    </xf>
    <xf numFmtId="0" fontId="24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24" fillId="0" borderId="26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15" fillId="0" borderId="34" xfId="4" applyBorder="1">
      <alignment vertical="center"/>
    </xf>
    <xf numFmtId="0" fontId="15" fillId="0" borderId="33" xfId="4" applyBorder="1">
      <alignment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15" fillId="0" borderId="44" xfId="4" applyBorder="1">
      <alignment vertical="center"/>
    </xf>
    <xf numFmtId="0" fontId="15" fillId="0" borderId="44" xfId="4" applyBorder="1" applyAlignment="1">
      <alignment horizontal="left" vertical="center"/>
    </xf>
    <xf numFmtId="0" fontId="35" fillId="0" borderId="46" xfId="0" applyFont="1" applyBorder="1" applyAlignment="1">
      <alignment vertical="center"/>
    </xf>
    <xf numFmtId="177" fontId="36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177" fontId="36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78" fontId="23" fillId="0" borderId="3" xfId="0" applyNumberFormat="1" applyFont="1" applyBorder="1" applyAlignment="1">
      <alignment horizontal="center" vertical="center"/>
    </xf>
    <xf numFmtId="0" fontId="37" fillId="6" borderId="47" xfId="0" applyFont="1" applyFill="1" applyBorder="1" applyAlignment="1">
      <alignment horizontal="center" vertical="center"/>
    </xf>
    <xf numFmtId="0" fontId="37" fillId="6" borderId="48" xfId="0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31" fillId="4" borderId="19" xfId="6" applyNumberFormat="1" applyFont="1" applyFill="1" applyBorder="1" applyAlignment="1">
      <alignment horizontal="center" vertical="center"/>
    </xf>
    <xf numFmtId="49" fontId="38" fillId="4" borderId="19" xfId="6" applyNumberFormat="1" applyFont="1" applyFill="1" applyBorder="1" applyAlignment="1">
      <alignment horizontal="center" vertical="center"/>
    </xf>
    <xf numFmtId="49" fontId="31" fillId="4" borderId="52" xfId="6" applyNumberFormat="1" applyFont="1" applyFill="1" applyBorder="1" applyAlignment="1">
      <alignment horizontal="center" vertical="center"/>
    </xf>
    <xf numFmtId="49" fontId="31" fillId="4" borderId="20" xfId="6" applyNumberFormat="1" applyFont="1" applyFill="1" applyBorder="1" applyAlignment="1">
      <alignment horizontal="center" vertical="center"/>
    </xf>
    <xf numFmtId="49" fontId="31" fillId="4" borderId="21" xfId="6" applyNumberFormat="1" applyFont="1" applyFill="1" applyBorder="1" applyAlignment="1">
      <alignment horizontal="center" vertical="center"/>
    </xf>
    <xf numFmtId="49" fontId="14" fillId="4" borderId="22" xfId="5" applyNumberFormat="1" applyFont="1" applyFill="1" applyBorder="1" applyAlignment="1">
      <alignment horizontal="center"/>
    </xf>
    <xf numFmtId="49" fontId="31" fillId="4" borderId="22" xfId="6" applyNumberFormat="1" applyFont="1" applyFill="1" applyBorder="1" applyAlignment="1">
      <alignment horizontal="center" vertical="center"/>
    </xf>
    <xf numFmtId="49" fontId="31" fillId="4" borderId="23" xfId="6" applyNumberFormat="1" applyFont="1" applyFill="1" applyBorder="1" applyAlignment="1">
      <alignment horizontal="center" vertical="center"/>
    </xf>
    <xf numFmtId="0" fontId="34" fillId="0" borderId="53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/>
    </xf>
    <xf numFmtId="0" fontId="33" fillId="0" borderId="20" xfId="4" applyFont="1" applyBorder="1" applyAlignment="1">
      <alignment horizontal="left" vertical="center"/>
    </xf>
    <xf numFmtId="0" fontId="33" fillId="0" borderId="27" xfId="4" applyFont="1" applyBorder="1">
      <alignment vertical="center"/>
    </xf>
    <xf numFmtId="0" fontId="28" fillId="0" borderId="27" xfId="4" applyFont="1" applyBorder="1" applyAlignment="1">
      <alignment horizontal="left" vertical="center"/>
    </xf>
    <xf numFmtId="0" fontId="39" fillId="0" borderId="28" xfId="4" applyFont="1" applyBorder="1">
      <alignment vertical="center"/>
    </xf>
    <xf numFmtId="0" fontId="33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33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33" fillId="0" borderId="20" xfId="4" applyFont="1" applyBorder="1">
      <alignment vertical="center"/>
    </xf>
    <xf numFmtId="0" fontId="33" fillId="0" borderId="27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4" fillId="0" borderId="55" xfId="4" applyFont="1" applyBorder="1">
      <alignment vertical="center"/>
    </xf>
    <xf numFmtId="0" fontId="34" fillId="0" borderId="56" xfId="4" applyFont="1" applyBorder="1">
      <alignment vertical="center"/>
    </xf>
    <xf numFmtId="0" fontId="28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8" fillId="0" borderId="41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40" fillId="0" borderId="47" xfId="7" applyFont="1" applyBorder="1"/>
    <xf numFmtId="0" fontId="40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29" fillId="0" borderId="66" xfId="0" applyFont="1" applyBorder="1" applyAlignment="1">
      <alignment horizontal="left"/>
    </xf>
    <xf numFmtId="0" fontId="29" fillId="0" borderId="5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78" fontId="23" fillId="0" borderId="8" xfId="0" applyNumberFormat="1" applyFont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7" fillId="6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31" fillId="0" borderId="62" xfId="6" applyNumberFormat="1" applyFont="1" applyBorder="1" applyAlignment="1">
      <alignment horizontal="center" vertical="center"/>
    </xf>
    <xf numFmtId="49" fontId="31" fillId="0" borderId="41" xfId="6" applyNumberFormat="1" applyFont="1" applyBorder="1" applyAlignment="1">
      <alignment horizontal="center" vertical="center"/>
    </xf>
    <xf numFmtId="49" fontId="14" fillId="4" borderId="29" xfId="5" applyNumberFormat="1" applyFont="1" applyFill="1" applyBorder="1" applyAlignment="1">
      <alignment horizontal="center"/>
    </xf>
    <xf numFmtId="49" fontId="31" fillId="4" borderId="29" xfId="6" applyNumberFormat="1" applyFont="1" applyFill="1" applyBorder="1" applyAlignment="1">
      <alignment horizontal="center" vertical="center"/>
    </xf>
    <xf numFmtId="49" fontId="31" fillId="4" borderId="42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8" fillId="0" borderId="20" xfId="4" applyNumberFormat="1" applyFont="1" applyBorder="1">
      <alignment vertical="center"/>
    </xf>
    <xf numFmtId="0" fontId="33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8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33" fillId="0" borderId="19" xfId="4" applyFont="1" applyBorder="1">
      <alignment vertical="center"/>
    </xf>
    <xf numFmtId="0" fontId="33" fillId="0" borderId="58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3" fillId="0" borderId="73" xfId="4" applyFont="1" applyBorder="1" applyAlignment="1">
      <alignment horizontal="left" vertical="center" wrapText="1"/>
    </xf>
    <xf numFmtId="0" fontId="33" fillId="0" borderId="2" xfId="4" applyFont="1" applyBorder="1" applyAlignment="1">
      <alignment horizontal="center" vertical="center"/>
    </xf>
    <xf numFmtId="0" fontId="44" fillId="5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shrinkToFit="1"/>
    </xf>
    <xf numFmtId="9" fontId="28" fillId="0" borderId="2" xfId="4" applyNumberFormat="1" applyFont="1" applyBorder="1" applyAlignment="1">
      <alignment horizontal="center" vertical="center"/>
    </xf>
    <xf numFmtId="9" fontId="28" fillId="0" borderId="19" xfId="4" applyNumberFormat="1" applyFont="1" applyBorder="1" applyAlignment="1">
      <alignment horizontal="center" vertical="center"/>
    </xf>
    <xf numFmtId="9" fontId="28" fillId="0" borderId="20" xfId="4" applyNumberFormat="1" applyFont="1" applyBorder="1" applyAlignment="1">
      <alignment horizontal="center" vertical="center"/>
    </xf>
    <xf numFmtId="0" fontId="28" fillId="0" borderId="75" xfId="4" applyFont="1" applyBorder="1">
      <alignment vertical="center"/>
    </xf>
    <xf numFmtId="0" fontId="28" fillId="0" borderId="76" xfId="4" applyFont="1" applyBorder="1">
      <alignment vertical="center"/>
    </xf>
    <xf numFmtId="0" fontId="28" fillId="0" borderId="34" xfId="4" applyFont="1" applyBorder="1">
      <alignment vertical="center"/>
    </xf>
    <xf numFmtId="0" fontId="28" fillId="0" borderId="33" xfId="4" applyFont="1" applyBorder="1">
      <alignment vertical="center"/>
    </xf>
    <xf numFmtId="0" fontId="34" fillId="0" borderId="53" xfId="4" applyFont="1" applyBorder="1">
      <alignment vertical="center"/>
    </xf>
    <xf numFmtId="0" fontId="34" fillId="0" borderId="54" xfId="4" applyFont="1" applyBorder="1">
      <alignment vertical="center"/>
    </xf>
    <xf numFmtId="0" fontId="28" fillId="0" borderId="77" xfId="4" applyFont="1" applyBorder="1">
      <alignment vertical="center"/>
    </xf>
    <xf numFmtId="0" fontId="34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8" fillId="0" borderId="62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46" fillId="0" borderId="41" xfId="4" applyFont="1" applyBorder="1" applyAlignment="1">
      <alignment horizontal="left" vertical="center" wrapText="1"/>
    </xf>
    <xf numFmtId="0" fontId="46" fillId="0" borderId="41" xfId="4" applyFont="1" applyBorder="1" applyAlignment="1">
      <alignment horizontal="left" vertical="center"/>
    </xf>
    <xf numFmtId="0" fontId="28" fillId="0" borderId="79" xfId="4" applyFont="1" applyBorder="1">
      <alignment vertical="center"/>
    </xf>
    <xf numFmtId="0" fontId="28" fillId="0" borderId="44" xfId="4" applyFont="1" applyBorder="1">
      <alignment vertical="center"/>
    </xf>
    <xf numFmtId="0" fontId="48" fillId="0" borderId="65" xfId="0" applyFont="1" applyBorder="1"/>
    <xf numFmtId="0" fontId="48" fillId="0" borderId="2" xfId="0" applyFont="1" applyBorder="1"/>
    <xf numFmtId="0" fontId="48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8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8" fillId="9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0" quotePrefix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7" xfId="0" applyFont="1" applyFill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34" fillId="0" borderId="35" xfId="4" applyFont="1" applyBorder="1" applyAlignment="1">
      <alignment horizontal="left" vertical="center"/>
    </xf>
    <xf numFmtId="0" fontId="28" fillId="0" borderId="71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78" xfId="4" applyFont="1" applyBorder="1" applyAlignment="1">
      <alignment horizontal="left" vertical="center"/>
    </xf>
    <xf numFmtId="0" fontId="45" fillId="0" borderId="56" xfId="4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28" fillId="0" borderId="77" xfId="4" applyFont="1" applyBorder="1" applyAlignment="1">
      <alignment horizontal="center" vertical="center"/>
    </xf>
    <xf numFmtId="0" fontId="28" fillId="0" borderId="78" xfId="4" applyFont="1" applyBorder="1" applyAlignment="1">
      <alignment horizontal="center" vertical="center"/>
    </xf>
    <xf numFmtId="0" fontId="28" fillId="0" borderId="75" xfId="4" applyFont="1" applyBorder="1" applyAlignment="1">
      <alignment horizontal="left" vertical="center"/>
    </xf>
    <xf numFmtId="0" fontId="28" fillId="0" borderId="76" xfId="4" applyFont="1" applyBorder="1" applyAlignment="1">
      <alignment horizontal="left" vertical="center"/>
    </xf>
    <xf numFmtId="0" fontId="28" fillId="0" borderId="79" xfId="4" applyFont="1" applyBorder="1" applyAlignment="1">
      <alignment horizontal="left" vertical="center"/>
    </xf>
    <xf numFmtId="0" fontId="28" fillId="0" borderId="34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4" fillId="0" borderId="57" xfId="4" applyFont="1" applyBorder="1" applyAlignment="1">
      <alignment horizontal="left" vertical="center"/>
    </xf>
    <xf numFmtId="0" fontId="34" fillId="0" borderId="56" xfId="4" applyFont="1" applyBorder="1" applyAlignment="1">
      <alignment horizontal="left" vertical="center"/>
    </xf>
    <xf numFmtId="0" fontId="34" fillId="0" borderId="61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24" fillId="0" borderId="74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3" fillId="0" borderId="72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33" fillId="0" borderId="62" xfId="4" applyFont="1" applyBorder="1" applyAlignment="1">
      <alignment horizontal="left" vertical="center"/>
    </xf>
    <xf numFmtId="9" fontId="28" fillId="0" borderId="36" xfId="4" applyNumberFormat="1" applyFont="1" applyBorder="1" applyAlignment="1">
      <alignment horizontal="left" vertical="center"/>
    </xf>
    <xf numFmtId="9" fontId="28" fillId="0" borderId="31" xfId="4" applyNumberFormat="1" applyFont="1" applyBorder="1" applyAlignment="1">
      <alignment horizontal="left" vertical="center"/>
    </xf>
    <xf numFmtId="9" fontId="28" fillId="0" borderId="43" xfId="4" applyNumberFormat="1" applyFont="1" applyBorder="1" applyAlignment="1">
      <alignment horizontal="left" vertical="center"/>
    </xf>
    <xf numFmtId="9" fontId="28" fillId="0" borderId="37" xfId="4" applyNumberFormat="1" applyFont="1" applyBorder="1" applyAlignment="1">
      <alignment horizontal="left" vertical="center"/>
    </xf>
    <xf numFmtId="9" fontId="28" fillId="0" borderId="38" xfId="4" applyNumberFormat="1" applyFont="1" applyBorder="1" applyAlignment="1">
      <alignment horizontal="left" vertical="center"/>
    </xf>
    <xf numFmtId="9" fontId="28" fillId="0" borderId="45" xfId="4" applyNumberFormat="1" applyFont="1" applyBorder="1" applyAlignment="1">
      <alignment horizontal="left" vertical="center"/>
    </xf>
    <xf numFmtId="0" fontId="33" fillId="0" borderId="7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78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 wrapText="1"/>
    </xf>
    <xf numFmtId="0" fontId="33" fillId="0" borderId="38" xfId="4" applyFont="1" applyBorder="1" applyAlignment="1">
      <alignment horizontal="left" vertical="center" wrapText="1"/>
    </xf>
    <xf numFmtId="0" fontId="33" fillId="0" borderId="45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/>
    </xf>
    <xf numFmtId="14" fontId="28" fillId="0" borderId="20" xfId="4" applyNumberFormat="1" applyFont="1" applyBorder="1" applyAlignment="1">
      <alignment horizontal="center" vertical="center"/>
    </xf>
    <xf numFmtId="14" fontId="28" fillId="0" borderId="41" xfId="4" applyNumberFormat="1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/>
    </xf>
    <xf numFmtId="0" fontId="33" fillId="0" borderId="20" xfId="4" applyFont="1" applyBorder="1" applyAlignment="1">
      <alignment horizontal="left" vertical="center"/>
    </xf>
    <xf numFmtId="0" fontId="28" fillId="0" borderId="29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14" fontId="28" fillId="0" borderId="29" xfId="4" applyNumberFormat="1" applyFont="1" applyBorder="1" applyAlignment="1">
      <alignment horizontal="center" vertical="center"/>
    </xf>
    <xf numFmtId="14" fontId="28" fillId="0" borderId="42" xfId="4" applyNumberFormat="1" applyFont="1" applyBorder="1" applyAlignment="1">
      <alignment horizontal="center" vertical="center"/>
    </xf>
    <xf numFmtId="0" fontId="28" fillId="0" borderId="20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42" fillId="0" borderId="24" xfId="4" applyFont="1" applyBorder="1" applyAlignment="1">
      <alignment horizontal="center" vertical="top"/>
    </xf>
    <xf numFmtId="0" fontId="28" fillId="0" borderId="54" xfId="4" applyFont="1" applyBorder="1" applyAlignment="1">
      <alignment horizontal="center" vertical="center"/>
    </xf>
    <xf numFmtId="0" fontId="34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4" fillId="0" borderId="58" xfId="4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34" fillId="0" borderId="62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28" fillId="0" borderId="56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8" fillId="0" borderId="6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4" fillId="0" borderId="20" xfId="4" applyFont="1" applyBorder="1" applyAlignment="1">
      <alignment horizontal="center" vertical="center"/>
    </xf>
    <xf numFmtId="0" fontId="24" fillId="0" borderId="41" xfId="4" applyFont="1" applyBorder="1" applyAlignment="1">
      <alignment horizontal="center" vertical="center"/>
    </xf>
    <xf numFmtId="0" fontId="28" fillId="0" borderId="28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33" fillId="0" borderId="41" xfId="4" applyFont="1" applyBorder="1" applyAlignment="1">
      <alignment horizontal="left" vertical="center"/>
    </xf>
    <xf numFmtId="0" fontId="32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2" fillId="0" borderId="29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34" fillId="0" borderId="34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8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13335</xdr:rowOff>
    </xdr:from>
    <xdr:to>
      <xdr:col>10</xdr:col>
      <xdr:colOff>624840</xdr:colOff>
      <xdr:row>6</xdr:row>
      <xdr:rowOff>178435</xdr:rowOff>
    </xdr:to>
    <xdr:pic>
      <xdr:nvPicPr>
        <xdr:cNvPr id="2" name="图片 1" descr="166686499512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4240" y="594360"/>
          <a:ext cx="2567940" cy="946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5" customWidth="1"/>
    <col min="3" max="3" width="10.125" customWidth="1"/>
  </cols>
  <sheetData>
    <row r="1" spans="1:2" ht="21" customHeight="1">
      <c r="A1" s="226"/>
      <c r="B1" s="227" t="s">
        <v>0</v>
      </c>
    </row>
    <row r="2" spans="1:2">
      <c r="A2" s="6">
        <v>1</v>
      </c>
      <c r="B2" s="228" t="s">
        <v>1</v>
      </c>
    </row>
    <row r="3" spans="1:2">
      <c r="A3" s="6">
        <v>2</v>
      </c>
      <c r="B3" s="228" t="s">
        <v>2</v>
      </c>
    </row>
    <row r="4" spans="1:2">
      <c r="A4" s="6">
        <v>3</v>
      </c>
      <c r="B4" s="228" t="s">
        <v>3</v>
      </c>
    </row>
    <row r="5" spans="1:2">
      <c r="A5" s="6">
        <v>4</v>
      </c>
      <c r="B5" s="228" t="s">
        <v>4</v>
      </c>
    </row>
    <row r="6" spans="1:2">
      <c r="A6" s="6">
        <v>5</v>
      </c>
      <c r="B6" s="228" t="s">
        <v>5</v>
      </c>
    </row>
    <row r="7" spans="1:2">
      <c r="A7" s="6">
        <v>6</v>
      </c>
      <c r="B7" s="228" t="s">
        <v>6</v>
      </c>
    </row>
    <row r="8" spans="1:2" s="224" customFormat="1" ht="15" customHeight="1">
      <c r="A8" s="229">
        <v>7</v>
      </c>
      <c r="B8" s="230" t="s">
        <v>7</v>
      </c>
    </row>
    <row r="9" spans="1:2" ht="18.95" customHeight="1">
      <c r="A9" s="226"/>
      <c r="B9" s="231" t="s">
        <v>8</v>
      </c>
    </row>
    <row r="10" spans="1:2" ht="15.95" customHeight="1">
      <c r="A10" s="6">
        <v>1</v>
      </c>
      <c r="B10" s="232" t="s">
        <v>9</v>
      </c>
    </row>
    <row r="11" spans="1:2">
      <c r="A11" s="6">
        <v>2</v>
      </c>
      <c r="B11" s="228" t="s">
        <v>10</v>
      </c>
    </row>
    <row r="12" spans="1:2">
      <c r="A12" s="6">
        <v>3</v>
      </c>
      <c r="B12" s="230" t="s">
        <v>11</v>
      </c>
    </row>
    <row r="13" spans="1:2">
      <c r="A13" s="6">
        <v>4</v>
      </c>
      <c r="B13" s="228" t="s">
        <v>12</v>
      </c>
    </row>
    <row r="14" spans="1:2">
      <c r="A14" s="6">
        <v>5</v>
      </c>
      <c r="B14" s="228" t="s">
        <v>13</v>
      </c>
    </row>
    <row r="15" spans="1:2">
      <c r="A15" s="6">
        <v>6</v>
      </c>
      <c r="B15" s="228" t="s">
        <v>14</v>
      </c>
    </row>
    <row r="16" spans="1:2">
      <c r="A16" s="6">
        <v>7</v>
      </c>
      <c r="B16" s="228" t="s">
        <v>15</v>
      </c>
    </row>
    <row r="17" spans="1:2">
      <c r="A17" s="6">
        <v>8</v>
      </c>
      <c r="B17" s="228" t="s">
        <v>16</v>
      </c>
    </row>
    <row r="18" spans="1:2">
      <c r="A18" s="6">
        <v>9</v>
      </c>
      <c r="B18" s="228" t="s">
        <v>17</v>
      </c>
    </row>
    <row r="19" spans="1:2">
      <c r="A19" s="6"/>
      <c r="B19" s="228"/>
    </row>
    <row r="20" spans="1:2" ht="20.25">
      <c r="A20" s="226"/>
      <c r="B20" s="227" t="s">
        <v>18</v>
      </c>
    </row>
    <row r="21" spans="1:2">
      <c r="A21" s="6">
        <v>1</v>
      </c>
      <c r="B21" s="228" t="s">
        <v>19</v>
      </c>
    </row>
    <row r="22" spans="1:2">
      <c r="A22" s="6">
        <v>2</v>
      </c>
      <c r="B22" s="228" t="s">
        <v>20</v>
      </c>
    </row>
    <row r="23" spans="1:2">
      <c r="A23" s="6">
        <v>3</v>
      </c>
      <c r="B23" s="228" t="s">
        <v>21</v>
      </c>
    </row>
    <row r="24" spans="1:2">
      <c r="A24" s="6">
        <v>4</v>
      </c>
      <c r="B24" s="228" t="s">
        <v>22</v>
      </c>
    </row>
    <row r="25" spans="1:2">
      <c r="A25" s="6">
        <v>5</v>
      </c>
      <c r="B25" s="228" t="s">
        <v>23</v>
      </c>
    </row>
    <row r="26" spans="1:2">
      <c r="A26" s="6">
        <v>6</v>
      </c>
      <c r="B26" s="228" t="s">
        <v>24</v>
      </c>
    </row>
    <row r="27" spans="1:2">
      <c r="A27" s="6">
        <v>7</v>
      </c>
      <c r="B27" s="228" t="s">
        <v>25</v>
      </c>
    </row>
    <row r="28" spans="1:2">
      <c r="A28" s="6"/>
      <c r="B28" s="228"/>
    </row>
    <row r="29" spans="1:2" ht="20.25">
      <c r="A29" s="226"/>
      <c r="B29" s="227" t="s">
        <v>26</v>
      </c>
    </row>
    <row r="30" spans="1:2">
      <c r="A30" s="6">
        <v>1</v>
      </c>
      <c r="B30" s="228" t="s">
        <v>27</v>
      </c>
    </row>
    <row r="31" spans="1:2">
      <c r="A31" s="6">
        <v>2</v>
      </c>
      <c r="B31" s="228" t="s">
        <v>28</v>
      </c>
    </row>
    <row r="32" spans="1:2">
      <c r="A32" s="6">
        <v>3</v>
      </c>
      <c r="B32" s="228" t="s">
        <v>29</v>
      </c>
    </row>
    <row r="33" spans="1:2" ht="28.5">
      <c r="A33" s="6">
        <v>4</v>
      </c>
      <c r="B33" s="228" t="s">
        <v>30</v>
      </c>
    </row>
    <row r="34" spans="1:2">
      <c r="A34" s="6">
        <v>5</v>
      </c>
      <c r="B34" s="228" t="s">
        <v>31</v>
      </c>
    </row>
    <row r="35" spans="1:2">
      <c r="A35" s="6">
        <v>6</v>
      </c>
      <c r="B35" s="228" t="s">
        <v>32</v>
      </c>
    </row>
    <row r="36" spans="1:2">
      <c r="A36" s="6">
        <v>7</v>
      </c>
      <c r="B36" s="228" t="s">
        <v>33</v>
      </c>
    </row>
    <row r="37" spans="1:2">
      <c r="A37" s="6"/>
      <c r="B37" s="228"/>
    </row>
    <row r="39" spans="1:2">
      <c r="A39" s="233" t="s">
        <v>34</v>
      </c>
      <c r="B39" s="234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7" t="s">
        <v>35</v>
      </c>
      <c r="C2" s="238"/>
      <c r="D2" s="238"/>
      <c r="E2" s="238"/>
      <c r="F2" s="238"/>
      <c r="G2" s="238"/>
      <c r="H2" s="238"/>
      <c r="I2" s="239"/>
    </row>
    <row r="3" spans="2:9" ht="27.95" customHeight="1">
      <c r="B3" s="212"/>
      <c r="C3" s="213"/>
      <c r="D3" s="240" t="s">
        <v>36</v>
      </c>
      <c r="E3" s="241"/>
      <c r="F3" s="242" t="s">
        <v>37</v>
      </c>
      <c r="G3" s="243"/>
      <c r="H3" s="240" t="s">
        <v>38</v>
      </c>
      <c r="I3" s="244"/>
    </row>
    <row r="4" spans="2:9" ht="27.95" customHeight="1">
      <c r="B4" s="212" t="s">
        <v>39</v>
      </c>
      <c r="C4" s="213" t="s">
        <v>40</v>
      </c>
      <c r="D4" s="213" t="s">
        <v>41</v>
      </c>
      <c r="E4" s="213" t="s">
        <v>42</v>
      </c>
      <c r="F4" s="214" t="s">
        <v>41</v>
      </c>
      <c r="G4" s="214" t="s">
        <v>42</v>
      </c>
      <c r="H4" s="213" t="s">
        <v>41</v>
      </c>
      <c r="I4" s="221" t="s">
        <v>42</v>
      </c>
    </row>
    <row r="5" spans="2:9" ht="27.95" customHeight="1">
      <c r="B5" s="215" t="s">
        <v>43</v>
      </c>
      <c r="C5" s="6">
        <v>13</v>
      </c>
      <c r="D5" s="6">
        <v>0</v>
      </c>
      <c r="E5" s="6">
        <v>1</v>
      </c>
      <c r="F5" s="216">
        <v>0</v>
      </c>
      <c r="G5" s="216">
        <v>1</v>
      </c>
      <c r="H5" s="6">
        <v>1</v>
      </c>
      <c r="I5" s="222">
        <v>2</v>
      </c>
    </row>
    <row r="6" spans="2:9" ht="27.95" customHeight="1">
      <c r="B6" s="215" t="s">
        <v>44</v>
      </c>
      <c r="C6" s="6">
        <v>20</v>
      </c>
      <c r="D6" s="6">
        <v>0</v>
      </c>
      <c r="E6" s="6">
        <v>1</v>
      </c>
      <c r="F6" s="216">
        <v>1</v>
      </c>
      <c r="G6" s="216">
        <v>2</v>
      </c>
      <c r="H6" s="6">
        <v>2</v>
      </c>
      <c r="I6" s="222">
        <v>3</v>
      </c>
    </row>
    <row r="7" spans="2:9" ht="27.95" customHeight="1">
      <c r="B7" s="215" t="s">
        <v>45</v>
      </c>
      <c r="C7" s="6">
        <v>32</v>
      </c>
      <c r="D7" s="6">
        <v>0</v>
      </c>
      <c r="E7" s="6">
        <v>1</v>
      </c>
      <c r="F7" s="216">
        <v>2</v>
      </c>
      <c r="G7" s="216">
        <v>3</v>
      </c>
      <c r="H7" s="6">
        <v>3</v>
      </c>
      <c r="I7" s="222">
        <v>4</v>
      </c>
    </row>
    <row r="8" spans="2:9" ht="27.95" customHeight="1">
      <c r="B8" s="215" t="s">
        <v>46</v>
      </c>
      <c r="C8" s="6">
        <v>50</v>
      </c>
      <c r="D8" s="6">
        <v>1</v>
      </c>
      <c r="E8" s="6">
        <v>2</v>
      </c>
      <c r="F8" s="216">
        <v>3</v>
      </c>
      <c r="G8" s="216">
        <v>4</v>
      </c>
      <c r="H8" s="6">
        <v>5</v>
      </c>
      <c r="I8" s="222">
        <v>6</v>
      </c>
    </row>
    <row r="9" spans="2:9" ht="27.95" customHeight="1">
      <c r="B9" s="215" t="s">
        <v>47</v>
      </c>
      <c r="C9" s="6">
        <v>80</v>
      </c>
      <c r="D9" s="6">
        <v>2</v>
      </c>
      <c r="E9" s="6">
        <v>3</v>
      </c>
      <c r="F9" s="216">
        <v>5</v>
      </c>
      <c r="G9" s="216">
        <v>6</v>
      </c>
      <c r="H9" s="6">
        <v>7</v>
      </c>
      <c r="I9" s="222">
        <v>8</v>
      </c>
    </row>
    <row r="10" spans="2:9" ht="27.95" customHeight="1">
      <c r="B10" s="215" t="s">
        <v>48</v>
      </c>
      <c r="C10" s="6">
        <v>125</v>
      </c>
      <c r="D10" s="6">
        <v>3</v>
      </c>
      <c r="E10" s="6">
        <v>4</v>
      </c>
      <c r="F10" s="216">
        <v>7</v>
      </c>
      <c r="G10" s="216">
        <v>8</v>
      </c>
      <c r="H10" s="6">
        <v>10</v>
      </c>
      <c r="I10" s="222">
        <v>11</v>
      </c>
    </row>
    <row r="11" spans="2:9" ht="27.95" customHeight="1">
      <c r="B11" s="215" t="s">
        <v>49</v>
      </c>
      <c r="C11" s="6">
        <v>200</v>
      </c>
      <c r="D11" s="6">
        <v>5</v>
      </c>
      <c r="E11" s="6">
        <v>6</v>
      </c>
      <c r="F11" s="216">
        <v>10</v>
      </c>
      <c r="G11" s="216">
        <v>11</v>
      </c>
      <c r="H11" s="6">
        <v>14</v>
      </c>
      <c r="I11" s="222">
        <v>15</v>
      </c>
    </row>
    <row r="12" spans="2:9" ht="27.95" customHeight="1">
      <c r="B12" s="217" t="s">
        <v>50</v>
      </c>
      <c r="C12" s="218">
        <v>315</v>
      </c>
      <c r="D12" s="218">
        <v>7</v>
      </c>
      <c r="E12" s="218">
        <v>8</v>
      </c>
      <c r="F12" s="219">
        <v>14</v>
      </c>
      <c r="G12" s="219">
        <v>15</v>
      </c>
      <c r="H12" s="218">
        <v>21</v>
      </c>
      <c r="I12" s="223">
        <v>22</v>
      </c>
    </row>
    <row r="14" spans="2:9">
      <c r="B14" s="220" t="s">
        <v>51</v>
      </c>
      <c r="C14" s="220"/>
      <c r="D14" s="220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H25" sqref="H25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313" t="s">
        <v>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25">
      <c r="A2" s="129" t="s">
        <v>53</v>
      </c>
      <c r="B2" s="314" t="s">
        <v>54</v>
      </c>
      <c r="C2" s="314"/>
      <c r="D2" s="315" t="s">
        <v>55</v>
      </c>
      <c r="E2" s="315"/>
      <c r="F2" s="314"/>
      <c r="G2" s="314"/>
      <c r="H2" s="130" t="s">
        <v>56</v>
      </c>
      <c r="I2" s="316" t="s">
        <v>57</v>
      </c>
      <c r="J2" s="316"/>
      <c r="K2" s="317"/>
    </row>
    <row r="3" spans="1:11" ht="14.25">
      <c r="A3" s="307" t="s">
        <v>58</v>
      </c>
      <c r="B3" s="308"/>
      <c r="C3" s="309"/>
      <c r="D3" s="310" t="s">
        <v>59</v>
      </c>
      <c r="E3" s="311"/>
      <c r="F3" s="311"/>
      <c r="G3" s="312"/>
      <c r="H3" s="310" t="s">
        <v>60</v>
      </c>
      <c r="I3" s="311"/>
      <c r="J3" s="311"/>
      <c r="K3" s="312"/>
    </row>
    <row r="4" spans="1:11" ht="14.25">
      <c r="A4" s="133" t="s">
        <v>61</v>
      </c>
      <c r="B4" s="305" t="s">
        <v>62</v>
      </c>
      <c r="C4" s="306"/>
      <c r="D4" s="299" t="s">
        <v>63</v>
      </c>
      <c r="E4" s="300"/>
      <c r="F4" s="297">
        <v>45072</v>
      </c>
      <c r="G4" s="298"/>
      <c r="H4" s="299" t="s">
        <v>64</v>
      </c>
      <c r="I4" s="300"/>
      <c r="J4" s="80" t="s">
        <v>65</v>
      </c>
      <c r="K4" s="153" t="s">
        <v>66</v>
      </c>
    </row>
    <row r="5" spans="1:11" ht="14.25">
      <c r="A5" s="136" t="s">
        <v>67</v>
      </c>
      <c r="B5" s="305" t="s">
        <v>68</v>
      </c>
      <c r="C5" s="306"/>
      <c r="D5" s="299" t="s">
        <v>69</v>
      </c>
      <c r="E5" s="300"/>
      <c r="F5" s="297">
        <v>45076</v>
      </c>
      <c r="G5" s="298"/>
      <c r="H5" s="299" t="s">
        <v>70</v>
      </c>
      <c r="I5" s="300"/>
      <c r="J5" s="80" t="s">
        <v>65</v>
      </c>
      <c r="K5" s="153" t="s">
        <v>66</v>
      </c>
    </row>
    <row r="6" spans="1:11" ht="14.25">
      <c r="A6" s="133" t="s">
        <v>71</v>
      </c>
      <c r="B6" s="179" t="s">
        <v>72</v>
      </c>
      <c r="C6" s="153">
        <v>6</v>
      </c>
      <c r="D6" s="136" t="s">
        <v>73</v>
      </c>
      <c r="E6" s="146"/>
      <c r="F6" s="297">
        <v>45085</v>
      </c>
      <c r="G6" s="298"/>
      <c r="H6" s="299" t="s">
        <v>74</v>
      </c>
      <c r="I6" s="300"/>
      <c r="J6" s="80" t="s">
        <v>65</v>
      </c>
      <c r="K6" s="153" t="s">
        <v>66</v>
      </c>
    </row>
    <row r="7" spans="1:11" ht="14.25">
      <c r="A7" s="133" t="s">
        <v>75</v>
      </c>
      <c r="B7" s="296">
        <v>1016</v>
      </c>
      <c r="C7" s="259"/>
      <c r="D7" s="136" t="s">
        <v>76</v>
      </c>
      <c r="E7" s="145"/>
      <c r="F7" s="297">
        <v>45087</v>
      </c>
      <c r="G7" s="298"/>
      <c r="H7" s="299" t="s">
        <v>77</v>
      </c>
      <c r="I7" s="300"/>
      <c r="J7" s="80" t="s">
        <v>65</v>
      </c>
      <c r="K7" s="153" t="s">
        <v>66</v>
      </c>
    </row>
    <row r="8" spans="1:11" ht="14.25">
      <c r="A8" s="138" t="s">
        <v>78</v>
      </c>
      <c r="B8" s="301" t="s">
        <v>79</v>
      </c>
      <c r="C8" s="302"/>
      <c r="D8" s="266" t="s">
        <v>80</v>
      </c>
      <c r="E8" s="267"/>
      <c r="F8" s="303">
        <v>45089</v>
      </c>
      <c r="G8" s="304"/>
      <c r="H8" s="266" t="s">
        <v>81</v>
      </c>
      <c r="I8" s="267"/>
      <c r="J8" s="85" t="s">
        <v>65</v>
      </c>
      <c r="K8" s="155" t="s">
        <v>66</v>
      </c>
    </row>
    <row r="9" spans="1:11" ht="14.25">
      <c r="A9" s="290" t="s">
        <v>82</v>
      </c>
      <c r="B9" s="291"/>
      <c r="C9" s="291"/>
      <c r="D9" s="291"/>
      <c r="E9" s="291"/>
      <c r="F9" s="291"/>
      <c r="G9" s="291"/>
      <c r="H9" s="291"/>
      <c r="I9" s="291"/>
      <c r="J9" s="291"/>
      <c r="K9" s="292"/>
    </row>
    <row r="10" spans="1:11" ht="14.25">
      <c r="A10" s="263" t="s">
        <v>83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1" ht="14.25">
      <c r="A11" s="180" t="s">
        <v>84</v>
      </c>
      <c r="B11" s="181" t="s">
        <v>85</v>
      </c>
      <c r="C11" s="182" t="s">
        <v>86</v>
      </c>
      <c r="D11" s="183"/>
      <c r="E11" s="184" t="s">
        <v>87</v>
      </c>
      <c r="F11" s="181" t="s">
        <v>85</v>
      </c>
      <c r="G11" s="182" t="s">
        <v>86</v>
      </c>
      <c r="H11" s="182" t="s">
        <v>88</v>
      </c>
      <c r="I11" s="184" t="s">
        <v>89</v>
      </c>
      <c r="J11" s="181" t="s">
        <v>85</v>
      </c>
      <c r="K11" s="206" t="s">
        <v>86</v>
      </c>
    </row>
    <row r="12" spans="1:11" ht="14.25">
      <c r="A12" s="136" t="s">
        <v>90</v>
      </c>
      <c r="B12" s="144" t="s">
        <v>85</v>
      </c>
      <c r="C12" s="80" t="s">
        <v>86</v>
      </c>
      <c r="D12" s="145"/>
      <c r="E12" s="146" t="s">
        <v>91</v>
      </c>
      <c r="F12" s="144" t="s">
        <v>85</v>
      </c>
      <c r="G12" s="80" t="s">
        <v>86</v>
      </c>
      <c r="H12" s="80" t="s">
        <v>88</v>
      </c>
      <c r="I12" s="146" t="s">
        <v>92</v>
      </c>
      <c r="J12" s="144" t="s">
        <v>85</v>
      </c>
      <c r="K12" s="153" t="s">
        <v>86</v>
      </c>
    </row>
    <row r="13" spans="1:11" ht="14.25">
      <c r="A13" s="136" t="s">
        <v>93</v>
      </c>
      <c r="B13" s="144" t="s">
        <v>85</v>
      </c>
      <c r="C13" s="80" t="s">
        <v>86</v>
      </c>
      <c r="D13" s="145"/>
      <c r="E13" s="146" t="s">
        <v>94</v>
      </c>
      <c r="F13" s="80" t="s">
        <v>95</v>
      </c>
      <c r="G13" s="80" t="s">
        <v>96</v>
      </c>
      <c r="H13" s="80" t="s">
        <v>88</v>
      </c>
      <c r="I13" s="146" t="s">
        <v>97</v>
      </c>
      <c r="J13" s="144" t="s">
        <v>85</v>
      </c>
      <c r="K13" s="153" t="s">
        <v>86</v>
      </c>
    </row>
    <row r="14" spans="1:11" ht="14.25">
      <c r="A14" s="266" t="s">
        <v>98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8"/>
    </row>
    <row r="15" spans="1:11" ht="14.25">
      <c r="A15" s="263" t="s">
        <v>99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5"/>
    </row>
    <row r="16" spans="1:11" ht="14.25">
      <c r="A16" s="185" t="s">
        <v>100</v>
      </c>
      <c r="B16" s="182" t="s">
        <v>95</v>
      </c>
      <c r="C16" s="182" t="s">
        <v>96</v>
      </c>
      <c r="D16" s="186"/>
      <c r="E16" s="187" t="s">
        <v>101</v>
      </c>
      <c r="F16" s="182" t="s">
        <v>95</v>
      </c>
      <c r="G16" s="182" t="s">
        <v>96</v>
      </c>
      <c r="H16" s="188"/>
      <c r="I16" s="187" t="s">
        <v>102</v>
      </c>
      <c r="J16" s="182" t="s">
        <v>95</v>
      </c>
      <c r="K16" s="206" t="s">
        <v>96</v>
      </c>
    </row>
    <row r="17" spans="1:22" ht="16.5" customHeight="1">
      <c r="A17" s="147" t="s">
        <v>103</v>
      </c>
      <c r="B17" s="80" t="s">
        <v>95</v>
      </c>
      <c r="C17" s="80" t="s">
        <v>96</v>
      </c>
      <c r="D17" s="134"/>
      <c r="E17" s="148" t="s">
        <v>104</v>
      </c>
      <c r="F17" s="80" t="s">
        <v>95</v>
      </c>
      <c r="G17" s="80" t="s">
        <v>96</v>
      </c>
      <c r="H17" s="189"/>
      <c r="I17" s="148" t="s">
        <v>105</v>
      </c>
      <c r="J17" s="80" t="s">
        <v>95</v>
      </c>
      <c r="K17" s="153" t="s">
        <v>96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18" customHeight="1">
      <c r="A18" s="293" t="s">
        <v>106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5"/>
    </row>
    <row r="19" spans="1:22" ht="18" customHeight="1">
      <c r="A19" s="263" t="s">
        <v>107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22" ht="16.5" customHeight="1">
      <c r="A20" s="280" t="s">
        <v>108</v>
      </c>
      <c r="B20" s="281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22" ht="21.75" customHeight="1">
      <c r="A21" s="190" t="s">
        <v>109</v>
      </c>
      <c r="B21" s="191"/>
      <c r="C21" s="192">
        <v>120</v>
      </c>
      <c r="D21" s="192">
        <v>130</v>
      </c>
      <c r="E21" s="192">
        <v>140</v>
      </c>
      <c r="F21" s="192">
        <v>150</v>
      </c>
      <c r="G21" s="192">
        <v>160</v>
      </c>
      <c r="H21" s="192">
        <v>170</v>
      </c>
      <c r="J21" s="148"/>
      <c r="K21" s="105" t="s">
        <v>110</v>
      </c>
    </row>
    <row r="22" spans="1:22" ht="23.1" customHeight="1">
      <c r="A22" s="193" t="s">
        <v>111</v>
      </c>
      <c r="B22" s="194"/>
      <c r="C22" s="9" t="s">
        <v>95</v>
      </c>
      <c r="D22" s="9" t="s">
        <v>95</v>
      </c>
      <c r="E22" s="9" t="s">
        <v>95</v>
      </c>
      <c r="F22" s="9" t="s">
        <v>95</v>
      </c>
      <c r="G22" s="9" t="s">
        <v>95</v>
      </c>
      <c r="H22" s="9" t="s">
        <v>95</v>
      </c>
      <c r="I22" s="196"/>
      <c r="J22" s="196"/>
      <c r="K22" s="208"/>
    </row>
    <row r="23" spans="1:22" ht="23.1" customHeight="1">
      <c r="A23" s="193" t="s">
        <v>112</v>
      </c>
      <c r="B23" s="194"/>
      <c r="C23" s="9" t="s">
        <v>95</v>
      </c>
      <c r="D23" s="9" t="s">
        <v>95</v>
      </c>
      <c r="E23" s="9" t="s">
        <v>95</v>
      </c>
      <c r="F23" s="9" t="s">
        <v>95</v>
      </c>
      <c r="G23" s="9" t="s">
        <v>95</v>
      </c>
      <c r="H23" s="9" t="s">
        <v>95</v>
      </c>
      <c r="I23" s="196"/>
      <c r="J23" s="196"/>
      <c r="K23" s="209"/>
    </row>
    <row r="24" spans="1:22" ht="23.1" customHeight="1">
      <c r="A24" s="193"/>
      <c r="B24" s="194"/>
      <c r="C24" s="9"/>
      <c r="D24" s="9"/>
      <c r="E24" s="9"/>
      <c r="F24" s="9"/>
      <c r="G24" s="9"/>
      <c r="H24" s="9"/>
      <c r="I24" s="196"/>
      <c r="J24" s="196"/>
      <c r="K24" s="209"/>
    </row>
    <row r="25" spans="1:22" ht="23.1" customHeight="1">
      <c r="A25" s="137"/>
      <c r="B25" s="195"/>
      <c r="C25" s="196"/>
      <c r="D25" s="196"/>
      <c r="E25" s="196"/>
      <c r="F25" s="196"/>
      <c r="G25" s="196"/>
      <c r="H25" s="196"/>
      <c r="I25" s="196"/>
      <c r="J25" s="196"/>
      <c r="K25" s="103"/>
    </row>
    <row r="26" spans="1:22" ht="23.1" customHeight="1">
      <c r="A26" s="137"/>
      <c r="B26" s="196"/>
      <c r="C26" s="196"/>
      <c r="D26" s="196"/>
      <c r="E26" s="196"/>
      <c r="F26" s="196"/>
      <c r="G26" s="196"/>
      <c r="H26" s="196"/>
      <c r="I26" s="196"/>
      <c r="J26" s="196"/>
      <c r="K26" s="103"/>
    </row>
    <row r="27" spans="1:22" ht="23.1" customHeight="1">
      <c r="A27" s="137"/>
      <c r="B27" s="196"/>
      <c r="C27" s="196"/>
      <c r="D27" s="196"/>
      <c r="E27" s="196"/>
      <c r="F27" s="196"/>
      <c r="G27" s="196"/>
      <c r="H27" s="196"/>
      <c r="I27" s="196"/>
      <c r="J27" s="196"/>
      <c r="K27" s="103"/>
    </row>
    <row r="28" spans="1:22" ht="23.1" customHeight="1">
      <c r="A28" s="137"/>
      <c r="B28" s="196"/>
      <c r="C28" s="196"/>
      <c r="D28" s="196"/>
      <c r="E28" s="196"/>
      <c r="F28" s="196"/>
      <c r="G28" s="196"/>
      <c r="H28" s="196"/>
      <c r="I28" s="196"/>
      <c r="J28" s="196"/>
      <c r="K28" s="103"/>
    </row>
    <row r="29" spans="1:22" ht="18" customHeight="1">
      <c r="A29" s="269" t="s">
        <v>113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22" ht="18.75" customHeight="1">
      <c r="A30" s="284" t="s">
        <v>114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22" ht="18.75" customHeight="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22" ht="18" customHeight="1">
      <c r="A32" s="269" t="s">
        <v>115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1" ht="14.25">
      <c r="A33" s="272" t="s">
        <v>116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4"/>
    </row>
    <row r="34" spans="1:11" ht="14.25">
      <c r="A34" s="275" t="s">
        <v>117</v>
      </c>
      <c r="B34" s="276"/>
      <c r="C34" s="80" t="s">
        <v>65</v>
      </c>
      <c r="D34" s="80" t="s">
        <v>66</v>
      </c>
      <c r="E34" s="277" t="s">
        <v>118</v>
      </c>
      <c r="F34" s="278"/>
      <c r="G34" s="278"/>
      <c r="H34" s="278"/>
      <c r="I34" s="278"/>
      <c r="J34" s="278"/>
      <c r="K34" s="279"/>
    </row>
    <row r="35" spans="1:11" ht="14.25">
      <c r="A35" s="245" t="s">
        <v>119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21" customHeight="1">
      <c r="A36" s="197" t="s">
        <v>120</v>
      </c>
      <c r="B36" s="198"/>
      <c r="C36" s="198"/>
      <c r="D36" s="198"/>
      <c r="E36" s="198"/>
      <c r="F36" s="198"/>
      <c r="G36" s="198"/>
      <c r="H36" s="198"/>
      <c r="I36" s="198"/>
      <c r="J36" s="198">
        <v>1</v>
      </c>
      <c r="K36" s="210"/>
    </row>
    <row r="37" spans="1:11" ht="21" customHeight="1">
      <c r="A37" s="199" t="s">
        <v>121</v>
      </c>
      <c r="B37" s="200"/>
      <c r="C37" s="200"/>
      <c r="D37" s="200"/>
      <c r="E37" s="200"/>
      <c r="F37" s="200"/>
      <c r="G37" s="200"/>
      <c r="H37" s="200"/>
      <c r="I37" s="200"/>
      <c r="J37" s="198">
        <v>1</v>
      </c>
      <c r="K37" s="211"/>
    </row>
    <row r="38" spans="1:11" ht="21" customHeight="1">
      <c r="A38" s="199" t="s">
        <v>122</v>
      </c>
      <c r="B38" s="200"/>
      <c r="C38" s="200"/>
      <c r="D38" s="200"/>
      <c r="E38" s="200"/>
      <c r="F38" s="200"/>
      <c r="G38" s="200"/>
      <c r="H38" s="200"/>
      <c r="I38" s="200"/>
      <c r="J38" s="198">
        <v>1</v>
      </c>
      <c r="K38" s="211"/>
    </row>
    <row r="39" spans="1:11" ht="21" customHeight="1">
      <c r="A39" s="199" t="s">
        <v>123</v>
      </c>
      <c r="B39" s="200"/>
      <c r="C39" s="200"/>
      <c r="D39" s="200"/>
      <c r="E39" s="200"/>
      <c r="F39" s="200"/>
      <c r="G39" s="200"/>
      <c r="H39" s="200"/>
      <c r="I39" s="200"/>
      <c r="J39" s="198">
        <v>1</v>
      </c>
      <c r="K39" s="211"/>
    </row>
    <row r="40" spans="1:11" ht="21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198"/>
      <c r="K40" s="211"/>
    </row>
    <row r="41" spans="1:11" ht="21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21" customHeight="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4.25">
      <c r="A43" s="260" t="s">
        <v>124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4.25">
      <c r="A44" s="263" t="s">
        <v>125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5"/>
    </row>
    <row r="45" spans="1:11" ht="14.25">
      <c r="A45" s="185" t="s">
        <v>126</v>
      </c>
      <c r="B45" s="182" t="s">
        <v>95</v>
      </c>
      <c r="C45" s="182" t="s">
        <v>96</v>
      </c>
      <c r="D45" s="182" t="s">
        <v>88</v>
      </c>
      <c r="E45" s="187" t="s">
        <v>127</v>
      </c>
      <c r="F45" s="182" t="s">
        <v>95</v>
      </c>
      <c r="G45" s="182" t="s">
        <v>96</v>
      </c>
      <c r="H45" s="182" t="s">
        <v>88</v>
      </c>
      <c r="I45" s="187" t="s">
        <v>128</v>
      </c>
      <c r="J45" s="182" t="s">
        <v>95</v>
      </c>
      <c r="K45" s="206" t="s">
        <v>96</v>
      </c>
    </row>
    <row r="46" spans="1:11" ht="14.25">
      <c r="A46" s="147" t="s">
        <v>87</v>
      </c>
      <c r="B46" s="80" t="s">
        <v>95</v>
      </c>
      <c r="C46" s="80" t="s">
        <v>96</v>
      </c>
      <c r="D46" s="80" t="s">
        <v>88</v>
      </c>
      <c r="E46" s="148" t="s">
        <v>94</v>
      </c>
      <c r="F46" s="80" t="s">
        <v>95</v>
      </c>
      <c r="G46" s="80" t="s">
        <v>96</v>
      </c>
      <c r="H46" s="80" t="s">
        <v>88</v>
      </c>
      <c r="I46" s="148" t="s">
        <v>105</v>
      </c>
      <c r="J46" s="80" t="s">
        <v>95</v>
      </c>
      <c r="K46" s="153" t="s">
        <v>96</v>
      </c>
    </row>
    <row r="47" spans="1:11" ht="14.25">
      <c r="A47" s="266" t="s">
        <v>98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8"/>
    </row>
    <row r="48" spans="1:11" ht="14.25">
      <c r="A48" s="245" t="s">
        <v>129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>
      <c r="A50" s="201" t="s">
        <v>130</v>
      </c>
      <c r="B50" s="249" t="s">
        <v>131</v>
      </c>
      <c r="C50" s="249"/>
      <c r="D50" s="202" t="s">
        <v>132</v>
      </c>
      <c r="E50" s="203" t="s">
        <v>133</v>
      </c>
      <c r="F50" s="204" t="s">
        <v>134</v>
      </c>
      <c r="G50" s="205">
        <v>45077</v>
      </c>
      <c r="H50" s="250" t="s">
        <v>135</v>
      </c>
      <c r="I50" s="251"/>
      <c r="J50" s="252" t="s">
        <v>136</v>
      </c>
      <c r="K50" s="253"/>
    </row>
    <row r="51" spans="1:11" ht="14.25">
      <c r="A51" s="245" t="s">
        <v>137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46" t="s">
        <v>138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4.25">
      <c r="A53" s="201" t="s">
        <v>130</v>
      </c>
      <c r="B53" s="249" t="s">
        <v>131</v>
      </c>
      <c r="C53" s="249"/>
      <c r="D53" s="202" t="s">
        <v>132</v>
      </c>
      <c r="E53" s="203"/>
      <c r="F53" s="204" t="s">
        <v>139</v>
      </c>
      <c r="G53" s="205"/>
      <c r="H53" s="250" t="s">
        <v>135</v>
      </c>
      <c r="I53" s="251"/>
      <c r="J53" s="252" t="s">
        <v>136</v>
      </c>
      <c r="K53" s="25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4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A6" sqref="A6:G16"/>
    </sheetView>
  </sheetViews>
  <sheetFormatPr defaultColWidth="9" defaultRowHeight="14.25"/>
  <cols>
    <col min="1" max="1" width="19.875" style="36" customWidth="1"/>
    <col min="2" max="2" width="9.75" style="36" customWidth="1"/>
    <col min="3" max="3" width="9.75" style="37" customWidth="1"/>
    <col min="4" max="7" width="9.75" style="36" customWidth="1"/>
    <col min="8" max="8" width="4.125" style="36" customWidth="1"/>
    <col min="9" max="9" width="10.75" style="36" customWidth="1"/>
    <col min="10" max="10" width="9.75" style="36" customWidth="1"/>
    <col min="11" max="11" width="9.75" style="156" customWidth="1"/>
    <col min="12" max="12" width="9.75" style="36" customWidth="1"/>
    <col min="13" max="13" width="9.75" style="156" customWidth="1"/>
    <col min="14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18" t="s">
        <v>140</v>
      </c>
      <c r="B1" s="319"/>
      <c r="C1" s="320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157" t="s">
        <v>61</v>
      </c>
      <c r="B2" s="321" t="s">
        <v>62</v>
      </c>
      <c r="C2" s="322"/>
      <c r="D2" s="323" t="s">
        <v>68</v>
      </c>
      <c r="E2" s="323"/>
      <c r="F2" s="323"/>
      <c r="G2" s="158"/>
      <c r="H2" s="159"/>
      <c r="I2" s="166" t="s">
        <v>56</v>
      </c>
      <c r="J2" s="324" t="s">
        <v>57</v>
      </c>
      <c r="K2" s="324"/>
      <c r="L2" s="324"/>
      <c r="M2" s="324"/>
      <c r="N2" s="325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 ht="17.25">
      <c r="A3" s="330" t="s">
        <v>141</v>
      </c>
      <c r="B3" s="326" t="s">
        <v>142</v>
      </c>
      <c r="C3" s="327"/>
      <c r="D3" s="326"/>
      <c r="E3" s="326"/>
      <c r="F3" s="326"/>
      <c r="G3" s="41"/>
      <c r="H3" s="160"/>
      <c r="I3" s="328" t="s">
        <v>143</v>
      </c>
      <c r="J3" s="328"/>
      <c r="K3" s="328"/>
      <c r="L3" s="328"/>
      <c r="M3" s="328"/>
      <c r="N3" s="329"/>
      <c r="O3" s="16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30"/>
      <c r="B4" s="41"/>
      <c r="C4" s="41"/>
      <c r="D4" s="41"/>
      <c r="E4" s="41"/>
      <c r="F4" s="41"/>
      <c r="G4" s="41"/>
      <c r="H4" s="160"/>
      <c r="I4" s="169"/>
      <c r="J4" s="170"/>
      <c r="K4" s="170">
        <v>160</v>
      </c>
      <c r="L4" s="170">
        <v>160</v>
      </c>
      <c r="M4" s="170"/>
      <c r="N4" s="170"/>
      <c r="O4" s="17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4" customHeight="1">
      <c r="A5" s="330"/>
      <c r="B5" s="42" t="s">
        <v>144</v>
      </c>
      <c r="C5" s="43" t="s">
        <v>145</v>
      </c>
      <c r="D5" s="42" t="s">
        <v>146</v>
      </c>
      <c r="E5" s="42" t="s">
        <v>147</v>
      </c>
      <c r="F5" s="42" t="s">
        <v>148</v>
      </c>
      <c r="G5" s="42" t="s">
        <v>149</v>
      </c>
      <c r="H5" s="161"/>
      <c r="I5" s="117"/>
      <c r="J5" s="41"/>
      <c r="K5" s="41" t="s">
        <v>150</v>
      </c>
      <c r="L5" s="41" t="s">
        <v>151</v>
      </c>
      <c r="M5" s="41"/>
      <c r="N5" s="41"/>
      <c r="O5" s="172"/>
      <c r="P5" s="2"/>
      <c r="Q5" s="2"/>
      <c r="X5" s="41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4" customHeight="1">
      <c r="A6" s="44" t="s">
        <v>153</v>
      </c>
      <c r="B6" s="44">
        <f t="shared" ref="B6:B9" si="0">C6-5</f>
        <v>71</v>
      </c>
      <c r="C6" s="45">
        <v>76</v>
      </c>
      <c r="D6" s="44">
        <f t="shared" ref="D6:G6" si="1">C6+6</f>
        <v>82</v>
      </c>
      <c r="E6" s="44">
        <f t="shared" si="1"/>
        <v>88</v>
      </c>
      <c r="F6" s="44">
        <f t="shared" si="1"/>
        <v>94</v>
      </c>
      <c r="G6" s="44">
        <f t="shared" si="1"/>
        <v>100</v>
      </c>
      <c r="H6" s="161"/>
      <c r="I6" s="66"/>
      <c r="J6" s="66"/>
      <c r="K6" s="67" t="s">
        <v>154</v>
      </c>
      <c r="L6" s="66" t="s">
        <v>155</v>
      </c>
      <c r="M6" s="66"/>
      <c r="N6" s="66"/>
      <c r="O6" s="173"/>
      <c r="P6" s="2"/>
      <c r="Q6" s="2"/>
      <c r="X6" s="41" t="s">
        <v>156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4" customHeight="1">
      <c r="A7" s="44" t="s">
        <v>157</v>
      </c>
      <c r="B7" s="44">
        <f>C7-3</f>
        <v>53</v>
      </c>
      <c r="C7" s="45">
        <v>56</v>
      </c>
      <c r="D7" s="44">
        <f>C7+3</f>
        <v>59</v>
      </c>
      <c r="E7" s="44">
        <f>D7+3</f>
        <v>62</v>
      </c>
      <c r="F7" s="44">
        <f>E7+4</f>
        <v>66</v>
      </c>
      <c r="G7" s="44">
        <f t="shared" ref="G7:G9" si="2">F7+4</f>
        <v>70</v>
      </c>
      <c r="H7" s="161"/>
      <c r="I7" s="67"/>
      <c r="J7" s="67"/>
      <c r="K7" s="67" t="s">
        <v>158</v>
      </c>
      <c r="L7" s="67" t="s">
        <v>154</v>
      </c>
      <c r="M7" s="67"/>
      <c r="N7" s="67"/>
      <c r="O7" s="17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4" customHeight="1">
      <c r="A8" s="46" t="s">
        <v>159</v>
      </c>
      <c r="B8" s="46">
        <f t="shared" si="0"/>
        <v>73</v>
      </c>
      <c r="C8" s="45">
        <v>78</v>
      </c>
      <c r="D8" s="46">
        <f t="shared" ref="D8:F9" si="3">C8+6</f>
        <v>84</v>
      </c>
      <c r="E8" s="46">
        <f t="shared" si="3"/>
        <v>90</v>
      </c>
      <c r="F8" s="46">
        <f t="shared" si="3"/>
        <v>96</v>
      </c>
      <c r="G8" s="46">
        <f t="shared" si="2"/>
        <v>100</v>
      </c>
      <c r="H8" s="161"/>
      <c r="I8" s="67"/>
      <c r="J8" s="67"/>
      <c r="K8" s="67" t="s">
        <v>154</v>
      </c>
      <c r="L8" s="67" t="s">
        <v>154</v>
      </c>
      <c r="M8" s="67"/>
      <c r="N8" s="67"/>
      <c r="O8" s="17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4" customHeight="1">
      <c r="A9" s="44" t="s">
        <v>160</v>
      </c>
      <c r="B9" s="44">
        <f t="shared" si="0"/>
        <v>79</v>
      </c>
      <c r="C9" s="45">
        <v>84</v>
      </c>
      <c r="D9" s="44">
        <f t="shared" si="3"/>
        <v>90</v>
      </c>
      <c r="E9" s="44">
        <f t="shared" si="3"/>
        <v>96</v>
      </c>
      <c r="F9" s="44">
        <f t="shared" si="3"/>
        <v>102</v>
      </c>
      <c r="G9" s="44">
        <f t="shared" si="2"/>
        <v>106</v>
      </c>
      <c r="H9" s="161"/>
      <c r="I9" s="67"/>
      <c r="J9" s="67"/>
      <c r="K9" s="67" t="s">
        <v>154</v>
      </c>
      <c r="L9" s="67" t="s">
        <v>155</v>
      </c>
      <c r="M9" s="67"/>
      <c r="N9" s="67"/>
      <c r="O9" s="17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4" customHeight="1">
      <c r="A10" s="47" t="s">
        <v>161</v>
      </c>
      <c r="B10" s="47">
        <f>C10-1.6</f>
        <v>22.9</v>
      </c>
      <c r="C10" s="48">
        <v>24.5</v>
      </c>
      <c r="D10" s="47">
        <f>C10+1.9</f>
        <v>26.4</v>
      </c>
      <c r="E10" s="47">
        <f>C10+3.8</f>
        <v>28.3</v>
      </c>
      <c r="F10" s="47">
        <f>C10+5.7</f>
        <v>30.2</v>
      </c>
      <c r="G10" s="47">
        <f>C10+7</f>
        <v>31.5</v>
      </c>
      <c r="H10" s="161"/>
      <c r="I10" s="67"/>
      <c r="J10" s="67"/>
      <c r="K10" s="67" t="s">
        <v>154</v>
      </c>
      <c r="L10" s="67" t="s">
        <v>154</v>
      </c>
      <c r="M10" s="67"/>
      <c r="N10" s="67"/>
      <c r="O10" s="17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4" customHeight="1">
      <c r="A11" s="44" t="s">
        <v>162</v>
      </c>
      <c r="B11" s="44">
        <f>C11-1</f>
        <v>18.5</v>
      </c>
      <c r="C11" s="45">
        <v>19.5</v>
      </c>
      <c r="D11" s="44">
        <f>C11+1.2</f>
        <v>20.7</v>
      </c>
      <c r="E11" s="44">
        <f>D11+1.2</f>
        <v>21.9</v>
      </c>
      <c r="F11" s="44">
        <f>E11+1.2</f>
        <v>23.099999999999998</v>
      </c>
      <c r="G11" s="44">
        <f>F11+0.7</f>
        <v>23.799999999999997</v>
      </c>
      <c r="H11" s="161"/>
      <c r="I11" s="67"/>
      <c r="J11" s="67"/>
      <c r="K11" s="67" t="s">
        <v>154</v>
      </c>
      <c r="L11" s="67" t="s">
        <v>154</v>
      </c>
      <c r="M11" s="67"/>
      <c r="N11" s="67"/>
      <c r="O11" s="17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4" customHeight="1">
      <c r="A12" s="44" t="s">
        <v>163</v>
      </c>
      <c r="B12" s="44">
        <f>C12-0.5</f>
        <v>14.5</v>
      </c>
      <c r="C12" s="45">
        <v>15</v>
      </c>
      <c r="D12" s="44">
        <f t="shared" ref="D12:G12" si="4">C12+0.5</f>
        <v>15.5</v>
      </c>
      <c r="E12" s="44">
        <f t="shared" si="4"/>
        <v>16</v>
      </c>
      <c r="F12" s="44">
        <f t="shared" si="4"/>
        <v>16.5</v>
      </c>
      <c r="G12" s="44">
        <f t="shared" si="4"/>
        <v>17</v>
      </c>
      <c r="H12" s="161"/>
      <c r="I12" s="67"/>
      <c r="J12" s="67"/>
      <c r="K12" s="67" t="s">
        <v>154</v>
      </c>
      <c r="L12" s="67" t="s">
        <v>164</v>
      </c>
      <c r="M12" s="67"/>
      <c r="N12" s="67"/>
      <c r="O12" s="17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4" customHeight="1">
      <c r="A13" s="44" t="s">
        <v>165</v>
      </c>
      <c r="B13" s="44">
        <f>C13-0.5</f>
        <v>9.5</v>
      </c>
      <c r="C13" s="45">
        <v>10</v>
      </c>
      <c r="D13" s="44">
        <f t="shared" ref="D13:G13" si="5">C13+0.5</f>
        <v>10.5</v>
      </c>
      <c r="E13" s="44">
        <f t="shared" si="5"/>
        <v>11</v>
      </c>
      <c r="F13" s="44">
        <f t="shared" si="5"/>
        <v>11.5</v>
      </c>
      <c r="G13" s="44">
        <f t="shared" si="5"/>
        <v>12</v>
      </c>
      <c r="H13" s="161"/>
      <c r="I13" s="67"/>
      <c r="J13" s="67"/>
      <c r="K13" s="67" t="s">
        <v>154</v>
      </c>
      <c r="L13" s="67" t="s">
        <v>154</v>
      </c>
      <c r="M13" s="67"/>
      <c r="N13" s="67"/>
      <c r="O13" s="17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4" customHeight="1">
      <c r="A14" s="44" t="s">
        <v>166</v>
      </c>
      <c r="B14" s="44">
        <f>C14-1.5</f>
        <v>22.5</v>
      </c>
      <c r="C14" s="45">
        <v>24</v>
      </c>
      <c r="D14" s="44">
        <f>C14+1.7</f>
        <v>25.7</v>
      </c>
      <c r="E14" s="44">
        <f>D14+1.7</f>
        <v>27.4</v>
      </c>
      <c r="F14" s="44">
        <f>E14+1.7</f>
        <v>29.099999999999998</v>
      </c>
      <c r="G14" s="44">
        <f>F14+1.6</f>
        <v>30.7</v>
      </c>
      <c r="H14" s="161"/>
      <c r="I14" s="67"/>
      <c r="J14" s="67"/>
      <c r="K14" s="67" t="s">
        <v>154</v>
      </c>
      <c r="L14" s="67" t="s">
        <v>154</v>
      </c>
      <c r="M14" s="67"/>
      <c r="N14" s="67"/>
      <c r="O14" s="17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4" customHeight="1">
      <c r="A15" s="44" t="s">
        <v>167</v>
      </c>
      <c r="B15" s="44">
        <f>C15-1.8</f>
        <v>31.2</v>
      </c>
      <c r="C15" s="45">
        <v>33</v>
      </c>
      <c r="D15" s="44">
        <f>C15+2.25</f>
        <v>35.25</v>
      </c>
      <c r="E15" s="44">
        <f>D15+2.25</f>
        <v>37.5</v>
      </c>
      <c r="F15" s="44">
        <f>E15+2.25</f>
        <v>39.75</v>
      </c>
      <c r="G15" s="44">
        <f>F15+2</f>
        <v>41.75</v>
      </c>
      <c r="H15" s="161"/>
      <c r="I15" s="67"/>
      <c r="J15" s="67"/>
      <c r="K15" s="67" t="s">
        <v>154</v>
      </c>
      <c r="L15" s="67" t="s">
        <v>154</v>
      </c>
      <c r="M15" s="67"/>
      <c r="N15" s="67"/>
      <c r="O15" s="17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4" customHeight="1">
      <c r="A16" s="9" t="s">
        <v>168</v>
      </c>
      <c r="B16" s="9">
        <v>3.5</v>
      </c>
      <c r="C16" s="49">
        <v>3.5</v>
      </c>
      <c r="D16" s="9">
        <v>3.5</v>
      </c>
      <c r="E16" s="9">
        <v>3.5</v>
      </c>
      <c r="F16" s="9">
        <v>3.5</v>
      </c>
      <c r="G16" s="9">
        <v>3.5</v>
      </c>
      <c r="H16" s="161"/>
      <c r="I16" s="67"/>
      <c r="J16" s="67"/>
      <c r="K16" s="67"/>
      <c r="L16" s="67"/>
      <c r="M16" s="67"/>
      <c r="N16" s="67"/>
      <c r="O16" s="17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4" customHeight="1">
      <c r="A17" s="162"/>
      <c r="B17" s="162"/>
      <c r="C17" s="162"/>
      <c r="D17" s="162"/>
      <c r="E17" s="162"/>
      <c r="F17" s="162"/>
      <c r="G17" s="162"/>
      <c r="H17" s="161"/>
      <c r="I17" s="67"/>
      <c r="J17" s="67"/>
      <c r="K17" s="67"/>
      <c r="L17" s="67"/>
      <c r="M17" s="67"/>
      <c r="N17" s="67"/>
      <c r="O17" s="17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4" customHeight="1">
      <c r="A18" s="163"/>
      <c r="B18" s="164"/>
      <c r="C18" s="164"/>
      <c r="D18" s="164"/>
      <c r="E18" s="164"/>
      <c r="F18" s="164"/>
      <c r="G18" s="164"/>
      <c r="H18" s="165"/>
      <c r="I18" s="175"/>
      <c r="J18" s="175"/>
      <c r="K18" s="176"/>
      <c r="L18" s="175"/>
      <c r="M18" s="175"/>
      <c r="N18" s="176"/>
      <c r="O18" s="17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24" customHeight="1">
      <c r="A19" s="57"/>
      <c r="B19" s="57"/>
      <c r="C19" s="57"/>
      <c r="D19" s="57"/>
      <c r="E19" s="57"/>
      <c r="F19" s="59"/>
      <c r="K19" s="156"/>
      <c r="M19" s="156"/>
      <c r="O19" s="6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>
      <c r="A20" s="60" t="s">
        <v>169</v>
      </c>
      <c r="B20" s="60"/>
      <c r="C20" s="61"/>
      <c r="K20" s="156"/>
      <c r="M20" s="156"/>
      <c r="O20" s="6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>
      <c r="C21" s="37"/>
      <c r="E21" s="72" t="s">
        <v>170</v>
      </c>
      <c r="F21" s="73">
        <v>45077</v>
      </c>
      <c r="I21" s="72" t="s">
        <v>171</v>
      </c>
      <c r="J21" s="72" t="s">
        <v>133</v>
      </c>
      <c r="K21" s="156"/>
      <c r="M21" s="178" t="s">
        <v>172</v>
      </c>
      <c r="N21" s="60" t="s">
        <v>136</v>
      </c>
      <c r="O21" s="6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4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4" customWidth="1"/>
    <col min="2" max="16384" width="10" style="74"/>
  </cols>
  <sheetData>
    <row r="1" spans="1:11" ht="22.5" customHeight="1">
      <c r="A1" s="378" t="s">
        <v>173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7.25" customHeight="1">
      <c r="A2" s="129" t="s">
        <v>53</v>
      </c>
      <c r="B2" s="314"/>
      <c r="C2" s="314"/>
      <c r="D2" s="315" t="s">
        <v>55</v>
      </c>
      <c r="E2" s="315"/>
      <c r="F2" s="314"/>
      <c r="G2" s="314"/>
      <c r="H2" s="130" t="s">
        <v>56</v>
      </c>
      <c r="I2" s="316"/>
      <c r="J2" s="316"/>
      <c r="K2" s="317"/>
    </row>
    <row r="3" spans="1:11" ht="16.5" customHeight="1">
      <c r="A3" s="307" t="s">
        <v>58</v>
      </c>
      <c r="B3" s="308"/>
      <c r="C3" s="309"/>
      <c r="D3" s="310" t="s">
        <v>59</v>
      </c>
      <c r="E3" s="311"/>
      <c r="F3" s="311"/>
      <c r="G3" s="312"/>
      <c r="H3" s="310" t="s">
        <v>60</v>
      </c>
      <c r="I3" s="311"/>
      <c r="J3" s="311"/>
      <c r="K3" s="312"/>
    </row>
    <row r="4" spans="1:11" ht="16.5" customHeight="1">
      <c r="A4" s="133" t="s">
        <v>61</v>
      </c>
      <c r="B4" s="372"/>
      <c r="C4" s="373"/>
      <c r="D4" s="299" t="s">
        <v>63</v>
      </c>
      <c r="E4" s="300"/>
      <c r="F4" s="297"/>
      <c r="G4" s="298"/>
      <c r="H4" s="299" t="s">
        <v>174</v>
      </c>
      <c r="I4" s="300"/>
      <c r="J4" s="80" t="s">
        <v>65</v>
      </c>
      <c r="K4" s="153" t="s">
        <v>66</v>
      </c>
    </row>
    <row r="5" spans="1:11" ht="16.5" customHeight="1">
      <c r="A5" s="136" t="s">
        <v>67</v>
      </c>
      <c r="B5" s="375"/>
      <c r="C5" s="376"/>
      <c r="D5" s="299" t="s">
        <v>175</v>
      </c>
      <c r="E5" s="300"/>
      <c r="F5" s="372"/>
      <c r="G5" s="373"/>
      <c r="H5" s="299" t="s">
        <v>176</v>
      </c>
      <c r="I5" s="300"/>
      <c r="J5" s="80" t="s">
        <v>65</v>
      </c>
      <c r="K5" s="153" t="s">
        <v>66</v>
      </c>
    </row>
    <row r="6" spans="1:11" ht="16.5" customHeight="1">
      <c r="A6" s="133" t="s">
        <v>71</v>
      </c>
      <c r="B6" s="375"/>
      <c r="C6" s="376"/>
      <c r="D6" s="299" t="s">
        <v>177</v>
      </c>
      <c r="E6" s="300"/>
      <c r="F6" s="372"/>
      <c r="G6" s="373"/>
      <c r="H6" s="299" t="s">
        <v>178</v>
      </c>
      <c r="I6" s="300"/>
      <c r="J6" s="300"/>
      <c r="K6" s="377"/>
    </row>
    <row r="7" spans="1:11" ht="16.5" customHeight="1">
      <c r="A7" s="133" t="s">
        <v>75</v>
      </c>
      <c r="B7" s="372"/>
      <c r="C7" s="373"/>
      <c r="D7" s="133" t="s">
        <v>179</v>
      </c>
      <c r="E7" s="135"/>
      <c r="F7" s="372"/>
      <c r="G7" s="373"/>
      <c r="H7" s="374"/>
      <c r="I7" s="305"/>
      <c r="J7" s="305"/>
      <c r="K7" s="306"/>
    </row>
    <row r="8" spans="1:11" ht="16.5" customHeight="1">
      <c r="A8" s="138" t="s">
        <v>78</v>
      </c>
      <c r="B8" s="301" t="s">
        <v>180</v>
      </c>
      <c r="C8" s="302"/>
      <c r="D8" s="266" t="s">
        <v>80</v>
      </c>
      <c r="E8" s="267"/>
      <c r="F8" s="303"/>
      <c r="G8" s="304"/>
      <c r="H8" s="266"/>
      <c r="I8" s="267"/>
      <c r="J8" s="267"/>
      <c r="K8" s="268"/>
    </row>
    <row r="9" spans="1:11" ht="16.5" customHeight="1">
      <c r="A9" s="341" t="s">
        <v>181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</row>
    <row r="10" spans="1:11" ht="16.5" customHeight="1">
      <c r="A10" s="139" t="s">
        <v>84</v>
      </c>
      <c r="B10" s="140" t="s">
        <v>85</v>
      </c>
      <c r="C10" s="141" t="s">
        <v>86</v>
      </c>
      <c r="D10" s="142"/>
      <c r="E10" s="143" t="s">
        <v>89</v>
      </c>
      <c r="F10" s="140" t="s">
        <v>85</v>
      </c>
      <c r="G10" s="141" t="s">
        <v>86</v>
      </c>
      <c r="H10" s="140"/>
      <c r="I10" s="143" t="s">
        <v>87</v>
      </c>
      <c r="J10" s="140" t="s">
        <v>85</v>
      </c>
      <c r="K10" s="154" t="s">
        <v>86</v>
      </c>
    </row>
    <row r="11" spans="1:11" ht="16.5" customHeight="1">
      <c r="A11" s="136" t="s">
        <v>90</v>
      </c>
      <c r="B11" s="144" t="s">
        <v>85</v>
      </c>
      <c r="C11" s="80" t="s">
        <v>86</v>
      </c>
      <c r="D11" s="145"/>
      <c r="E11" s="146" t="s">
        <v>92</v>
      </c>
      <c r="F11" s="144" t="s">
        <v>85</v>
      </c>
      <c r="G11" s="80" t="s">
        <v>86</v>
      </c>
      <c r="H11" s="144"/>
      <c r="I11" s="146" t="s">
        <v>97</v>
      </c>
      <c r="J11" s="144" t="s">
        <v>85</v>
      </c>
      <c r="K11" s="153" t="s">
        <v>86</v>
      </c>
    </row>
    <row r="12" spans="1:11" ht="16.5" customHeight="1">
      <c r="A12" s="266" t="s">
        <v>118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8"/>
    </row>
    <row r="13" spans="1:11" ht="16.5" customHeight="1">
      <c r="A13" s="362" t="s">
        <v>182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spans="1:11" ht="16.5" customHeight="1">
      <c r="A14" s="363"/>
      <c r="B14" s="364"/>
      <c r="C14" s="364"/>
      <c r="D14" s="364"/>
      <c r="E14" s="364"/>
      <c r="F14" s="364"/>
      <c r="G14" s="364"/>
      <c r="H14" s="364"/>
      <c r="I14" s="360"/>
      <c r="J14" s="360"/>
      <c r="K14" s="361"/>
    </row>
    <row r="15" spans="1:11" ht="16.5" customHeight="1">
      <c r="A15" s="365"/>
      <c r="B15" s="366"/>
      <c r="C15" s="366"/>
      <c r="D15" s="367"/>
      <c r="E15" s="368"/>
      <c r="F15" s="366"/>
      <c r="G15" s="366"/>
      <c r="H15" s="367"/>
      <c r="I15" s="369"/>
      <c r="J15" s="370"/>
      <c r="K15" s="371"/>
    </row>
    <row r="16" spans="1:11" ht="16.5" customHeight="1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7"/>
    </row>
    <row r="17" spans="1:11" ht="16.5" customHeight="1">
      <c r="A17" s="362" t="s">
        <v>183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spans="1:11" ht="16.5" customHeight="1">
      <c r="A18" s="363"/>
      <c r="B18" s="364"/>
      <c r="C18" s="364"/>
      <c r="D18" s="364"/>
      <c r="E18" s="364"/>
      <c r="F18" s="364"/>
      <c r="G18" s="364"/>
      <c r="H18" s="364"/>
      <c r="I18" s="360"/>
      <c r="J18" s="360"/>
      <c r="K18" s="361"/>
    </row>
    <row r="19" spans="1:11" ht="16.5" customHeight="1">
      <c r="A19" s="365"/>
      <c r="B19" s="366"/>
      <c r="C19" s="366"/>
      <c r="D19" s="367"/>
      <c r="E19" s="368"/>
      <c r="F19" s="366"/>
      <c r="G19" s="366"/>
      <c r="H19" s="367"/>
      <c r="I19" s="369"/>
      <c r="J19" s="370"/>
      <c r="K19" s="371"/>
    </row>
    <row r="20" spans="1:11" ht="16.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 ht="16.5" customHeight="1">
      <c r="A21" s="358" t="s">
        <v>115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spans="1:11" ht="16.5" customHeight="1">
      <c r="A22" s="359" t="s">
        <v>116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ht="16.5" customHeight="1">
      <c r="A23" s="275" t="s">
        <v>117</v>
      </c>
      <c r="B23" s="276"/>
      <c r="C23" s="80" t="s">
        <v>65</v>
      </c>
      <c r="D23" s="80" t="s">
        <v>66</v>
      </c>
      <c r="E23" s="353"/>
      <c r="F23" s="353"/>
      <c r="G23" s="353"/>
      <c r="H23" s="353"/>
      <c r="I23" s="353"/>
      <c r="J23" s="353"/>
      <c r="K23" s="354"/>
    </row>
    <row r="24" spans="1:11" ht="16.5" customHeight="1">
      <c r="A24" s="299" t="s">
        <v>184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41" t="s">
        <v>125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ht="16.5" customHeight="1">
      <c r="A27" s="131" t="s">
        <v>126</v>
      </c>
      <c r="B27" s="141" t="s">
        <v>95</v>
      </c>
      <c r="C27" s="141" t="s">
        <v>96</v>
      </c>
      <c r="D27" s="141" t="s">
        <v>88</v>
      </c>
      <c r="E27" s="132" t="s">
        <v>127</v>
      </c>
      <c r="F27" s="141" t="s">
        <v>95</v>
      </c>
      <c r="G27" s="141" t="s">
        <v>96</v>
      </c>
      <c r="H27" s="141" t="s">
        <v>88</v>
      </c>
      <c r="I27" s="132" t="s">
        <v>128</v>
      </c>
      <c r="J27" s="141" t="s">
        <v>95</v>
      </c>
      <c r="K27" s="154" t="s">
        <v>96</v>
      </c>
    </row>
    <row r="28" spans="1:11" ht="16.5" customHeight="1">
      <c r="A28" s="147" t="s">
        <v>87</v>
      </c>
      <c r="B28" s="80" t="s">
        <v>95</v>
      </c>
      <c r="C28" s="80" t="s">
        <v>96</v>
      </c>
      <c r="D28" s="80" t="s">
        <v>88</v>
      </c>
      <c r="E28" s="148" t="s">
        <v>94</v>
      </c>
      <c r="F28" s="80" t="s">
        <v>95</v>
      </c>
      <c r="G28" s="80" t="s">
        <v>96</v>
      </c>
      <c r="H28" s="80" t="s">
        <v>88</v>
      </c>
      <c r="I28" s="148" t="s">
        <v>105</v>
      </c>
      <c r="J28" s="80" t="s">
        <v>95</v>
      </c>
      <c r="K28" s="153" t="s">
        <v>96</v>
      </c>
    </row>
    <row r="29" spans="1:11" ht="16.5" customHeight="1">
      <c r="A29" s="299" t="s">
        <v>98</v>
      </c>
      <c r="B29" s="276"/>
      <c r="C29" s="276"/>
      <c r="D29" s="276"/>
      <c r="E29" s="276"/>
      <c r="F29" s="276"/>
      <c r="G29" s="276"/>
      <c r="H29" s="276"/>
      <c r="I29" s="276"/>
      <c r="J29" s="276"/>
      <c r="K29" s="349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341" t="s">
        <v>185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spans="1:11" ht="21" customHeight="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1" customHeight="1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9"/>
    </row>
    <row r="34" spans="1:11" ht="21" customHeight="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9"/>
    </row>
    <row r="35" spans="1:11" ht="21" customHeight="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59"/>
    </row>
    <row r="36" spans="1:11" ht="21" customHeight="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21" customHeight="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59"/>
    </row>
    <row r="38" spans="1:11" ht="21" customHeight="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59"/>
    </row>
    <row r="39" spans="1:11" ht="21" customHeight="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59"/>
    </row>
    <row r="40" spans="1:11" ht="21" customHeight="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59"/>
    </row>
    <row r="41" spans="1:11" ht="21" customHeight="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59"/>
    </row>
    <row r="42" spans="1:11" ht="21" customHeight="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59"/>
    </row>
    <row r="43" spans="1:11" ht="17.25" customHeight="1">
      <c r="A43" s="260" t="s">
        <v>124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341" t="s">
        <v>186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spans="1:11" ht="18" customHeight="1">
      <c r="A45" s="342" t="s">
        <v>118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</row>
    <row r="46" spans="1:11" ht="18" customHeight="1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4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49" t="s">
        <v>130</v>
      </c>
      <c r="B48" s="337" t="s">
        <v>131</v>
      </c>
      <c r="C48" s="337"/>
      <c r="D48" s="150" t="s">
        <v>132</v>
      </c>
      <c r="E48" s="151"/>
      <c r="F48" s="150" t="s">
        <v>134</v>
      </c>
      <c r="G48" s="152"/>
      <c r="H48" s="338" t="s">
        <v>135</v>
      </c>
      <c r="I48" s="338"/>
      <c r="J48" s="337"/>
      <c r="K48" s="348"/>
    </row>
    <row r="49" spans="1:11" ht="16.5" customHeight="1">
      <c r="A49" s="263" t="s">
        <v>137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49" t="s">
        <v>130</v>
      </c>
      <c r="B52" s="337" t="s">
        <v>131</v>
      </c>
      <c r="C52" s="337"/>
      <c r="D52" s="150" t="s">
        <v>132</v>
      </c>
      <c r="E52" s="150"/>
      <c r="F52" s="150" t="s">
        <v>134</v>
      </c>
      <c r="G52" s="150"/>
      <c r="H52" s="338" t="s">
        <v>135</v>
      </c>
      <c r="I52" s="338"/>
      <c r="J52" s="339"/>
      <c r="K52" s="340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18" t="s">
        <v>140</v>
      </c>
      <c r="B1" s="319"/>
      <c r="C1" s="320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61</v>
      </c>
      <c r="B2" s="379"/>
      <c r="C2" s="380"/>
      <c r="D2" s="40" t="s">
        <v>67</v>
      </c>
      <c r="E2" s="381"/>
      <c r="F2" s="381"/>
      <c r="G2" s="381"/>
      <c r="H2" s="386"/>
      <c r="I2" s="63" t="s">
        <v>56</v>
      </c>
      <c r="J2" s="382" t="s">
        <v>57</v>
      </c>
      <c r="K2" s="382"/>
      <c r="L2" s="382"/>
      <c r="M2" s="382"/>
      <c r="N2" s="383"/>
      <c r="O2" s="6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385" t="s">
        <v>141</v>
      </c>
      <c r="B3" s="326" t="s">
        <v>142</v>
      </c>
      <c r="C3" s="327"/>
      <c r="D3" s="326"/>
      <c r="E3" s="326"/>
      <c r="F3" s="326"/>
      <c r="G3" s="326"/>
      <c r="H3" s="387"/>
      <c r="I3" s="326" t="s">
        <v>143</v>
      </c>
      <c r="J3" s="326"/>
      <c r="K3" s="326"/>
      <c r="L3" s="326"/>
      <c r="M3" s="326"/>
      <c r="N3" s="384"/>
      <c r="O3" s="6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85"/>
      <c r="B4" s="41" t="s">
        <v>187</v>
      </c>
      <c r="C4" s="41" t="s">
        <v>188</v>
      </c>
      <c r="D4" s="41" t="s">
        <v>189</v>
      </c>
      <c r="E4" s="41" t="s">
        <v>190</v>
      </c>
      <c r="F4" s="41" t="s">
        <v>191</v>
      </c>
      <c r="G4" s="41" t="s">
        <v>192</v>
      </c>
      <c r="H4" s="387"/>
      <c r="I4" s="114" t="s">
        <v>193</v>
      </c>
      <c r="J4" s="115" t="s">
        <v>188</v>
      </c>
      <c r="K4" s="115" t="s">
        <v>189</v>
      </c>
      <c r="L4" s="115" t="s">
        <v>190</v>
      </c>
      <c r="M4" s="115" t="s">
        <v>191</v>
      </c>
      <c r="N4" s="115" t="s">
        <v>192</v>
      </c>
      <c r="O4" s="116" t="s">
        <v>152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20.100000000000001" customHeight="1">
      <c r="A5" s="385"/>
      <c r="B5" s="41"/>
      <c r="C5" s="41"/>
      <c r="D5" s="41"/>
      <c r="E5" s="41"/>
      <c r="F5" s="41"/>
      <c r="G5" s="41"/>
      <c r="H5" s="388"/>
      <c r="I5" s="117"/>
      <c r="J5" s="118"/>
      <c r="K5" s="119"/>
      <c r="L5" s="119"/>
      <c r="M5" s="119"/>
      <c r="N5" s="119"/>
      <c r="O5" s="12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108"/>
      <c r="B6" s="109"/>
      <c r="C6" s="109"/>
      <c r="D6" s="110"/>
      <c r="E6" s="109"/>
      <c r="F6" s="109"/>
      <c r="G6" s="109"/>
      <c r="H6" s="388"/>
      <c r="I6" s="121"/>
      <c r="J6" s="121"/>
      <c r="K6" s="122"/>
      <c r="L6" s="121"/>
      <c r="M6" s="121"/>
      <c r="N6" s="121"/>
      <c r="O6" s="12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111"/>
      <c r="B7" s="112"/>
      <c r="C7" s="112"/>
      <c r="D7" s="113"/>
      <c r="E7" s="112"/>
      <c r="F7" s="112"/>
      <c r="G7" s="112"/>
      <c r="H7" s="388"/>
      <c r="I7" s="124"/>
      <c r="J7" s="124"/>
      <c r="K7" s="124"/>
      <c r="L7" s="124"/>
      <c r="M7" s="124"/>
      <c r="N7" s="124"/>
      <c r="O7" s="12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111"/>
      <c r="B8" s="112"/>
      <c r="C8" s="112"/>
      <c r="D8" s="113"/>
      <c r="E8" s="112"/>
      <c r="F8" s="112"/>
      <c r="G8" s="112"/>
      <c r="H8" s="388"/>
      <c r="I8" s="124"/>
      <c r="J8" s="124"/>
      <c r="K8" s="124"/>
      <c r="L8" s="124"/>
      <c r="M8" s="124"/>
      <c r="N8" s="124"/>
      <c r="O8" s="12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111"/>
      <c r="B9" s="112"/>
      <c r="C9" s="112"/>
      <c r="D9" s="113"/>
      <c r="E9" s="112"/>
      <c r="F9" s="112"/>
      <c r="G9" s="112"/>
      <c r="H9" s="388"/>
      <c r="I9" s="124"/>
      <c r="J9" s="124"/>
      <c r="K9" s="124"/>
      <c r="L9" s="124"/>
      <c r="M9" s="124"/>
      <c r="N9" s="124"/>
      <c r="O9" s="12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111"/>
      <c r="B10" s="112"/>
      <c r="C10" s="112"/>
      <c r="D10" s="113"/>
      <c r="E10" s="112"/>
      <c r="F10" s="112"/>
      <c r="G10" s="112"/>
      <c r="H10" s="388"/>
      <c r="I10" s="124"/>
      <c r="J10" s="124"/>
      <c r="K10" s="124"/>
      <c r="L10" s="124"/>
      <c r="M10" s="124"/>
      <c r="N10" s="124"/>
      <c r="O10" s="12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111"/>
      <c r="B11" s="112"/>
      <c r="C11" s="112"/>
      <c r="D11" s="113"/>
      <c r="E11" s="112"/>
      <c r="F11" s="112"/>
      <c r="G11" s="112"/>
      <c r="H11" s="388"/>
      <c r="I11" s="124"/>
      <c r="J11" s="124"/>
      <c r="K11" s="124"/>
      <c r="L11" s="124"/>
      <c r="M11" s="124"/>
      <c r="N11" s="124"/>
      <c r="O11" s="1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111"/>
      <c r="B12" s="112"/>
      <c r="C12" s="112"/>
      <c r="D12" s="113"/>
      <c r="E12" s="112"/>
      <c r="F12" s="112"/>
      <c r="G12" s="112"/>
      <c r="H12" s="388"/>
      <c r="I12" s="124"/>
      <c r="J12" s="124"/>
      <c r="K12" s="124"/>
      <c r="L12" s="124"/>
      <c r="M12" s="124"/>
      <c r="N12" s="124"/>
      <c r="O12" s="12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111"/>
      <c r="B13" s="112"/>
      <c r="C13" s="112"/>
      <c r="D13" s="113"/>
      <c r="E13" s="112"/>
      <c r="F13" s="112"/>
      <c r="G13" s="112"/>
      <c r="H13" s="388"/>
      <c r="I13" s="124"/>
      <c r="J13" s="124"/>
      <c r="K13" s="124"/>
      <c r="L13" s="124"/>
      <c r="M13" s="124"/>
      <c r="N13" s="124"/>
      <c r="O13" s="12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111"/>
      <c r="B14" s="112"/>
      <c r="C14" s="112"/>
      <c r="D14" s="113"/>
      <c r="E14" s="112"/>
      <c r="F14" s="112"/>
      <c r="G14" s="112"/>
      <c r="H14" s="388"/>
      <c r="I14" s="124"/>
      <c r="J14" s="124"/>
      <c r="K14" s="124"/>
      <c r="L14" s="124"/>
      <c r="M14" s="124"/>
      <c r="N14" s="124"/>
      <c r="O14" s="12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111"/>
      <c r="B15" s="112"/>
      <c r="C15" s="112"/>
      <c r="D15" s="113"/>
      <c r="E15" s="112"/>
      <c r="F15" s="112"/>
      <c r="G15" s="112"/>
      <c r="H15" s="388"/>
      <c r="I15" s="124"/>
      <c r="J15" s="124"/>
      <c r="K15" s="124"/>
      <c r="L15" s="124"/>
      <c r="M15" s="124"/>
      <c r="N15" s="124"/>
      <c r="O15" s="12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111"/>
      <c r="B16" s="112"/>
      <c r="C16" s="112"/>
      <c r="D16" s="113"/>
      <c r="E16" s="112"/>
      <c r="F16" s="112"/>
      <c r="G16" s="112"/>
      <c r="H16" s="388"/>
      <c r="I16" s="124"/>
      <c r="J16" s="124"/>
      <c r="K16" s="124"/>
      <c r="L16" s="124"/>
      <c r="M16" s="124"/>
      <c r="N16" s="124"/>
      <c r="O16" s="12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20.100000000000001" customHeight="1">
      <c r="A17" s="111"/>
      <c r="B17" s="112"/>
      <c r="C17" s="112"/>
      <c r="D17" s="113"/>
      <c r="E17" s="112"/>
      <c r="F17" s="112"/>
      <c r="G17" s="112"/>
      <c r="H17" s="388"/>
      <c r="I17" s="124"/>
      <c r="J17" s="124"/>
      <c r="K17" s="124"/>
      <c r="L17" s="124"/>
      <c r="M17" s="124"/>
      <c r="N17" s="124"/>
      <c r="O17" s="12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20.100000000000001" customHeight="1">
      <c r="A18" s="111"/>
      <c r="B18" s="112"/>
      <c r="C18" s="112"/>
      <c r="D18" s="113"/>
      <c r="E18" s="112"/>
      <c r="F18" s="112"/>
      <c r="G18" s="112"/>
      <c r="H18" s="388"/>
      <c r="I18" s="124"/>
      <c r="J18" s="124"/>
      <c r="K18" s="124"/>
      <c r="L18" s="124"/>
      <c r="M18" s="124"/>
      <c r="N18" s="124"/>
      <c r="O18" s="12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 ht="20.100000000000001" customHeight="1">
      <c r="A19" s="50"/>
      <c r="B19" s="51"/>
      <c r="C19" s="51"/>
      <c r="D19" s="51"/>
      <c r="E19" s="51"/>
      <c r="F19" s="51"/>
      <c r="G19" s="51"/>
      <c r="H19" s="388"/>
      <c r="I19" s="124"/>
      <c r="J19" s="124"/>
      <c r="K19" s="124"/>
      <c r="L19" s="124"/>
      <c r="M19" s="124"/>
      <c r="N19" s="124"/>
      <c r="O19" s="1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 ht="20.100000000000001" customHeight="1">
      <c r="A20" s="52"/>
      <c r="B20" s="53"/>
      <c r="C20" s="53"/>
      <c r="D20" s="53"/>
      <c r="E20" s="53"/>
      <c r="F20" s="53"/>
      <c r="G20" s="53"/>
      <c r="H20" s="388"/>
      <c r="I20" s="124"/>
      <c r="J20" s="124"/>
      <c r="K20" s="124"/>
      <c r="L20" s="124"/>
      <c r="M20" s="124"/>
      <c r="N20" s="124"/>
      <c r="O20" s="12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6" customFormat="1" ht="20.100000000000001" customHeight="1">
      <c r="A21" s="54"/>
      <c r="B21" s="55"/>
      <c r="C21" s="55"/>
      <c r="D21" s="56"/>
      <c r="E21" s="55"/>
      <c r="F21" s="55"/>
      <c r="G21" s="55"/>
      <c r="H21" s="389"/>
      <c r="I21" s="126"/>
      <c r="J21" s="126"/>
      <c r="K21" s="127"/>
      <c r="L21" s="126"/>
      <c r="M21" s="126"/>
      <c r="N21" s="127"/>
      <c r="O21" s="12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6" customFormat="1" ht="16.5">
      <c r="A22" s="57"/>
      <c r="B22" s="57"/>
      <c r="C22" s="57"/>
      <c r="D22" s="58"/>
      <c r="E22" s="57"/>
      <c r="F22" s="57"/>
      <c r="G22" s="59"/>
      <c r="O22" s="6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6" customFormat="1">
      <c r="A23" s="60" t="s">
        <v>169</v>
      </c>
      <c r="B23" s="60"/>
      <c r="C23" s="61"/>
      <c r="O23" s="6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6" customFormat="1">
      <c r="C24" s="37"/>
      <c r="I24" s="72" t="s">
        <v>170</v>
      </c>
      <c r="J24" s="73"/>
      <c r="K24" s="72" t="s">
        <v>171</v>
      </c>
      <c r="L24" s="72"/>
      <c r="M24" s="72" t="s">
        <v>172</v>
      </c>
      <c r="O24" s="6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42" sqref="M42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2.7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2.5">
      <c r="A1" s="378" t="s">
        <v>194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8" customHeight="1">
      <c r="A2" s="75" t="s">
        <v>53</v>
      </c>
      <c r="B2" s="422" t="s">
        <v>54</v>
      </c>
      <c r="C2" s="422"/>
      <c r="D2" s="76" t="s">
        <v>61</v>
      </c>
      <c r="E2" s="77" t="s">
        <v>62</v>
      </c>
      <c r="F2" s="78" t="s">
        <v>195</v>
      </c>
      <c r="G2" s="423" t="s">
        <v>68</v>
      </c>
      <c r="H2" s="423"/>
      <c r="I2" s="96" t="s">
        <v>56</v>
      </c>
      <c r="J2" s="423" t="s">
        <v>57</v>
      </c>
      <c r="K2" s="424"/>
    </row>
    <row r="3" spans="1:11" ht="18" customHeight="1">
      <c r="A3" s="79" t="s">
        <v>75</v>
      </c>
      <c r="B3" s="305">
        <v>700</v>
      </c>
      <c r="C3" s="305"/>
      <c r="D3" s="81" t="s">
        <v>196</v>
      </c>
      <c r="E3" s="425">
        <v>45072</v>
      </c>
      <c r="F3" s="375"/>
      <c r="G3" s="375"/>
      <c r="H3" s="353" t="s">
        <v>197</v>
      </c>
      <c r="I3" s="353"/>
      <c r="J3" s="353"/>
      <c r="K3" s="354"/>
    </row>
    <row r="4" spans="1:11" ht="18" customHeight="1">
      <c r="A4" s="82" t="s">
        <v>71</v>
      </c>
      <c r="B4" s="80">
        <v>2</v>
      </c>
      <c r="C4" s="80">
        <v>6</v>
      </c>
      <c r="D4" s="83" t="s">
        <v>198</v>
      </c>
      <c r="E4" s="375" t="s">
        <v>199</v>
      </c>
      <c r="F4" s="375"/>
      <c r="G4" s="375"/>
      <c r="H4" s="276" t="s">
        <v>200</v>
      </c>
      <c r="I4" s="276"/>
      <c r="J4" s="94" t="s">
        <v>65</v>
      </c>
      <c r="K4" s="103" t="s">
        <v>66</v>
      </c>
    </row>
    <row r="5" spans="1:11" ht="18" customHeight="1">
      <c r="A5" s="82" t="s">
        <v>201</v>
      </c>
      <c r="B5" s="305">
        <v>2</v>
      </c>
      <c r="C5" s="305"/>
      <c r="D5" s="81" t="s">
        <v>202</v>
      </c>
      <c r="E5" s="81" t="s">
        <v>203</v>
      </c>
      <c r="F5" s="81"/>
      <c r="G5" s="81"/>
      <c r="H5" s="276" t="s">
        <v>204</v>
      </c>
      <c r="I5" s="276"/>
      <c r="J5" s="94" t="s">
        <v>65</v>
      </c>
      <c r="K5" s="103" t="s">
        <v>66</v>
      </c>
    </row>
    <row r="6" spans="1:11" ht="18" customHeight="1">
      <c r="A6" s="84" t="s">
        <v>205</v>
      </c>
      <c r="B6" s="356">
        <v>80</v>
      </c>
      <c r="C6" s="356"/>
      <c r="D6" s="86" t="s">
        <v>206</v>
      </c>
      <c r="E6" s="87">
        <v>700</v>
      </c>
      <c r="F6" s="88"/>
      <c r="G6" s="86"/>
      <c r="H6" s="421" t="s">
        <v>207</v>
      </c>
      <c r="I6" s="421"/>
      <c r="J6" s="88" t="s">
        <v>65</v>
      </c>
      <c r="K6" s="104" t="s">
        <v>66</v>
      </c>
    </row>
    <row r="7" spans="1:11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ht="18" customHeight="1">
      <c r="A8" s="92" t="s">
        <v>208</v>
      </c>
      <c r="B8" s="93" t="s">
        <v>209</v>
      </c>
      <c r="C8" s="93" t="s">
        <v>210</v>
      </c>
      <c r="D8" s="93" t="s">
        <v>211</v>
      </c>
      <c r="E8" s="93" t="s">
        <v>212</v>
      </c>
      <c r="F8" s="93" t="s">
        <v>213</v>
      </c>
      <c r="G8" s="417" t="s">
        <v>214</v>
      </c>
      <c r="H8" s="406"/>
      <c r="I8" s="406"/>
      <c r="J8" s="406"/>
      <c r="K8" s="407"/>
    </row>
    <row r="9" spans="1:11" ht="18" customHeight="1">
      <c r="A9" s="275" t="s">
        <v>215</v>
      </c>
      <c r="B9" s="276"/>
      <c r="C9" s="94" t="s">
        <v>65</v>
      </c>
      <c r="D9" s="94" t="s">
        <v>66</v>
      </c>
      <c r="E9" s="81" t="s">
        <v>216</v>
      </c>
      <c r="F9" s="95" t="s">
        <v>138</v>
      </c>
      <c r="G9" s="418"/>
      <c r="H9" s="419"/>
      <c r="I9" s="419"/>
      <c r="J9" s="419"/>
      <c r="K9" s="420"/>
    </row>
    <row r="10" spans="1:11" ht="18" customHeight="1">
      <c r="A10" s="275" t="s">
        <v>217</v>
      </c>
      <c r="B10" s="276"/>
      <c r="C10" s="94" t="s">
        <v>65</v>
      </c>
      <c r="D10" s="94" t="s">
        <v>66</v>
      </c>
      <c r="E10" s="81" t="s">
        <v>218</v>
      </c>
      <c r="F10" s="95" t="s">
        <v>219</v>
      </c>
      <c r="G10" s="418" t="s">
        <v>220</v>
      </c>
      <c r="H10" s="419"/>
      <c r="I10" s="419"/>
      <c r="J10" s="419"/>
      <c r="K10" s="420"/>
    </row>
    <row r="11" spans="1:11" ht="18" customHeight="1">
      <c r="A11" s="342" t="s">
        <v>181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ht="18" customHeight="1">
      <c r="A12" s="79" t="s">
        <v>89</v>
      </c>
      <c r="B12" s="94" t="s">
        <v>85</v>
      </c>
      <c r="C12" s="94" t="s">
        <v>86</v>
      </c>
      <c r="D12" s="95"/>
      <c r="E12" s="81" t="s">
        <v>87</v>
      </c>
      <c r="F12" s="94" t="s">
        <v>85</v>
      </c>
      <c r="G12" s="94" t="s">
        <v>86</v>
      </c>
      <c r="H12" s="94"/>
      <c r="I12" s="81" t="s">
        <v>221</v>
      </c>
      <c r="J12" s="94" t="s">
        <v>85</v>
      </c>
      <c r="K12" s="103" t="s">
        <v>86</v>
      </c>
    </row>
    <row r="13" spans="1:11" ht="18" customHeight="1">
      <c r="A13" s="79" t="s">
        <v>92</v>
      </c>
      <c r="B13" s="94" t="s">
        <v>85</v>
      </c>
      <c r="C13" s="94" t="s">
        <v>86</v>
      </c>
      <c r="D13" s="95"/>
      <c r="E13" s="81" t="s">
        <v>97</v>
      </c>
      <c r="F13" s="94" t="s">
        <v>85</v>
      </c>
      <c r="G13" s="94" t="s">
        <v>86</v>
      </c>
      <c r="H13" s="94"/>
      <c r="I13" s="81" t="s">
        <v>222</v>
      </c>
      <c r="J13" s="94" t="s">
        <v>85</v>
      </c>
      <c r="K13" s="103" t="s">
        <v>86</v>
      </c>
    </row>
    <row r="14" spans="1:11" ht="18" customHeight="1">
      <c r="A14" s="84" t="s">
        <v>223</v>
      </c>
      <c r="B14" s="88" t="s">
        <v>85</v>
      </c>
      <c r="C14" s="88" t="s">
        <v>86</v>
      </c>
      <c r="D14" s="87"/>
      <c r="E14" s="86" t="s">
        <v>224</v>
      </c>
      <c r="F14" s="88" t="s">
        <v>85</v>
      </c>
      <c r="G14" s="88" t="s">
        <v>86</v>
      </c>
      <c r="H14" s="88"/>
      <c r="I14" s="86" t="s">
        <v>225</v>
      </c>
      <c r="J14" s="88" t="s">
        <v>85</v>
      </c>
      <c r="K14" s="104" t="s">
        <v>86</v>
      </c>
    </row>
    <row r="15" spans="1:11" ht="18" customHeight="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ht="18" customHeight="1">
      <c r="A16" s="359" t="s">
        <v>226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1"/>
    </row>
    <row r="17" spans="1:11" ht="18" customHeight="1">
      <c r="A17" s="275" t="s">
        <v>227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349"/>
    </row>
    <row r="18" spans="1:11" ht="18" customHeight="1">
      <c r="A18" s="275" t="s">
        <v>343</v>
      </c>
      <c r="B18" s="276"/>
      <c r="C18" s="276"/>
      <c r="D18" s="276"/>
      <c r="E18" s="276"/>
      <c r="F18" s="276"/>
      <c r="G18" s="276"/>
      <c r="H18" s="276"/>
      <c r="I18" s="276"/>
      <c r="J18" s="276"/>
      <c r="K18" s="349"/>
    </row>
    <row r="19" spans="1:11" ht="21.95" customHeight="1">
      <c r="A19" s="414"/>
      <c r="B19" s="415"/>
      <c r="C19" s="415"/>
      <c r="D19" s="415"/>
      <c r="E19" s="415"/>
      <c r="F19" s="415"/>
      <c r="G19" s="415"/>
      <c r="H19" s="415"/>
      <c r="I19" s="415"/>
      <c r="J19" s="415"/>
      <c r="K19" s="416"/>
    </row>
    <row r="20" spans="1:11" ht="21.95" customHeight="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94"/>
    </row>
    <row r="21" spans="1:11" ht="21.95" customHeight="1">
      <c r="A21" s="365"/>
      <c r="B21" s="366"/>
      <c r="C21" s="366"/>
      <c r="D21" s="366"/>
      <c r="E21" s="366"/>
      <c r="F21" s="366"/>
      <c r="G21" s="366"/>
      <c r="H21" s="366"/>
      <c r="I21" s="366"/>
      <c r="J21" s="366"/>
      <c r="K21" s="394"/>
    </row>
    <row r="22" spans="1:11" ht="21.95" customHeight="1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94"/>
    </row>
    <row r="23" spans="1:11" ht="21.95" customHeight="1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3"/>
    </row>
    <row r="24" spans="1:11" ht="18" customHeight="1">
      <c r="A24" s="275" t="s">
        <v>117</v>
      </c>
      <c r="B24" s="276"/>
      <c r="C24" s="94" t="s">
        <v>65</v>
      </c>
      <c r="D24" s="94" t="s">
        <v>66</v>
      </c>
      <c r="E24" s="353"/>
      <c r="F24" s="353"/>
      <c r="G24" s="353"/>
      <c r="H24" s="353"/>
      <c r="I24" s="353"/>
      <c r="J24" s="353"/>
      <c r="K24" s="354"/>
    </row>
    <row r="25" spans="1:11" ht="18" customHeight="1">
      <c r="A25" s="97" t="s">
        <v>228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3"/>
    </row>
    <row r="26" spans="1:11">
      <c r="A26" s="404"/>
      <c r="B26" s="404"/>
      <c r="C26" s="404"/>
      <c r="D26" s="404"/>
      <c r="E26" s="404"/>
      <c r="F26" s="404"/>
      <c r="G26" s="404"/>
      <c r="H26" s="404"/>
      <c r="I26" s="404"/>
      <c r="J26" s="404"/>
      <c r="K26" s="404"/>
    </row>
    <row r="27" spans="1:11" ht="20.100000000000001" customHeight="1">
      <c r="A27" s="405" t="s">
        <v>229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7"/>
    </row>
    <row r="28" spans="1:11" ht="23.1" customHeight="1">
      <c r="A28" s="98" t="s">
        <v>230</v>
      </c>
      <c r="B28" s="99"/>
      <c r="C28" s="99"/>
      <c r="D28" s="99"/>
      <c r="E28" s="99"/>
      <c r="F28" s="99"/>
      <c r="G28" s="99"/>
      <c r="H28" s="99"/>
      <c r="I28" s="99"/>
      <c r="J28" s="99">
        <v>1</v>
      </c>
      <c r="K28" s="106"/>
    </row>
    <row r="29" spans="1:11" ht="23.1" customHeight="1">
      <c r="A29" s="100" t="s">
        <v>231</v>
      </c>
      <c r="B29" s="101"/>
      <c r="C29" s="101"/>
      <c r="D29" s="101"/>
      <c r="E29" s="101"/>
      <c r="F29" s="101"/>
      <c r="G29" s="101"/>
      <c r="H29" s="101"/>
      <c r="I29" s="101"/>
      <c r="J29" s="99">
        <v>1</v>
      </c>
      <c r="K29" s="107"/>
    </row>
    <row r="30" spans="1:11" ht="23.1" customHeight="1">
      <c r="A30" s="100" t="s">
        <v>232</v>
      </c>
      <c r="B30" s="101"/>
      <c r="C30" s="101"/>
      <c r="D30" s="101"/>
      <c r="E30" s="101"/>
      <c r="F30" s="101"/>
      <c r="G30" s="101"/>
      <c r="H30" s="101"/>
      <c r="I30" s="101"/>
      <c r="J30" s="99">
        <v>1</v>
      </c>
      <c r="K30" s="107"/>
    </row>
    <row r="31" spans="1:11" ht="23.1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99"/>
      <c r="K31" s="107"/>
    </row>
    <row r="32" spans="1:11" ht="23.1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99"/>
      <c r="K32" s="107"/>
    </row>
    <row r="33" spans="1:11" ht="23.1" customHeight="1">
      <c r="A33" s="408"/>
      <c r="B33" s="409"/>
      <c r="C33" s="409"/>
      <c r="D33" s="409"/>
      <c r="E33" s="409"/>
      <c r="F33" s="409"/>
      <c r="G33" s="409"/>
      <c r="H33" s="409"/>
      <c r="I33" s="409"/>
      <c r="J33" s="409"/>
      <c r="K33" s="410"/>
    </row>
    <row r="34" spans="1:11" ht="23.1" customHeight="1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94"/>
    </row>
    <row r="35" spans="1:11" ht="23.1" customHeight="1">
      <c r="A35" s="393"/>
      <c r="B35" s="366"/>
      <c r="C35" s="366"/>
      <c r="D35" s="366"/>
      <c r="E35" s="366"/>
      <c r="F35" s="366"/>
      <c r="G35" s="366"/>
      <c r="H35" s="366"/>
      <c r="I35" s="366"/>
      <c r="J35" s="366"/>
      <c r="K35" s="394"/>
    </row>
    <row r="36" spans="1:11" ht="23.1" customHeight="1">
      <c r="A36" s="395"/>
      <c r="B36" s="396"/>
      <c r="C36" s="396"/>
      <c r="D36" s="396"/>
      <c r="E36" s="396"/>
      <c r="F36" s="396"/>
      <c r="G36" s="396"/>
      <c r="H36" s="396"/>
      <c r="I36" s="396"/>
      <c r="J36" s="396"/>
      <c r="K36" s="397"/>
    </row>
    <row r="37" spans="1:11" ht="18.75" customHeight="1">
      <c r="A37" s="398" t="s">
        <v>233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00"/>
    </row>
    <row r="38" spans="1:11" ht="18.75" customHeight="1">
      <c r="A38" s="275" t="s">
        <v>234</v>
      </c>
      <c r="B38" s="276"/>
      <c r="C38" s="276"/>
      <c r="D38" s="353" t="s">
        <v>235</v>
      </c>
      <c r="E38" s="353"/>
      <c r="F38" s="369" t="s">
        <v>236</v>
      </c>
      <c r="G38" s="401"/>
      <c r="H38" s="276" t="s">
        <v>237</v>
      </c>
      <c r="I38" s="276"/>
      <c r="J38" s="276" t="s">
        <v>238</v>
      </c>
      <c r="K38" s="349"/>
    </row>
    <row r="39" spans="1:11" ht="18.75" customHeight="1">
      <c r="A39" s="82" t="s">
        <v>118</v>
      </c>
      <c r="B39" s="276" t="s">
        <v>239</v>
      </c>
      <c r="C39" s="276"/>
      <c r="D39" s="276"/>
      <c r="E39" s="276"/>
      <c r="F39" s="276"/>
      <c r="G39" s="276"/>
      <c r="H39" s="276"/>
      <c r="I39" s="276"/>
      <c r="J39" s="276"/>
      <c r="K39" s="349"/>
    </row>
    <row r="40" spans="1:11" ht="24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349"/>
    </row>
    <row r="41" spans="1:11" ht="24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49"/>
    </row>
    <row r="42" spans="1:11" ht="32.1" customHeight="1">
      <c r="A42" s="84" t="s">
        <v>130</v>
      </c>
      <c r="B42" s="390" t="s">
        <v>240</v>
      </c>
      <c r="C42" s="390"/>
      <c r="D42" s="86" t="s">
        <v>241</v>
      </c>
      <c r="E42" s="87" t="s">
        <v>133</v>
      </c>
      <c r="F42" s="86" t="s">
        <v>134</v>
      </c>
      <c r="G42" s="102">
        <v>45096</v>
      </c>
      <c r="H42" s="391" t="s">
        <v>135</v>
      </c>
      <c r="I42" s="391"/>
      <c r="J42" s="390" t="s">
        <v>136</v>
      </c>
      <c r="K42" s="392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9"/>
  <sheetViews>
    <sheetView workbookViewId="0">
      <selection activeCell="Q7" sqref="Q7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318" t="s">
        <v>140</v>
      </c>
      <c r="B1" s="319"/>
      <c r="C1" s="320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61</v>
      </c>
      <c r="B2" s="379" t="s">
        <v>62</v>
      </c>
      <c r="C2" s="380"/>
      <c r="D2" s="40" t="s">
        <v>67</v>
      </c>
      <c r="E2" s="381" t="s">
        <v>68</v>
      </c>
      <c r="F2" s="381"/>
      <c r="G2" s="381"/>
      <c r="H2" s="386"/>
      <c r="I2" s="63" t="s">
        <v>56</v>
      </c>
      <c r="J2" s="382" t="s">
        <v>57</v>
      </c>
      <c r="K2" s="382"/>
      <c r="L2" s="382"/>
      <c r="M2" s="382"/>
      <c r="N2" s="383"/>
      <c r="O2" s="6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385" t="s">
        <v>141</v>
      </c>
      <c r="B3" s="326" t="s">
        <v>142</v>
      </c>
      <c r="C3" s="327"/>
      <c r="D3" s="326"/>
      <c r="E3" s="326"/>
      <c r="F3" s="326"/>
      <c r="G3" s="326"/>
      <c r="H3" s="387"/>
      <c r="I3" s="326" t="s">
        <v>143</v>
      </c>
      <c r="J3" s="326"/>
      <c r="K3" s="326"/>
      <c r="L3" s="326"/>
      <c r="M3" s="326"/>
      <c r="N3" s="384"/>
      <c r="O3" s="6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7.25">
      <c r="A4" s="385"/>
      <c r="B4" s="41"/>
      <c r="C4" s="41"/>
      <c r="D4" s="41"/>
      <c r="E4" s="41"/>
      <c r="F4" s="41"/>
      <c r="G4" s="41"/>
      <c r="H4" s="387"/>
      <c r="I4" s="66"/>
      <c r="J4" s="42" t="s">
        <v>144</v>
      </c>
      <c r="K4" s="43" t="s">
        <v>145</v>
      </c>
      <c r="L4" s="42" t="s">
        <v>146</v>
      </c>
      <c r="M4" s="42" t="s">
        <v>147</v>
      </c>
      <c r="N4" s="42" t="s">
        <v>148</v>
      </c>
      <c r="O4" s="65" t="s">
        <v>149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>
      <c r="A5" s="385"/>
      <c r="B5" s="42" t="s">
        <v>144</v>
      </c>
      <c r="C5" s="43" t="s">
        <v>145</v>
      </c>
      <c r="D5" s="42" t="s">
        <v>146</v>
      </c>
      <c r="E5" s="42" t="s">
        <v>147</v>
      </c>
      <c r="F5" s="42" t="s">
        <v>148</v>
      </c>
      <c r="G5" s="42" t="s">
        <v>149</v>
      </c>
      <c r="H5" s="388"/>
      <c r="I5" s="67"/>
      <c r="J5" s="67" t="s">
        <v>111</v>
      </c>
      <c r="K5" s="67" t="s">
        <v>111</v>
      </c>
      <c r="L5" s="67" t="s">
        <v>111</v>
      </c>
      <c r="M5" s="67" t="s">
        <v>242</v>
      </c>
      <c r="N5" s="67" t="s">
        <v>242</v>
      </c>
      <c r="O5" s="68" t="s">
        <v>242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1" customHeight="1">
      <c r="A6" s="44" t="s">
        <v>153</v>
      </c>
      <c r="B6" s="44">
        <f t="shared" ref="B6:B8" si="0">C6-5</f>
        <v>71</v>
      </c>
      <c r="C6" s="45">
        <v>76</v>
      </c>
      <c r="D6" s="44">
        <f t="shared" ref="D6:G6" si="1">C6+6</f>
        <v>82</v>
      </c>
      <c r="E6" s="44">
        <f t="shared" si="1"/>
        <v>88</v>
      </c>
      <c r="F6" s="44">
        <f t="shared" si="1"/>
        <v>94</v>
      </c>
      <c r="G6" s="44">
        <f t="shared" si="1"/>
        <v>100</v>
      </c>
      <c r="H6" s="388"/>
      <c r="I6" s="67"/>
      <c r="J6" s="67" t="s">
        <v>243</v>
      </c>
      <c r="K6" s="67" t="s">
        <v>244</v>
      </c>
      <c r="L6" s="67" t="s">
        <v>245</v>
      </c>
      <c r="M6" s="67" t="s">
        <v>245</v>
      </c>
      <c r="N6" s="67" t="s">
        <v>246</v>
      </c>
      <c r="O6" s="68" t="s">
        <v>247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1" customHeight="1">
      <c r="A7" s="44" t="s">
        <v>157</v>
      </c>
      <c r="B7" s="44">
        <f>C7-3</f>
        <v>53</v>
      </c>
      <c r="C7" s="45">
        <v>56</v>
      </c>
      <c r="D7" s="44">
        <f>C7+3</f>
        <v>59</v>
      </c>
      <c r="E7" s="44">
        <f>D7+3</f>
        <v>62</v>
      </c>
      <c r="F7" s="44">
        <f>E7+4</f>
        <v>66</v>
      </c>
      <c r="G7" s="44">
        <f t="shared" ref="G7:G8" si="2">F7+4</f>
        <v>70</v>
      </c>
      <c r="H7" s="388"/>
      <c r="I7" s="67"/>
      <c r="J7" s="67" t="s">
        <v>248</v>
      </c>
      <c r="K7" s="67" t="s">
        <v>244</v>
      </c>
      <c r="L7" s="67" t="s">
        <v>244</v>
      </c>
      <c r="M7" s="67" t="s">
        <v>249</v>
      </c>
      <c r="N7" s="67" t="s">
        <v>244</v>
      </c>
      <c r="O7" s="68" t="s">
        <v>244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1" customHeight="1">
      <c r="A8" s="44" t="s">
        <v>160</v>
      </c>
      <c r="B8" s="44">
        <f t="shared" si="0"/>
        <v>79</v>
      </c>
      <c r="C8" s="45">
        <v>84</v>
      </c>
      <c r="D8" s="44">
        <f t="shared" ref="D8:F8" si="3">C8+6</f>
        <v>90</v>
      </c>
      <c r="E8" s="44">
        <f t="shared" si="3"/>
        <v>96</v>
      </c>
      <c r="F8" s="44">
        <f t="shared" si="3"/>
        <v>102</v>
      </c>
      <c r="G8" s="44">
        <f t="shared" si="2"/>
        <v>106</v>
      </c>
      <c r="H8" s="388"/>
      <c r="I8" s="67"/>
      <c r="J8" s="67" t="s">
        <v>250</v>
      </c>
      <c r="K8" s="67" t="s">
        <v>245</v>
      </c>
      <c r="L8" s="67" t="s">
        <v>246</v>
      </c>
      <c r="M8" s="67" t="s">
        <v>251</v>
      </c>
      <c r="N8" s="67" t="s">
        <v>249</v>
      </c>
      <c r="O8" s="68" t="s">
        <v>249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1" customHeight="1">
      <c r="A9" s="47" t="s">
        <v>161</v>
      </c>
      <c r="B9" s="47">
        <f>C9-1.6</f>
        <v>22.9</v>
      </c>
      <c r="C9" s="48">
        <v>24.5</v>
      </c>
      <c r="D9" s="47">
        <f>C9+1.9</f>
        <v>26.4</v>
      </c>
      <c r="E9" s="47">
        <f>C9+3.8</f>
        <v>28.3</v>
      </c>
      <c r="F9" s="47">
        <f>C9+5.7</f>
        <v>30.2</v>
      </c>
      <c r="G9" s="47">
        <f>C9+7</f>
        <v>31.5</v>
      </c>
      <c r="H9" s="388"/>
      <c r="I9" s="67"/>
      <c r="J9" s="67" t="s">
        <v>247</v>
      </c>
      <c r="K9" s="67" t="s">
        <v>244</v>
      </c>
      <c r="L9" s="67" t="s">
        <v>244</v>
      </c>
      <c r="M9" s="67" t="s">
        <v>244</v>
      </c>
      <c r="N9" s="67" t="s">
        <v>244</v>
      </c>
      <c r="O9" s="68" t="s">
        <v>252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1" customHeight="1">
      <c r="A10" s="44" t="s">
        <v>162</v>
      </c>
      <c r="B10" s="44">
        <f>C10-1</f>
        <v>18.5</v>
      </c>
      <c r="C10" s="45">
        <v>19.5</v>
      </c>
      <c r="D10" s="44">
        <f>C10+1.2</f>
        <v>20.7</v>
      </c>
      <c r="E10" s="44">
        <f>D10+1.2</f>
        <v>21.9</v>
      </c>
      <c r="F10" s="44">
        <f>E10+1.2</f>
        <v>23.099999999999998</v>
      </c>
      <c r="G10" s="44">
        <f>F10+0.7</f>
        <v>23.799999999999997</v>
      </c>
      <c r="H10" s="388"/>
      <c r="I10" s="67"/>
      <c r="J10" s="67" t="s">
        <v>244</v>
      </c>
      <c r="K10" s="67" t="s">
        <v>244</v>
      </c>
      <c r="L10" s="67" t="s">
        <v>244</v>
      </c>
      <c r="M10" s="67" t="s">
        <v>244</v>
      </c>
      <c r="N10" s="67" t="s">
        <v>244</v>
      </c>
      <c r="O10" s="68" t="s">
        <v>253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1" customHeight="1">
      <c r="A11" s="44" t="s">
        <v>165</v>
      </c>
      <c r="B11" s="44">
        <f>C11-0.5</f>
        <v>9.5</v>
      </c>
      <c r="C11" s="45">
        <v>10</v>
      </c>
      <c r="D11" s="44">
        <f t="shared" ref="D11:G11" si="4">C11+0.5</f>
        <v>10.5</v>
      </c>
      <c r="E11" s="44">
        <f t="shared" si="4"/>
        <v>11</v>
      </c>
      <c r="F11" s="44">
        <f t="shared" si="4"/>
        <v>11.5</v>
      </c>
      <c r="G11" s="44">
        <f t="shared" si="4"/>
        <v>12</v>
      </c>
      <c r="H11" s="388"/>
      <c r="I11" s="67"/>
      <c r="J11" s="67" t="s">
        <v>244</v>
      </c>
      <c r="K11" s="67" t="s">
        <v>244</v>
      </c>
      <c r="L11" s="67" t="s">
        <v>244</v>
      </c>
      <c r="M11" s="67" t="s">
        <v>244</v>
      </c>
      <c r="N11" s="67" t="s">
        <v>244</v>
      </c>
      <c r="O11" s="68" t="s">
        <v>244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1" customHeight="1">
      <c r="A12" s="44" t="s">
        <v>166</v>
      </c>
      <c r="B12" s="44">
        <f>C12-1.5</f>
        <v>22.5</v>
      </c>
      <c r="C12" s="45">
        <v>24</v>
      </c>
      <c r="D12" s="44">
        <f>C12+1.7</f>
        <v>25.7</v>
      </c>
      <c r="E12" s="44">
        <f>D12+1.7</f>
        <v>27.4</v>
      </c>
      <c r="F12" s="44">
        <f>E12+1.7</f>
        <v>29.099999999999998</v>
      </c>
      <c r="G12" s="44">
        <f>F12+1.6</f>
        <v>30.7</v>
      </c>
      <c r="H12" s="388"/>
      <c r="I12" s="67"/>
      <c r="J12" s="67" t="s">
        <v>254</v>
      </c>
      <c r="K12" s="67" t="s">
        <v>244</v>
      </c>
      <c r="L12" s="67" t="s">
        <v>246</v>
      </c>
      <c r="M12" s="67" t="s">
        <v>255</v>
      </c>
      <c r="N12" s="67" t="s">
        <v>244</v>
      </c>
      <c r="O12" s="68" t="s">
        <v>244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1" customHeight="1">
      <c r="A13" s="44" t="s">
        <v>167</v>
      </c>
      <c r="B13" s="44">
        <f>C13-1.8</f>
        <v>31.2</v>
      </c>
      <c r="C13" s="45">
        <v>33</v>
      </c>
      <c r="D13" s="44">
        <f>C13+2.25</f>
        <v>35.25</v>
      </c>
      <c r="E13" s="44">
        <f>D13+2.25</f>
        <v>37.5</v>
      </c>
      <c r="F13" s="44">
        <f>E13+2.25</f>
        <v>39.75</v>
      </c>
      <c r="G13" s="44">
        <f>F13+2</f>
        <v>41.75</v>
      </c>
      <c r="H13" s="388"/>
      <c r="I13" s="67"/>
      <c r="J13" s="67" t="s">
        <v>252</v>
      </c>
      <c r="K13" s="67" t="s">
        <v>246</v>
      </c>
      <c r="L13" s="67" t="s">
        <v>243</v>
      </c>
      <c r="M13" s="67" t="s">
        <v>256</v>
      </c>
      <c r="N13" s="67" t="s">
        <v>257</v>
      </c>
      <c r="O13" s="68" t="s">
        <v>244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1" customHeight="1">
      <c r="A14" s="50"/>
      <c r="B14" s="51"/>
      <c r="C14" s="51"/>
      <c r="D14" s="51"/>
      <c r="E14" s="51"/>
      <c r="F14" s="51"/>
      <c r="G14" s="51"/>
      <c r="H14" s="388"/>
      <c r="I14" s="67"/>
      <c r="J14" s="67"/>
      <c r="K14" s="67"/>
      <c r="L14" s="67"/>
      <c r="M14" s="67"/>
      <c r="N14" s="67"/>
      <c r="O14" s="6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1" customHeight="1">
      <c r="A15" s="52"/>
      <c r="B15" s="53"/>
      <c r="C15" s="53"/>
      <c r="D15" s="53"/>
      <c r="E15" s="53"/>
      <c r="F15" s="53"/>
      <c r="G15" s="53"/>
      <c r="H15" s="388"/>
      <c r="I15" s="67"/>
      <c r="J15" s="67"/>
      <c r="K15" s="67"/>
      <c r="L15" s="67"/>
      <c r="M15" s="67"/>
      <c r="N15" s="67"/>
      <c r="O15" s="6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1" customHeight="1">
      <c r="A16" s="54"/>
      <c r="B16" s="55"/>
      <c r="C16" s="55"/>
      <c r="D16" s="56"/>
      <c r="E16" s="55"/>
      <c r="F16" s="55"/>
      <c r="G16" s="55"/>
      <c r="H16" s="389"/>
      <c r="I16" s="69"/>
      <c r="J16" s="69"/>
      <c r="K16" s="70"/>
      <c r="L16" s="69"/>
      <c r="M16" s="69"/>
      <c r="N16" s="70"/>
      <c r="O16" s="7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16.5">
      <c r="A17" s="57"/>
      <c r="B17" s="57"/>
      <c r="C17" s="57"/>
      <c r="D17" s="58"/>
      <c r="E17" s="57"/>
      <c r="F17" s="57"/>
      <c r="G17" s="59"/>
      <c r="O17" s="6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>
      <c r="A18" s="60" t="s">
        <v>169</v>
      </c>
      <c r="B18" s="60"/>
      <c r="C18" s="61"/>
      <c r="O18" s="6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>
      <c r="C19" s="37"/>
      <c r="I19" s="72" t="s">
        <v>170</v>
      </c>
      <c r="J19" s="73">
        <v>45096</v>
      </c>
      <c r="K19" s="72" t="s">
        <v>171</v>
      </c>
      <c r="L19" s="72" t="s">
        <v>258</v>
      </c>
      <c r="M19" s="72" t="s">
        <v>172</v>
      </c>
      <c r="O19" s="62" t="s">
        <v>136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C5" sqref="C5"/>
    </sheetView>
  </sheetViews>
  <sheetFormatPr defaultColWidth="9" defaultRowHeight="14.25"/>
  <cols>
    <col min="1" max="1" width="7" customWidth="1"/>
    <col min="2" max="2" width="15.37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6" t="s">
        <v>259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5" s="1" customFormat="1" ht="16.5">
      <c r="A2" s="435" t="s">
        <v>260</v>
      </c>
      <c r="B2" s="436" t="s">
        <v>261</v>
      </c>
      <c r="C2" s="436" t="s">
        <v>262</v>
      </c>
      <c r="D2" s="436" t="s">
        <v>263</v>
      </c>
      <c r="E2" s="436" t="s">
        <v>264</v>
      </c>
      <c r="F2" s="436" t="s">
        <v>265</v>
      </c>
      <c r="G2" s="436" t="s">
        <v>266</v>
      </c>
      <c r="H2" s="436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436" t="s">
        <v>273</v>
      </c>
      <c r="O2" s="436" t="s">
        <v>274</v>
      </c>
    </row>
    <row r="3" spans="1:15" s="1" customFormat="1" ht="16.5">
      <c r="A3" s="435"/>
      <c r="B3" s="437"/>
      <c r="C3" s="437"/>
      <c r="D3" s="437"/>
      <c r="E3" s="437"/>
      <c r="F3" s="437"/>
      <c r="G3" s="437"/>
      <c r="H3" s="437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437"/>
      <c r="O3" s="437"/>
    </row>
    <row r="4" spans="1:15" s="29" customFormat="1" ht="24.95" customHeight="1">
      <c r="A4" s="27">
        <v>1</v>
      </c>
      <c r="B4" s="14" t="s">
        <v>276</v>
      </c>
      <c r="C4" s="15" t="s">
        <v>277</v>
      </c>
      <c r="D4" s="15" t="s">
        <v>111</v>
      </c>
      <c r="E4" s="8" t="s">
        <v>62</v>
      </c>
      <c r="F4" s="15" t="s">
        <v>278</v>
      </c>
      <c r="G4" s="27" t="s">
        <v>154</v>
      </c>
      <c r="H4" s="27" t="s">
        <v>154</v>
      </c>
      <c r="I4" s="27">
        <v>2</v>
      </c>
      <c r="J4" s="27">
        <v>1</v>
      </c>
      <c r="K4" s="27">
        <v>4</v>
      </c>
      <c r="L4" s="27">
        <v>0</v>
      </c>
      <c r="M4" s="27">
        <v>0</v>
      </c>
      <c r="N4" s="27">
        <f>SUM(I4:M4)</f>
        <v>7</v>
      </c>
      <c r="O4" s="27"/>
    </row>
    <row r="5" spans="1:15" s="29" customFormat="1" ht="24.95" customHeight="1">
      <c r="A5" s="27">
        <v>2</v>
      </c>
      <c r="B5" s="14" t="s">
        <v>279</v>
      </c>
      <c r="C5" s="15" t="s">
        <v>277</v>
      </c>
      <c r="D5" s="15" t="s">
        <v>112</v>
      </c>
      <c r="E5" s="8" t="s">
        <v>62</v>
      </c>
      <c r="F5" s="15" t="s">
        <v>278</v>
      </c>
      <c r="G5" s="27" t="s">
        <v>154</v>
      </c>
      <c r="H5" s="27" t="s">
        <v>154</v>
      </c>
      <c r="I5" s="27">
        <v>3</v>
      </c>
      <c r="J5" s="27">
        <v>1</v>
      </c>
      <c r="K5" s="27">
        <v>3</v>
      </c>
      <c r="L5" s="27">
        <v>0</v>
      </c>
      <c r="M5" s="27">
        <v>0</v>
      </c>
      <c r="N5" s="27">
        <f>SUM(I5:M5)</f>
        <v>7</v>
      </c>
      <c r="O5" s="27"/>
    </row>
    <row r="6" spans="1:15" ht="24.95" customHeight="1">
      <c r="A6" s="5"/>
      <c r="B6" s="9"/>
      <c r="C6" s="17"/>
      <c r="D6" s="17"/>
      <c r="E6" s="17"/>
      <c r="F6" s="17"/>
      <c r="G6" s="5"/>
      <c r="H6" s="5"/>
      <c r="I6" s="19"/>
      <c r="J6" s="19"/>
      <c r="K6" s="19"/>
      <c r="L6" s="19"/>
      <c r="M6" s="5"/>
      <c r="N6" s="5"/>
      <c r="O6" s="5"/>
    </row>
    <row r="7" spans="1:15" ht="24.95" customHeight="1">
      <c r="A7" s="5"/>
      <c r="B7" s="9"/>
      <c r="C7" s="17"/>
      <c r="D7" s="9"/>
      <c r="E7" s="9"/>
      <c r="F7" s="9"/>
      <c r="G7" s="6"/>
      <c r="H7" s="6"/>
      <c r="I7" s="19"/>
      <c r="J7" s="19"/>
      <c r="K7" s="19"/>
      <c r="L7" s="5"/>
      <c r="M7" s="5"/>
      <c r="N7" s="5"/>
      <c r="O7" s="6"/>
    </row>
    <row r="8" spans="1:15" s="2" customFormat="1" ht="18.75">
      <c r="A8" s="427" t="s">
        <v>280</v>
      </c>
      <c r="B8" s="428"/>
      <c r="C8" s="428"/>
      <c r="D8" s="429"/>
      <c r="E8" s="430"/>
      <c r="F8" s="431"/>
      <c r="G8" s="431"/>
      <c r="H8" s="431"/>
      <c r="I8" s="432"/>
      <c r="J8" s="427" t="s">
        <v>281</v>
      </c>
      <c r="K8" s="428"/>
      <c r="L8" s="428"/>
      <c r="M8" s="429"/>
      <c r="N8" s="10"/>
      <c r="O8" s="12"/>
    </row>
    <row r="9" spans="1:15" ht="16.5">
      <c r="A9" s="433" t="s">
        <v>282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10" zoomScaleNormal="110" workbookViewId="0">
      <selection activeCell="G7" sqref="G7"/>
    </sheetView>
  </sheetViews>
  <sheetFormatPr defaultColWidth="9" defaultRowHeight="14.25"/>
  <cols>
    <col min="1" max="2" width="7" customWidth="1"/>
    <col min="3" max="3" width="14.8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6" t="s">
        <v>283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s="1" customFormat="1" ht="16.5">
      <c r="A2" s="435" t="s">
        <v>260</v>
      </c>
      <c r="B2" s="436" t="s">
        <v>265</v>
      </c>
      <c r="C2" s="436" t="s">
        <v>261</v>
      </c>
      <c r="D2" s="436" t="s">
        <v>262</v>
      </c>
      <c r="E2" s="436" t="s">
        <v>263</v>
      </c>
      <c r="F2" s="436" t="s">
        <v>264</v>
      </c>
      <c r="G2" s="435" t="s">
        <v>284</v>
      </c>
      <c r="H2" s="435"/>
      <c r="I2" s="435" t="s">
        <v>285</v>
      </c>
      <c r="J2" s="435"/>
      <c r="K2" s="439" t="s">
        <v>286</v>
      </c>
      <c r="L2" s="441" t="s">
        <v>287</v>
      </c>
      <c r="M2" s="443" t="s">
        <v>288</v>
      </c>
    </row>
    <row r="3" spans="1:13" s="1" customFormat="1" ht="16.5">
      <c r="A3" s="435"/>
      <c r="B3" s="437"/>
      <c r="C3" s="437"/>
      <c r="D3" s="437"/>
      <c r="E3" s="437"/>
      <c r="F3" s="437"/>
      <c r="G3" s="3" t="s">
        <v>289</v>
      </c>
      <c r="H3" s="3" t="s">
        <v>290</v>
      </c>
      <c r="I3" s="3" t="s">
        <v>289</v>
      </c>
      <c r="J3" s="3" t="s">
        <v>290</v>
      </c>
      <c r="K3" s="440"/>
      <c r="L3" s="442"/>
      <c r="M3" s="444"/>
    </row>
    <row r="4" spans="1:13" s="29" customFormat="1" ht="16.5">
      <c r="A4" s="27">
        <v>1</v>
      </c>
      <c r="B4" s="15" t="s">
        <v>278</v>
      </c>
      <c r="C4" s="14" t="s">
        <v>276</v>
      </c>
      <c r="D4" s="15" t="s">
        <v>277</v>
      </c>
      <c r="E4" s="15" t="s">
        <v>111</v>
      </c>
      <c r="F4" s="8" t="s">
        <v>62</v>
      </c>
      <c r="G4" s="30">
        <v>-0.02</v>
      </c>
      <c r="H4" s="31">
        <v>-5.0000000000000001E-3</v>
      </c>
      <c r="I4" s="34">
        <v>-0.02</v>
      </c>
      <c r="J4" s="34">
        <v>-0.01</v>
      </c>
      <c r="K4" s="236" t="s">
        <v>342</v>
      </c>
      <c r="L4" s="27"/>
      <c r="M4" s="27" t="s">
        <v>291</v>
      </c>
    </row>
    <row r="5" spans="1:13" s="29" customFormat="1" ht="16.5" customHeight="1">
      <c r="A5" s="27">
        <v>2</v>
      </c>
      <c r="B5" s="15" t="s">
        <v>278</v>
      </c>
      <c r="C5" s="14" t="s">
        <v>279</v>
      </c>
      <c r="D5" s="15" t="s">
        <v>277</v>
      </c>
      <c r="E5" s="15" t="s">
        <v>112</v>
      </c>
      <c r="F5" s="8" t="s">
        <v>62</v>
      </c>
      <c r="G5" s="30">
        <v>-0.01</v>
      </c>
      <c r="H5" s="32">
        <v>-5.0000000000000001E-3</v>
      </c>
      <c r="I5" s="34">
        <v>-0.02</v>
      </c>
      <c r="J5" s="34">
        <v>-0.01</v>
      </c>
      <c r="K5" s="27"/>
      <c r="L5" s="27"/>
      <c r="M5" s="27" t="s">
        <v>291</v>
      </c>
    </row>
    <row r="6" spans="1:13" ht="16.5" customHeight="1">
      <c r="A6" s="5"/>
      <c r="B6" s="13"/>
      <c r="C6" s="9"/>
      <c r="D6" s="17"/>
      <c r="E6" s="9"/>
      <c r="F6" s="9"/>
      <c r="G6" s="33"/>
      <c r="H6" s="33"/>
      <c r="I6" s="35"/>
      <c r="J6" s="19"/>
      <c r="K6" s="19"/>
      <c r="L6" s="6"/>
      <c r="M6" s="5"/>
    </row>
    <row r="7" spans="1:13" ht="16.5" customHeight="1">
      <c r="A7" s="5"/>
      <c r="B7" s="13"/>
      <c r="C7" s="9"/>
      <c r="D7" s="17"/>
      <c r="E7" s="9"/>
      <c r="F7" s="9"/>
      <c r="G7" s="6"/>
      <c r="H7" s="6"/>
      <c r="I7" s="6"/>
      <c r="J7" s="6"/>
      <c r="K7" s="19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18.75">
      <c r="A10" s="427" t="s">
        <v>280</v>
      </c>
      <c r="B10" s="428"/>
      <c r="C10" s="428"/>
      <c r="D10" s="428"/>
      <c r="E10" s="429"/>
      <c r="F10" s="430"/>
      <c r="G10" s="432"/>
      <c r="H10" s="427" t="s">
        <v>281</v>
      </c>
      <c r="I10" s="428"/>
      <c r="J10" s="428"/>
      <c r="K10" s="429"/>
      <c r="L10" s="445"/>
      <c r="M10" s="446"/>
    </row>
    <row r="11" spans="1:13" ht="16.5">
      <c r="A11" s="438" t="s">
        <v>292</v>
      </c>
      <c r="B11" s="438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4" type="noConversion"/>
  <dataValidations count="1">
    <dataValidation type="list" allowBlank="1" showInputMessage="1" showErrorMessage="1" sqref="M5 M6 M1:M4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7" sqref="N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10.625" customWidth="1"/>
    <col min="8" max="8" width="12.875" customWidth="1"/>
    <col min="9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6" t="s">
        <v>293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</row>
    <row r="2" spans="1:23" s="1" customFormat="1" ht="15.95" customHeight="1">
      <c r="A2" s="436" t="s">
        <v>294</v>
      </c>
      <c r="B2" s="436" t="s">
        <v>265</v>
      </c>
      <c r="C2" s="436" t="s">
        <v>261</v>
      </c>
      <c r="D2" s="436" t="s">
        <v>262</v>
      </c>
      <c r="E2" s="436" t="s">
        <v>263</v>
      </c>
      <c r="F2" s="436" t="s">
        <v>264</v>
      </c>
      <c r="G2" s="456" t="s">
        <v>295</v>
      </c>
      <c r="H2" s="457"/>
      <c r="I2" s="458"/>
      <c r="J2" s="456" t="s">
        <v>296</v>
      </c>
      <c r="K2" s="457"/>
      <c r="L2" s="458"/>
      <c r="M2" s="456" t="s">
        <v>297</v>
      </c>
      <c r="N2" s="457"/>
      <c r="O2" s="458"/>
      <c r="P2" s="456" t="s">
        <v>298</v>
      </c>
      <c r="Q2" s="457"/>
      <c r="R2" s="458"/>
      <c r="S2" s="457" t="s">
        <v>299</v>
      </c>
      <c r="T2" s="457"/>
      <c r="U2" s="458"/>
      <c r="V2" s="459" t="s">
        <v>300</v>
      </c>
      <c r="W2" s="459" t="s">
        <v>274</v>
      </c>
    </row>
    <row r="3" spans="1:23" s="1" customFormat="1" ht="16.5">
      <c r="A3" s="437"/>
      <c r="B3" s="451"/>
      <c r="C3" s="451"/>
      <c r="D3" s="451"/>
      <c r="E3" s="451"/>
      <c r="F3" s="451"/>
      <c r="G3" s="3" t="s">
        <v>301</v>
      </c>
      <c r="H3" s="3" t="s">
        <v>67</v>
      </c>
      <c r="I3" s="3" t="s">
        <v>265</v>
      </c>
      <c r="J3" s="3" t="s">
        <v>301</v>
      </c>
      <c r="K3" s="3" t="s">
        <v>67</v>
      </c>
      <c r="L3" s="3" t="s">
        <v>265</v>
      </c>
      <c r="M3" s="3" t="s">
        <v>301</v>
      </c>
      <c r="N3" s="3" t="s">
        <v>67</v>
      </c>
      <c r="O3" s="3" t="s">
        <v>265</v>
      </c>
      <c r="P3" s="3" t="s">
        <v>301</v>
      </c>
      <c r="Q3" s="3" t="s">
        <v>67</v>
      </c>
      <c r="R3" s="3" t="s">
        <v>265</v>
      </c>
      <c r="S3" s="3" t="s">
        <v>301</v>
      </c>
      <c r="T3" s="3" t="s">
        <v>67</v>
      </c>
      <c r="U3" s="3" t="s">
        <v>265</v>
      </c>
      <c r="V3" s="460"/>
      <c r="W3" s="460"/>
    </row>
    <row r="4" spans="1:23" ht="16.5">
      <c r="A4" s="454" t="s">
        <v>302</v>
      </c>
      <c r="B4" s="454"/>
      <c r="C4" s="14" t="s">
        <v>276</v>
      </c>
      <c r="D4" s="15" t="s">
        <v>277</v>
      </c>
      <c r="E4" s="15" t="s">
        <v>111</v>
      </c>
      <c r="F4" s="8" t="s">
        <v>62</v>
      </c>
      <c r="G4" s="5"/>
      <c r="H4" s="5"/>
      <c r="I4" s="15" t="s">
        <v>278</v>
      </c>
      <c r="J4" s="5"/>
      <c r="K4" s="5"/>
      <c r="L4" s="15" t="s">
        <v>278</v>
      </c>
      <c r="M4" s="5"/>
      <c r="N4" s="5"/>
      <c r="O4" s="5"/>
      <c r="P4" s="5"/>
      <c r="Q4" s="5"/>
      <c r="R4" s="5"/>
      <c r="S4" s="5"/>
      <c r="T4" s="5"/>
      <c r="U4" s="5"/>
      <c r="V4" s="5" t="s">
        <v>303</v>
      </c>
      <c r="W4" s="5"/>
    </row>
    <row r="5" spans="1:23" ht="16.5">
      <c r="A5" s="455"/>
      <c r="B5" s="455"/>
      <c r="C5" s="14" t="s">
        <v>279</v>
      </c>
      <c r="D5" s="15" t="s">
        <v>277</v>
      </c>
      <c r="E5" s="15" t="s">
        <v>112</v>
      </c>
      <c r="F5" s="8" t="s">
        <v>62</v>
      </c>
      <c r="G5" s="456" t="s">
        <v>304</v>
      </c>
      <c r="H5" s="457"/>
      <c r="I5" s="458"/>
      <c r="J5" s="456" t="s">
        <v>305</v>
      </c>
      <c r="K5" s="457"/>
      <c r="L5" s="458"/>
      <c r="M5" s="456" t="s">
        <v>306</v>
      </c>
      <c r="N5" s="457"/>
      <c r="O5" s="458"/>
      <c r="P5" s="456" t="s">
        <v>307</v>
      </c>
      <c r="Q5" s="457"/>
      <c r="R5" s="458"/>
      <c r="S5" s="457" t="s">
        <v>308</v>
      </c>
      <c r="T5" s="457"/>
      <c r="U5" s="458"/>
      <c r="V5" s="5"/>
      <c r="W5" s="5"/>
    </row>
    <row r="6" spans="1:23" ht="16.5">
      <c r="A6" s="455"/>
      <c r="B6" s="455"/>
      <c r="C6" s="9"/>
      <c r="D6" s="17"/>
      <c r="E6" s="17"/>
      <c r="F6" s="8"/>
      <c r="G6" s="3" t="s">
        <v>301</v>
      </c>
      <c r="H6" s="3" t="s">
        <v>67</v>
      </c>
      <c r="I6" s="3" t="s">
        <v>265</v>
      </c>
      <c r="J6" s="3" t="s">
        <v>301</v>
      </c>
      <c r="K6" s="3" t="s">
        <v>67</v>
      </c>
      <c r="L6" s="3" t="s">
        <v>265</v>
      </c>
      <c r="M6" s="3" t="s">
        <v>301</v>
      </c>
      <c r="N6" s="3" t="s">
        <v>67</v>
      </c>
      <c r="O6" s="3" t="s">
        <v>265</v>
      </c>
      <c r="P6" s="3" t="s">
        <v>301</v>
      </c>
      <c r="Q6" s="3" t="s">
        <v>67</v>
      </c>
      <c r="R6" s="3" t="s">
        <v>265</v>
      </c>
      <c r="S6" s="3" t="s">
        <v>301</v>
      </c>
      <c r="T6" s="3" t="s">
        <v>67</v>
      </c>
      <c r="U6" s="3" t="s">
        <v>265</v>
      </c>
      <c r="V6" s="5"/>
      <c r="W6" s="5"/>
    </row>
    <row r="7" spans="1:23" ht="24">
      <c r="A7" s="453"/>
      <c r="B7" s="453"/>
      <c r="C7" s="17"/>
      <c r="D7" s="17"/>
      <c r="E7" s="26"/>
      <c r="F7" s="8" t="s">
        <v>62</v>
      </c>
      <c r="G7" s="27" t="s">
        <v>309</v>
      </c>
      <c r="H7" s="28" t="s">
        <v>310</v>
      </c>
      <c r="I7" s="27" t="s">
        <v>311</v>
      </c>
      <c r="J7" s="27"/>
      <c r="K7" s="27"/>
      <c r="L7" s="27"/>
      <c r="M7" s="27" t="s">
        <v>312</v>
      </c>
      <c r="N7" s="235" t="s">
        <v>313</v>
      </c>
      <c r="O7" s="27" t="s">
        <v>314</v>
      </c>
      <c r="P7" s="27"/>
      <c r="Q7" s="5"/>
      <c r="R7" s="5"/>
      <c r="S7" s="5"/>
      <c r="T7" s="5"/>
      <c r="U7" s="5"/>
      <c r="V7" s="5"/>
      <c r="W7" s="5"/>
    </row>
    <row r="8" spans="1:23">
      <c r="A8" s="454"/>
      <c r="B8" s="454"/>
      <c r="C8" s="452"/>
      <c r="D8" s="454"/>
      <c r="E8" s="447"/>
      <c r="F8" s="45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303</v>
      </c>
      <c r="W8" s="5"/>
    </row>
    <row r="9" spans="1:23" ht="27" customHeight="1">
      <c r="A9" s="453"/>
      <c r="B9" s="453"/>
      <c r="C9" s="453"/>
      <c r="D9" s="453"/>
      <c r="E9" s="448"/>
      <c r="F9" s="45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9"/>
      <c r="B10" s="449"/>
      <c r="C10" s="449"/>
      <c r="D10" s="449"/>
      <c r="E10" s="449"/>
      <c r="F10" s="44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0"/>
      <c r="B11" s="450"/>
      <c r="C11" s="450"/>
      <c r="D11" s="450"/>
      <c r="E11" s="450"/>
      <c r="F11" s="45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9"/>
      <c r="B12" s="449"/>
      <c r="C12" s="449"/>
      <c r="D12" s="449"/>
      <c r="E12" s="449"/>
      <c r="F12" s="44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0"/>
      <c r="B13" s="450"/>
      <c r="C13" s="450"/>
      <c r="D13" s="450"/>
      <c r="E13" s="450"/>
      <c r="F13" s="45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9"/>
      <c r="B14" s="449"/>
      <c r="C14" s="449"/>
      <c r="D14" s="449"/>
      <c r="E14" s="449"/>
      <c r="F14" s="44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0"/>
      <c r="B15" s="450"/>
      <c r="C15" s="450"/>
      <c r="D15" s="450"/>
      <c r="E15" s="450"/>
      <c r="F15" s="45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27" t="s">
        <v>280</v>
      </c>
      <c r="B17" s="428"/>
      <c r="C17" s="428"/>
      <c r="D17" s="428"/>
      <c r="E17" s="429"/>
      <c r="F17" s="430"/>
      <c r="G17" s="432"/>
      <c r="H17" s="25"/>
      <c r="I17" s="25"/>
      <c r="J17" s="427" t="s">
        <v>281</v>
      </c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9"/>
      <c r="V17" s="10"/>
      <c r="W17" s="12"/>
    </row>
    <row r="18" spans="1:23" ht="75" customHeight="1">
      <c r="A18" s="433" t="s">
        <v>315</v>
      </c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5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6" t="s">
        <v>316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s="1" customFormat="1" ht="16.5">
      <c r="A2" s="21" t="s">
        <v>317</v>
      </c>
      <c r="B2" s="22" t="s">
        <v>261</v>
      </c>
      <c r="C2" s="22" t="s">
        <v>262</v>
      </c>
      <c r="D2" s="22" t="s">
        <v>263</v>
      </c>
      <c r="E2" s="22" t="s">
        <v>264</v>
      </c>
      <c r="F2" s="22" t="s">
        <v>265</v>
      </c>
      <c r="G2" s="21" t="s">
        <v>318</v>
      </c>
      <c r="H2" s="21" t="s">
        <v>319</v>
      </c>
      <c r="I2" s="21" t="s">
        <v>320</v>
      </c>
      <c r="J2" s="21" t="s">
        <v>319</v>
      </c>
      <c r="K2" s="21" t="s">
        <v>321</v>
      </c>
      <c r="L2" s="21" t="s">
        <v>319</v>
      </c>
      <c r="M2" s="22" t="s">
        <v>300</v>
      </c>
      <c r="N2" s="22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3" t="s">
        <v>317</v>
      </c>
      <c r="B4" s="24" t="s">
        <v>322</v>
      </c>
      <c r="C4" s="24" t="s">
        <v>301</v>
      </c>
      <c r="D4" s="24" t="s">
        <v>263</v>
      </c>
      <c r="E4" s="22" t="s">
        <v>264</v>
      </c>
      <c r="F4" s="22" t="s">
        <v>265</v>
      </c>
      <c r="G4" s="21" t="s">
        <v>318</v>
      </c>
      <c r="H4" s="21" t="s">
        <v>319</v>
      </c>
      <c r="I4" s="21" t="s">
        <v>320</v>
      </c>
      <c r="J4" s="21" t="s">
        <v>319</v>
      </c>
      <c r="K4" s="21" t="s">
        <v>321</v>
      </c>
      <c r="L4" s="21" t="s">
        <v>319</v>
      </c>
      <c r="M4" s="22" t="s">
        <v>300</v>
      </c>
      <c r="N4" s="22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7" t="s">
        <v>323</v>
      </c>
      <c r="B11" s="428"/>
      <c r="C11" s="428"/>
      <c r="D11" s="429"/>
      <c r="E11" s="430"/>
      <c r="F11" s="431"/>
      <c r="G11" s="432"/>
      <c r="H11" s="25"/>
      <c r="I11" s="427" t="s">
        <v>324</v>
      </c>
      <c r="J11" s="428"/>
      <c r="K11" s="428"/>
      <c r="L11" s="10"/>
      <c r="M11" s="10"/>
      <c r="N11" s="12"/>
    </row>
    <row r="12" spans="1:14" ht="16.5">
      <c r="A12" s="433" t="s">
        <v>325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6" sqref="G16"/>
    </sheetView>
  </sheetViews>
  <sheetFormatPr defaultColWidth="9" defaultRowHeight="14.25"/>
  <cols>
    <col min="1" max="1" width="8.625" customWidth="1"/>
    <col min="2" max="2" width="7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6" t="s">
        <v>326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s="1" customFormat="1" ht="16.5">
      <c r="A2" s="3" t="s">
        <v>294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300</v>
      </c>
      <c r="L2" s="4" t="s">
        <v>274</v>
      </c>
    </row>
    <row r="3" spans="1:12" ht="16.5">
      <c r="A3" s="6" t="s">
        <v>302</v>
      </c>
      <c r="B3" s="13"/>
      <c r="C3" s="14" t="s">
        <v>276</v>
      </c>
      <c r="D3" s="15" t="s">
        <v>277</v>
      </c>
      <c r="E3" s="15" t="s">
        <v>111</v>
      </c>
      <c r="F3" s="8" t="s">
        <v>62</v>
      </c>
      <c r="G3" s="5" t="s">
        <v>331</v>
      </c>
      <c r="H3" s="16" t="s">
        <v>332</v>
      </c>
      <c r="I3" s="20"/>
      <c r="J3" s="5"/>
      <c r="K3" s="5"/>
      <c r="L3" s="5" t="s">
        <v>291</v>
      </c>
    </row>
    <row r="4" spans="1:12" ht="16.5">
      <c r="A4" s="6" t="s">
        <v>302</v>
      </c>
      <c r="B4" s="13"/>
      <c r="C4" s="14" t="s">
        <v>279</v>
      </c>
      <c r="D4" s="15" t="s">
        <v>277</v>
      </c>
      <c r="E4" s="15" t="s">
        <v>112</v>
      </c>
      <c r="F4" s="8" t="s">
        <v>62</v>
      </c>
      <c r="G4" s="5" t="s">
        <v>331</v>
      </c>
      <c r="H4" s="16" t="s">
        <v>332</v>
      </c>
      <c r="I4" s="20"/>
      <c r="J4" s="5"/>
      <c r="K4" s="5"/>
      <c r="L4" s="5" t="s">
        <v>291</v>
      </c>
    </row>
    <row r="5" spans="1:12">
      <c r="A5" s="6"/>
      <c r="B5" s="13"/>
      <c r="C5" s="9"/>
      <c r="D5" s="17"/>
      <c r="E5" s="9"/>
      <c r="F5" s="9"/>
      <c r="G5" s="5"/>
      <c r="H5" s="16"/>
      <c r="I5" s="5"/>
      <c r="J5" s="5"/>
      <c r="K5" s="5"/>
      <c r="L5" s="5"/>
    </row>
    <row r="6" spans="1:12">
      <c r="A6" s="6"/>
      <c r="B6" s="18"/>
      <c r="C6" s="9"/>
      <c r="D6" s="19"/>
      <c r="E6" s="9"/>
      <c r="F6" s="9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7" t="s">
        <v>333</v>
      </c>
      <c r="B10" s="428"/>
      <c r="C10" s="428"/>
      <c r="D10" s="428"/>
      <c r="E10" s="429"/>
      <c r="F10" s="430"/>
      <c r="G10" s="432"/>
      <c r="H10" s="427" t="s">
        <v>334</v>
      </c>
      <c r="I10" s="428"/>
      <c r="J10" s="428"/>
      <c r="K10" s="10"/>
      <c r="L10" s="12"/>
    </row>
    <row r="11" spans="1:12" ht="16.5">
      <c r="A11" s="433" t="s">
        <v>335</v>
      </c>
      <c r="B11" s="433"/>
      <c r="C11" s="434"/>
      <c r="D11" s="434"/>
      <c r="E11" s="434"/>
      <c r="F11" s="434"/>
      <c r="G11" s="434"/>
      <c r="H11" s="434"/>
      <c r="I11" s="434"/>
      <c r="J11" s="434"/>
      <c r="K11" s="434"/>
      <c r="L11" s="434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H4" sqref="H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6" t="s">
        <v>336</v>
      </c>
      <c r="B1" s="426"/>
      <c r="C1" s="426"/>
      <c r="D1" s="426"/>
      <c r="E1" s="426"/>
      <c r="F1" s="426"/>
      <c r="G1" s="426"/>
      <c r="H1" s="426"/>
      <c r="I1" s="426"/>
    </row>
    <row r="2" spans="1:9" s="1" customFormat="1" ht="16.5">
      <c r="A2" s="435" t="s">
        <v>260</v>
      </c>
      <c r="B2" s="436" t="s">
        <v>265</v>
      </c>
      <c r="C2" s="436" t="s">
        <v>301</v>
      </c>
      <c r="D2" s="436" t="s">
        <v>263</v>
      </c>
      <c r="E2" s="436" t="s">
        <v>264</v>
      </c>
      <c r="F2" s="3" t="s">
        <v>337</v>
      </c>
      <c r="G2" s="3" t="s">
        <v>285</v>
      </c>
      <c r="H2" s="439" t="s">
        <v>286</v>
      </c>
      <c r="I2" s="443" t="s">
        <v>288</v>
      </c>
    </row>
    <row r="3" spans="1:9" s="1" customFormat="1" ht="16.5">
      <c r="A3" s="435"/>
      <c r="B3" s="437"/>
      <c r="C3" s="437"/>
      <c r="D3" s="437"/>
      <c r="E3" s="437"/>
      <c r="F3" s="3" t="s">
        <v>338</v>
      </c>
      <c r="G3" s="3" t="s">
        <v>289</v>
      </c>
      <c r="H3" s="440"/>
      <c r="I3" s="444"/>
    </row>
    <row r="4" spans="1:9">
      <c r="A4" s="5">
        <v>1</v>
      </c>
      <c r="B4" s="6" t="s">
        <v>314</v>
      </c>
      <c r="C4" s="5" t="s">
        <v>313</v>
      </c>
      <c r="D4" s="7" t="s">
        <v>111</v>
      </c>
      <c r="E4" s="8" t="s">
        <v>62</v>
      </c>
      <c r="F4" s="5">
        <v>-6</v>
      </c>
      <c r="G4" s="5">
        <v>-4</v>
      </c>
      <c r="H4" s="5">
        <f>SUM(F4:G4)</f>
        <v>-10</v>
      </c>
      <c r="I4" s="5" t="s">
        <v>291</v>
      </c>
    </row>
    <row r="5" spans="1:9">
      <c r="A5" s="5"/>
      <c r="B5" s="6"/>
      <c r="C5" s="5"/>
      <c r="D5" s="7"/>
      <c r="E5" s="9"/>
      <c r="F5" s="5"/>
      <c r="G5" s="5"/>
      <c r="H5" s="5"/>
      <c r="I5" s="5"/>
    </row>
    <row r="6" spans="1:9">
      <c r="A6" s="5"/>
      <c r="B6" s="6"/>
      <c r="C6" s="5"/>
      <c r="D6" s="7"/>
      <c r="E6" s="9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7" t="s">
        <v>339</v>
      </c>
      <c r="B12" s="428"/>
      <c r="C12" s="428"/>
      <c r="D12" s="429"/>
      <c r="E12" s="11"/>
      <c r="F12" s="427" t="s">
        <v>340</v>
      </c>
      <c r="G12" s="428"/>
      <c r="H12" s="429"/>
      <c r="I12" s="12"/>
    </row>
    <row r="13" spans="1:9" ht="16.5">
      <c r="A13" s="433" t="s">
        <v>341</v>
      </c>
      <c r="B13" s="433"/>
      <c r="C13" s="434"/>
      <c r="D13" s="434"/>
      <c r="E13" s="434"/>
      <c r="F13" s="434"/>
      <c r="G13" s="434"/>
      <c r="H13" s="434"/>
      <c r="I13" s="43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2023-06-27T03:00:20Z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