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优溢23FW\TAJJCL81305二次翻单【完】\"/>
    </mc:Choice>
  </mc:AlternateContent>
  <xr:revisionPtr revIDLastSave="0" documentId="13_ncr:1_{A9B59A9A-3F47-4111-A664-16D64DF4533E}" xr6:coauthVersionLast="47" xr6:coauthVersionMax="47" xr10:uidLastSave="{00000000-0000-0000-0000-000000000000}"/>
  <bookViews>
    <workbookView xWindow="-120" yWindow="-120" windowWidth="20730" windowHeight="11160" tabRatio="79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5" i="7" l="1"/>
  <c r="N4" i="7"/>
  <c r="E13" i="19"/>
  <c r="F13" i="19" s="1"/>
  <c r="G13" i="19" s="1"/>
  <c r="C13" i="19"/>
  <c r="B13" i="19" s="1"/>
  <c r="E12" i="19"/>
  <c r="F12" i="19" s="1"/>
  <c r="G12" i="19" s="1"/>
  <c r="C12" i="19"/>
  <c r="B12" i="19" s="1"/>
  <c r="E11" i="19"/>
  <c r="F11" i="19" s="1"/>
  <c r="G11" i="19" s="1"/>
  <c r="C11" i="19"/>
  <c r="B11" i="19" s="1"/>
  <c r="E10" i="19"/>
  <c r="F10" i="19" s="1"/>
  <c r="G10" i="19" s="1"/>
  <c r="C10" i="19"/>
  <c r="B10" i="19" s="1"/>
  <c r="E9" i="19"/>
  <c r="F9" i="19" s="1"/>
  <c r="G9" i="19" s="1"/>
  <c r="C9" i="19"/>
  <c r="B9" i="19" s="1"/>
  <c r="E8" i="19"/>
  <c r="F8" i="19" s="1"/>
  <c r="G8" i="19" s="1"/>
  <c r="C8" i="19"/>
  <c r="B8" i="19" s="1"/>
  <c r="E7" i="19"/>
  <c r="F7" i="19" s="1"/>
  <c r="G7" i="19" s="1"/>
  <c r="C7" i="19"/>
  <c r="B7" i="19" s="1"/>
  <c r="E6" i="19"/>
  <c r="F6" i="19" s="1"/>
  <c r="G6" i="19" s="1"/>
  <c r="C6" i="19"/>
  <c r="B6" i="19" s="1"/>
  <c r="K36" i="18"/>
  <c r="E15" i="16"/>
  <c r="C15" i="16"/>
  <c r="B15" i="16"/>
  <c r="F14" i="16"/>
  <c r="G14" i="16" s="1"/>
  <c r="E14" i="16"/>
  <c r="C14" i="16"/>
  <c r="B14" i="16"/>
  <c r="E13" i="16"/>
  <c r="F13" i="16" s="1"/>
  <c r="G13" i="16" s="1"/>
  <c r="C13" i="16"/>
  <c r="B13" i="16"/>
  <c r="E12" i="16"/>
  <c r="F12" i="16" s="1"/>
  <c r="G12" i="16" s="1"/>
  <c r="C12" i="16"/>
  <c r="B12" i="16" s="1"/>
  <c r="E11" i="16"/>
  <c r="F11" i="16" s="1"/>
  <c r="G11" i="16" s="1"/>
  <c r="C11" i="16"/>
  <c r="B11" i="16"/>
  <c r="F10" i="16"/>
  <c r="G10" i="16" s="1"/>
  <c r="E10" i="16"/>
  <c r="C10" i="16"/>
  <c r="B10" i="16"/>
  <c r="E9" i="16"/>
  <c r="F9" i="16" s="1"/>
  <c r="G9" i="16" s="1"/>
  <c r="C9" i="16"/>
  <c r="B9" i="16"/>
  <c r="E8" i="16"/>
  <c r="F8" i="16" s="1"/>
  <c r="G8" i="16" s="1"/>
  <c r="C8" i="16"/>
  <c r="B8" i="16" s="1"/>
  <c r="E7" i="16"/>
  <c r="F7" i="16" s="1"/>
  <c r="G7" i="16" s="1"/>
  <c r="C7" i="16"/>
  <c r="B7" i="16"/>
  <c r="F6" i="16"/>
  <c r="G6" i="16" s="1"/>
  <c r="E6" i="16"/>
  <c r="C6" i="16"/>
  <c r="B6" i="16"/>
  <c r="F17" i="15"/>
  <c r="D17" i="15"/>
  <c r="C17" i="15"/>
  <c r="F16" i="15"/>
  <c r="G16" i="15" s="1"/>
  <c r="H16" i="15" s="1"/>
  <c r="I16" i="15" s="1"/>
  <c r="D16" i="15"/>
  <c r="C16" i="15"/>
  <c r="F13" i="15"/>
  <c r="G13" i="15" s="1"/>
  <c r="H13" i="15" s="1"/>
  <c r="I13" i="15" s="1"/>
  <c r="D13" i="15"/>
  <c r="C13" i="15"/>
  <c r="F12" i="15"/>
  <c r="G12" i="15" s="1"/>
  <c r="H12" i="15" s="1"/>
  <c r="I12" i="15" s="1"/>
  <c r="D12" i="15"/>
  <c r="C12" i="15"/>
  <c r="F11" i="15"/>
  <c r="G11" i="15" s="1"/>
  <c r="H11" i="15" s="1"/>
  <c r="I11" i="15" s="1"/>
  <c r="D11" i="15"/>
  <c r="C11" i="15"/>
  <c r="F10" i="15"/>
  <c r="G10" i="15" s="1"/>
  <c r="H10" i="15" s="1"/>
  <c r="I10" i="15" s="1"/>
  <c r="D10" i="15"/>
  <c r="C10" i="15"/>
  <c r="F9" i="15"/>
  <c r="G9" i="15" s="1"/>
  <c r="H9" i="15" s="1"/>
  <c r="I9" i="15" s="1"/>
  <c r="D9" i="15"/>
  <c r="C9" i="15"/>
  <c r="F8" i="15"/>
  <c r="G8" i="15" s="1"/>
  <c r="H8" i="15" s="1"/>
  <c r="I8" i="15" s="1"/>
  <c r="D8" i="15"/>
  <c r="C8" i="15"/>
  <c r="F7" i="15"/>
  <c r="G7" i="15" s="1"/>
  <c r="H7" i="15" s="1"/>
  <c r="I7" i="15" s="1"/>
  <c r="D7" i="15"/>
  <c r="C7" i="15"/>
  <c r="F6" i="15"/>
  <c r="G6" i="15" s="1"/>
  <c r="H6" i="15" s="1"/>
  <c r="I6" i="15" s="1"/>
  <c r="D6" i="15"/>
  <c r="C6" i="15"/>
</calcChain>
</file>

<file path=xl/sharedStrings.xml><?xml version="1.0" encoding="utf-8"?>
<sst xmlns="http://schemas.openxmlformats.org/spreadsheetml/2006/main" count="993" uniqueCount="371">
  <si>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</si>
  <si>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</si>
  <si>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</si>
  <si>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</si>
  <si>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</si>
  <si>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</si>
  <si>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</si>
  <si>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</si>
  <si>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</si>
  <si>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</si>
  <si>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</si>
  <si>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</si>
  <si>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</si>
  <si>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</si>
  <si>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</si>
  <si>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</si>
  <si>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</si>
  <si>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</si>
  <si>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</si>
  <si>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</si>
  <si>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</si>
  <si>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</si>
  <si>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</si>
  <si>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</si>
  <si>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</si>
  <si>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</si>
  <si>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</si>
  <si>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</si>
  <si>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</si>
  <si>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</si>
  <si>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</si>
  <si>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</si>
  <si>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</si>
  <si>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</si>
  <si>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</si>
  <si>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</si>
  <si>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</si>
  <si>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</si>
  <si>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</si>
  <si>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</si>
  <si>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</si>
  <si>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</si>
  <si>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</si>
  <si>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</si>
  <si>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</si>
  <si>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</si>
  <si>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</si>
  <si>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</si>
  <si>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</si>
  <si>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</si>
  <si>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</si>
  <si>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</si>
  <si>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</si>
  <si>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</si>
  <si>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</si>
  <si>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</si>
  <si>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</si>
  <si>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</si>
  <si>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</si>
  <si>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</si>
  <si>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</si>
  <si>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</si>
  <si>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TAJJCL81305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</si>
  <si>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</si>
  <si>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</si>
  <si>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</si>
  <si>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</si>
  <si>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</si>
  <si>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</si>
  <si>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</si>
  <si>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</si>
  <si>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</si>
  <si>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</si>
  <si>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</si>
  <si>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</si>
  <si>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</si>
  <si>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</si>
  <si>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</si>
  <si>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CGDD23061200006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</si>
  <si>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</si>
  <si>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</si>
  <si>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</si>
  <si>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</si>
  <si>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</si>
  <si>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</si>
  <si>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</si>
  <si>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</si>
  <si>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</si>
  <si>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</si>
  <si>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</si>
  <si>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</si>
  <si>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</si>
  <si>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</si>
  <si>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</si>
  <si>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</si>
  <si>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</si>
  <si>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</si>
  <si>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</si>
  <si>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</si>
  <si>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</si>
  <si>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</si>
  <si>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</si>
  <si>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</si>
  <si>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</si>
  <si>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</si>
  <si>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</si>
  <si>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</si>
  <si>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</si>
  <si>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</si>
  <si>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</si>
  <si>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</si>
  <si>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</si>
  <si>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</si>
  <si>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</si>
  <si>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</si>
  <si>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</si>
  <si>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</si>
  <si>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藏青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</si>
  <si>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</si>
  <si>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黑色L，3件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</si>
  <si>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</si>
  <si>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</si>
  <si>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</si>
  <si>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</si>
  <si>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</si>
  <si>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1.领嘴压线大小，不园顺，左右不对称</t>
  </si>
  <si>
    <t>2.开筒不顺直，筒底歪斜不方正，筒底起酒窝。</t>
  </si>
  <si>
    <t>3、夹底错位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</si>
  <si>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</si>
  <si>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</si>
  <si>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</si>
  <si>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</si>
  <si>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</si>
  <si>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</si>
  <si>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</si>
  <si>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</si>
  <si>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</si>
  <si>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</si>
  <si>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</si>
  <si>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</si>
  <si>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</si>
  <si>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</si>
  <si>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</si>
  <si>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</si>
  <si>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</si>
  <si>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</si>
  <si>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</si>
  <si>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</si>
  <si>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</si>
  <si>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XXXXL</t>
  </si>
  <si>
    <t>S洗前/洗后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</si>
  <si>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</si>
  <si>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</si>
  <si>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</si>
  <si>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</si>
  <si>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</si>
  <si>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</si>
  <si>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</si>
  <si>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</si>
  <si>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±1</t>
  </si>
  <si>
    <t>+0.5</t>
  </si>
  <si>
    <t>胸围</t>
  </si>
  <si>
    <t>±2</t>
  </si>
  <si>
    <t>/</t>
  </si>
  <si>
    <t>腰围</t>
  </si>
  <si>
    <t>摆围</t>
  </si>
  <si>
    <t>+1</t>
  </si>
  <si>
    <t>肩宽</t>
  </si>
  <si>
    <t>肩点短袖长</t>
  </si>
  <si>
    <t>±0.5</t>
  </si>
  <si>
    <t>-0.5</t>
  </si>
  <si>
    <t>袖肥/2（参考值）</t>
  </si>
  <si>
    <t>±0.2</t>
  </si>
  <si>
    <t>短袖口/2</t>
  </si>
  <si>
    <t>前胸LOGO距肩颈点</t>
  </si>
  <si>
    <t>前胸LOGO距前中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</si>
  <si>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</si>
  <si>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</si>
  <si>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</si>
  <si>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</si>
  <si>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</si>
  <si>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</si>
  <si>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</si>
  <si>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</si>
  <si>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</si>
  <si>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2600</t>
  </si>
  <si>
    <t>首件检验未尽事项</t>
  </si>
  <si>
    <t>缝制完成数量</t>
  </si>
  <si>
    <t>1300</t>
  </si>
  <si>
    <t>首件检验未尽事项内容</t>
  </si>
  <si>
    <t>包装完成数量</t>
  </si>
  <si>
    <t>1200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</si>
  <si>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</si>
  <si>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</si>
  <si>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</si>
  <si>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</si>
  <si>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</si>
  <si>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</si>
  <si>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</si>
  <si>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1领嘴不园顺，领骨位两边有长短</t>
  </si>
  <si>
    <t>2坎脚边不顺直</t>
  </si>
  <si>
    <t>3筒边线不顺直</t>
  </si>
  <si>
    <t>4筒底歪斜不方正</t>
  </si>
  <si>
    <t>【整改的严重缺陷及整改复核时间】</t>
  </si>
  <si>
    <t>以上问题车间已整改</t>
  </si>
  <si>
    <t>【整改结果】</t>
  </si>
  <si>
    <t>黑色蓝洗前</t>
  </si>
  <si>
    <t>藏蓝洗前</t>
  </si>
  <si>
    <t>藏蓝洗后</t>
  </si>
  <si>
    <t>丹宁蓝洗前</t>
  </si>
  <si>
    <t>丹宁蓝洗后</t>
  </si>
  <si>
    <t>黑色洗前</t>
  </si>
  <si>
    <t>黑色洗后</t>
  </si>
  <si>
    <t>-1</t>
  </si>
  <si>
    <t>-1.5</t>
  </si>
  <si>
    <t>+1.5</t>
  </si>
  <si>
    <t>-2</t>
  </si>
  <si>
    <t>+2</t>
  </si>
  <si>
    <t>+0.4</t>
  </si>
  <si>
    <t>-0.3</t>
  </si>
  <si>
    <t>-0.8</t>
  </si>
  <si>
    <t>-0.2</t>
  </si>
  <si>
    <t>+0.2</t>
  </si>
  <si>
    <t>+0.3</t>
  </si>
  <si>
    <t>脚高</t>
  </si>
  <si>
    <t>袖口高</t>
  </si>
  <si>
    <t>唐元辉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</si>
  <si>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</si>
  <si>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</si>
  <si>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</si>
  <si>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</si>
  <si>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</si>
  <si>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</si>
  <si>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</si>
  <si>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</si>
  <si>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</si>
  <si>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</si>
  <si>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</si>
  <si>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</si>
  <si>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</si>
  <si>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</si>
  <si>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</si>
  <si>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</si>
  <si>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</si>
  <si>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</si>
  <si>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</si>
  <si>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</si>
  <si>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采购凭证编号：CGDD23061200006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</si>
  <si>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</si>
  <si>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</si>
  <si>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</si>
  <si>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</si>
  <si>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</si>
  <si>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</si>
  <si>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</si>
  <si>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</si>
  <si>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</si>
  <si>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</si>
  <si>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</si>
  <si>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</si>
  <si>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</si>
  <si>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</si>
  <si>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</si>
  <si>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</si>
  <si>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</si>
  <si>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1.筒不顺直，封筒底起窝，上领前领窝起皱</t>
  </si>
  <si>
    <t>2.侧缝止口没有烫出来，大烫要注意</t>
  </si>
  <si>
    <t>3.线头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</si>
  <si>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</si>
  <si>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</si>
  <si>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</si>
  <si>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</si>
  <si>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</si>
  <si>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</si>
  <si>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</si>
  <si>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</si>
  <si>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</si>
  <si>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优溢  样品规格  SAMPLE SPEC</t>
  </si>
  <si>
    <t>+0.5  +0.5</t>
  </si>
  <si>
    <t>+0.5  /</t>
  </si>
  <si>
    <t>+0.5  +0.3</t>
  </si>
  <si>
    <t>/  /</t>
  </si>
  <si>
    <t>+0.3  +0.3</t>
  </si>
  <si>
    <t>+1  +1</t>
  </si>
  <si>
    <t>+1  +0.8</t>
  </si>
  <si>
    <t>+0.8  +0.6</t>
  </si>
  <si>
    <t>+1.2  +1</t>
  </si>
  <si>
    <t>/     /</t>
  </si>
  <si>
    <t>/      /</t>
  </si>
  <si>
    <t>-0.5  -0.5</t>
  </si>
  <si>
    <t>-0.5  -0.3</t>
  </si>
  <si>
    <t>/ /</t>
  </si>
  <si>
    <t>+0.2  +0.2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</si>
  <si>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</si>
  <si>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</si>
  <si>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</si>
  <si>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</si>
  <si>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</si>
  <si>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</si>
  <si>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</si>
  <si>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</si>
  <si>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</si>
  <si>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</si>
  <si>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</si>
  <si>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</si>
  <si>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</si>
  <si>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</si>
  <si>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</si>
  <si>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</si>
  <si>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</si>
  <si>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全涤珠地布</t>
  </si>
  <si>
    <t>藏青色</t>
  </si>
  <si>
    <t>兴欣宝</t>
  </si>
  <si>
    <t>制表时间：2023-6-10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</si>
  <si>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</si>
  <si>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</si>
  <si>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</si>
  <si>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</si>
  <si>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</si>
  <si>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</si>
  <si>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</si>
  <si>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</si>
  <si>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</si>
  <si>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</si>
  <si>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</si>
  <si>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制表时间：2023/6/10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</si>
  <si>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</si>
  <si>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</si>
  <si>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</si>
  <si>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</si>
  <si>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</si>
  <si>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</si>
  <si>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</si>
  <si>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</si>
  <si>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</si>
  <si>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</si>
  <si>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</si>
  <si>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扁机</t>
  </si>
  <si>
    <t>无互染</t>
  </si>
  <si>
    <t>制表时间：2023-5-10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</si>
  <si>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</si>
  <si>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</si>
  <si>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</si>
  <si>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</si>
  <si>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</si>
  <si>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</si>
  <si>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</si>
  <si>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</si>
  <si>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</si>
  <si>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</si>
  <si>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</si>
  <si>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</si>
  <si>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</si>
  <si>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</si>
  <si>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</si>
  <si>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</si>
  <si>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</si>
  <si>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前幅、前中筒</t>
  </si>
  <si>
    <t>胶浆印花</t>
  </si>
  <si>
    <t>无脱落</t>
  </si>
  <si>
    <t>制表时间：2023-6-13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</si>
  <si>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</si>
  <si>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</si>
  <si>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</si>
  <si>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</si>
  <si>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</si>
  <si>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</si>
  <si>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</t>
    <phoneticPr fontId="53" type="noConversion"/>
  </si>
  <si>
    <t>期货美妙翻单</t>
    <phoneticPr fontId="53" type="noConversion"/>
  </si>
  <si>
    <t>齐色齐号抽验125件</t>
    <phoneticPr fontId="53" type="noConversion"/>
  </si>
  <si>
    <t>尾期验货，抽验125件，验货合格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</si>
</sst>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 "/>
    <numFmt numFmtId="179" formatCode="0_);[Red]\(0\)"/>
    <numFmt numFmtId="180" formatCode="0.00_ "/>
    <numFmt numFmtId="181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179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0" fontId="15" fillId="0" borderId="2" xfId="4" applyFont="1" applyBorder="1" applyAlignment="1">
      <alignment horizontal="left" vertical="center"/>
    </xf>
    <xf numFmtId="0" fontId="15" fillId="0" borderId="2" xfId="4" applyFont="1" applyBorder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178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shrinkToFit="1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7" fillId="0" borderId="0" xfId="5" applyFont="1"/>
    <xf numFmtId="0" fontId="19" fillId="0" borderId="0" xfId="5" applyFont="1"/>
    <xf numFmtId="0" fontId="18" fillId="0" borderId="2" xfId="5" applyFont="1" applyBorder="1" applyAlignment="1">
      <alignment vertical="center"/>
    </xf>
    <xf numFmtId="49" fontId="18" fillId="0" borderId="2" xfId="5" applyNumberFormat="1" applyFont="1" applyBorder="1" applyAlignment="1">
      <alignment vertical="center"/>
    </xf>
    <xf numFmtId="49" fontId="27" fillId="0" borderId="2" xfId="6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180" fontId="22" fillId="0" borderId="0" xfId="0" applyNumberFormat="1" applyFont="1" applyAlignment="1">
      <alignment horizontal="center" vertical="center"/>
    </xf>
    <xf numFmtId="0" fontId="18" fillId="0" borderId="0" xfId="5" applyFont="1"/>
    <xf numFmtId="14" fontId="18" fillId="0" borderId="0" xfId="5" applyNumberFormat="1" applyFont="1"/>
    <xf numFmtId="49" fontId="18" fillId="0" borderId="0" xfId="5" applyNumberFormat="1" applyFont="1"/>
    <xf numFmtId="0" fontId="13" fillId="0" borderId="0" xfId="4" applyAlignment="1">
      <alignment horizontal="left" vertical="center"/>
    </xf>
    <xf numFmtId="0" fontId="29" fillId="0" borderId="10" xfId="4" applyFont="1" applyBorder="1" applyAlignment="1">
      <alignment horizontal="left" vertical="center"/>
    </xf>
    <xf numFmtId="0" fontId="25" fillId="0" borderId="11" xfId="4" applyFont="1" applyBorder="1" applyAlignment="1">
      <alignment horizontal="left" vertical="center"/>
    </xf>
    <xf numFmtId="0" fontId="29" fillId="0" borderId="11" xfId="4" applyFont="1" applyBorder="1" applyAlignment="1">
      <alignment horizontal="center" vertical="center"/>
    </xf>
    <xf numFmtId="0" fontId="30" fillId="0" borderId="11" xfId="4" applyFont="1" applyBorder="1">
      <alignment vertical="center"/>
    </xf>
    <xf numFmtId="0" fontId="29" fillId="0" borderId="11" xfId="4" applyFont="1" applyBorder="1">
      <alignment vertical="center"/>
    </xf>
    <xf numFmtId="0" fontId="25" fillId="0" borderId="12" xfId="4" applyFont="1" applyBorder="1" applyAlignment="1">
      <alignment horizontal="left" vertical="center"/>
    </xf>
    <xf numFmtId="0" fontId="25" fillId="0" borderId="13" xfId="4" applyFont="1" applyBorder="1" applyAlignment="1">
      <alignment horizontal="left" vertical="center"/>
    </xf>
    <xf numFmtId="0" fontId="29" fillId="0" borderId="14" xfId="4" applyFont="1" applyBorder="1">
      <alignment vertical="center"/>
    </xf>
    <xf numFmtId="0" fontId="29" fillId="0" borderId="12" xfId="4" applyFont="1" applyBorder="1">
      <alignment vertical="center"/>
    </xf>
    <xf numFmtId="0" fontId="19" fillId="0" borderId="12" xfId="4" applyFont="1" applyBorder="1" applyAlignment="1">
      <alignment horizontal="center" vertical="center"/>
    </xf>
    <xf numFmtId="0" fontId="29" fillId="0" borderId="14" xfId="4" applyFont="1" applyBorder="1" applyAlignment="1">
      <alignment horizontal="left" vertical="center"/>
    </xf>
    <xf numFmtId="0" fontId="25" fillId="0" borderId="12" xfId="4" applyFont="1" applyBorder="1" applyAlignment="1">
      <alignment horizontal="center" vertical="center"/>
    </xf>
    <xf numFmtId="0" fontId="29" fillId="0" borderId="12" xfId="4" applyFont="1" applyBorder="1" applyAlignment="1">
      <alignment horizontal="left" vertical="center"/>
    </xf>
    <xf numFmtId="0" fontId="29" fillId="0" borderId="15" xfId="4" applyFont="1" applyBorder="1">
      <alignment vertical="center"/>
    </xf>
    <xf numFmtId="0" fontId="25" fillId="0" borderId="16" xfId="4" applyFont="1" applyBorder="1" applyAlignment="1">
      <alignment horizontal="left" vertical="center"/>
    </xf>
    <xf numFmtId="0" fontId="29" fillId="0" borderId="16" xfId="4" applyFont="1" applyBorder="1">
      <alignment vertical="center"/>
    </xf>
    <xf numFmtId="0" fontId="19" fillId="0" borderId="16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left" vertical="center"/>
    </xf>
    <xf numFmtId="0" fontId="29" fillId="0" borderId="10" xfId="4" applyFont="1" applyBorder="1">
      <alignment vertical="center"/>
    </xf>
    <xf numFmtId="0" fontId="19" fillId="0" borderId="12" xfId="4" applyFont="1" applyBorder="1" applyAlignment="1">
      <alignment horizontal="left" vertical="center"/>
    </xf>
    <xf numFmtId="0" fontId="19" fillId="0" borderId="12" xfId="4" applyFont="1" applyBorder="1">
      <alignment vertical="center"/>
    </xf>
    <xf numFmtId="0" fontId="19" fillId="0" borderId="16" xfId="4" applyFont="1" applyBorder="1">
      <alignment vertical="center"/>
    </xf>
    <xf numFmtId="0" fontId="29" fillId="0" borderId="11" xfId="4" applyFont="1" applyBorder="1" applyAlignment="1">
      <alignment horizontal="left" vertical="center"/>
    </xf>
    <xf numFmtId="0" fontId="29" fillId="0" borderId="15" xfId="4" applyFont="1" applyBorder="1" applyAlignment="1">
      <alignment horizontal="left" vertical="center"/>
    </xf>
    <xf numFmtId="58" fontId="19" fillId="0" borderId="16" xfId="4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28" xfId="4" applyFont="1" applyBorder="1" applyAlignment="1">
      <alignment horizontal="center" vertical="center"/>
    </xf>
    <xf numFmtId="0" fontId="29" fillId="0" borderId="25" xfId="4" applyFont="1" applyBorder="1" applyAlignment="1">
      <alignment horizontal="left" vertical="center"/>
    </xf>
    <xf numFmtId="0" fontId="29" fillId="0" borderId="27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 wrapText="1"/>
    </xf>
    <xf numFmtId="0" fontId="13" fillId="0" borderId="28" xfId="4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0" fontId="15" fillId="0" borderId="30" xfId="4" applyFont="1" applyBorder="1" applyAlignment="1">
      <alignment horizontal="left" vertical="center"/>
    </xf>
    <xf numFmtId="0" fontId="15" fillId="0" borderId="31" xfId="4" applyFont="1" applyBorder="1">
      <alignment vertical="center"/>
    </xf>
    <xf numFmtId="0" fontId="12" fillId="0" borderId="33" xfId="5" applyFont="1" applyBorder="1"/>
    <xf numFmtId="0" fontId="12" fillId="0" borderId="8" xfId="5" applyFont="1" applyBorder="1"/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2" fillId="0" borderId="34" xfId="5" applyFont="1" applyBorder="1"/>
    <xf numFmtId="0" fontId="12" fillId="0" borderId="2" xfId="5" applyFont="1" applyBorder="1"/>
    <xf numFmtId="0" fontId="32" fillId="0" borderId="34" xfId="0" applyFont="1" applyBorder="1" applyAlignment="1">
      <alignment shrinkToFit="1"/>
    </xf>
    <xf numFmtId="0" fontId="22" fillId="0" borderId="39" xfId="0" applyFont="1" applyBorder="1" applyAlignment="1">
      <alignment horizontal="center" vertical="center"/>
    </xf>
    <xf numFmtId="0" fontId="12" fillId="0" borderId="40" xfId="5" applyFont="1" applyBorder="1"/>
    <xf numFmtId="0" fontId="8" fillId="0" borderId="0" xfId="0" applyFont="1" applyAlignment="1">
      <alignment horizontal="center" vertical="center"/>
    </xf>
    <xf numFmtId="0" fontId="15" fillId="0" borderId="41" xfId="4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181" fontId="35" fillId="0" borderId="7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49" fontId="27" fillId="5" borderId="42" xfId="6" applyNumberFormat="1" applyFont="1" applyFill="1" applyBorder="1" applyAlignment="1">
      <alignment horizontal="center" vertical="center"/>
    </xf>
    <xf numFmtId="49" fontId="27" fillId="5" borderId="43" xfId="6" applyNumberFormat="1" applyFont="1" applyFill="1" applyBorder="1" applyAlignment="1">
      <alignment horizontal="center" vertical="center"/>
    </xf>
    <xf numFmtId="49" fontId="37" fillId="5" borderId="43" xfId="6" applyNumberFormat="1" applyFont="1" applyFill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27" fillId="5" borderId="24" xfId="6" applyNumberFormat="1" applyFont="1" applyFill="1" applyBorder="1" applyAlignment="1">
      <alignment horizontal="center" vertical="center"/>
    </xf>
    <xf numFmtId="49" fontId="27" fillId="5" borderId="12" xfId="6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12" fillId="5" borderId="44" xfId="5" applyNumberFormat="1" applyFont="1" applyFill="1" applyBorder="1" applyAlignment="1">
      <alignment horizontal="center"/>
    </xf>
    <xf numFmtId="49" fontId="12" fillId="5" borderId="45" xfId="5" applyNumberFormat="1" applyFont="1" applyFill="1" applyBorder="1" applyAlignment="1">
      <alignment horizontal="center"/>
    </xf>
    <xf numFmtId="49" fontId="27" fillId="5" borderId="45" xfId="6" applyNumberFormat="1" applyFont="1" applyFill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4" fillId="3" borderId="47" xfId="0" applyFont="1" applyFill="1" applyBorder="1" applyAlignment="1">
      <alignment horizontal="center" vertical="center"/>
    </xf>
    <xf numFmtId="0" fontId="36" fillId="4" borderId="47" xfId="0" applyFont="1" applyFill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32" fillId="0" borderId="51" xfId="4" applyFont="1" applyBorder="1" applyAlignment="1">
      <alignment horizontal="left" vertical="center"/>
    </xf>
    <xf numFmtId="0" fontId="31" fillId="0" borderId="52" xfId="4" applyFont="1" applyBorder="1" applyAlignment="1">
      <alignment horizontal="left" vertical="center"/>
    </xf>
    <xf numFmtId="0" fontId="31" fillId="0" borderId="10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4" xfId="4" applyFont="1" applyBorder="1" applyAlignment="1">
      <alignment horizontal="left" vertical="center"/>
    </xf>
    <xf numFmtId="0" fontId="31" fillId="0" borderId="12" xfId="4" applyFont="1" applyBorder="1" applyAlignment="1">
      <alignment horizontal="left" vertical="center"/>
    </xf>
    <xf numFmtId="0" fontId="31" fillId="0" borderId="14" xfId="4" applyFont="1" applyBorder="1">
      <alignment vertical="center"/>
    </xf>
    <xf numFmtId="0" fontId="25" fillId="0" borderId="14" xfId="4" applyFont="1" applyBorder="1" applyAlignment="1">
      <alignment horizontal="left" vertical="center"/>
    </xf>
    <xf numFmtId="0" fontId="38" fillId="0" borderId="15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31" fillId="0" borderId="10" xfId="4" applyFont="1" applyBorder="1">
      <alignment vertical="center"/>
    </xf>
    <xf numFmtId="0" fontId="13" fillId="0" borderId="11" xfId="4" applyBorder="1" applyAlignment="1">
      <alignment horizontal="left" vertical="center"/>
    </xf>
    <xf numFmtId="0" fontId="13" fillId="0" borderId="11" xfId="4" applyBorder="1">
      <alignment vertical="center"/>
    </xf>
    <xf numFmtId="0" fontId="31" fillId="0" borderId="11" xfId="4" applyFont="1" applyBorder="1">
      <alignment vertical="center"/>
    </xf>
    <xf numFmtId="0" fontId="13" fillId="0" borderId="12" xfId="4" applyBorder="1" applyAlignment="1">
      <alignment horizontal="left" vertical="center"/>
    </xf>
    <xf numFmtId="0" fontId="13" fillId="0" borderId="12" xfId="4" applyBorder="1">
      <alignment vertical="center"/>
    </xf>
    <xf numFmtId="0" fontId="31" fillId="0" borderId="12" xfId="4" applyFont="1" applyBorder="1">
      <alignment vertical="center"/>
    </xf>
    <xf numFmtId="0" fontId="25" fillId="0" borderId="15" xfId="4" applyFont="1" applyBorder="1" applyAlignment="1">
      <alignment horizontal="left" vertical="center"/>
    </xf>
    <xf numFmtId="0" fontId="31" fillId="0" borderId="14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2" fillId="0" borderId="56" xfId="4" applyFont="1" applyBorder="1">
      <alignment vertical="center"/>
    </xf>
    <xf numFmtId="0" fontId="32" fillId="0" borderId="57" xfId="4" applyFont="1" applyBorder="1">
      <alignment vertical="center"/>
    </xf>
    <xf numFmtId="58" fontId="13" fillId="0" borderId="57" xfId="4" applyNumberFormat="1" applyBorder="1">
      <alignment vertical="center"/>
    </xf>
    <xf numFmtId="58" fontId="32" fillId="0" borderId="57" xfId="4" applyNumberFormat="1" applyFont="1" applyBorder="1">
      <alignment vertical="center"/>
    </xf>
    <xf numFmtId="0" fontId="25" fillId="0" borderId="25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0" fontId="15" fillId="0" borderId="64" xfId="4" applyFont="1" applyBorder="1" applyAlignment="1">
      <alignment horizontal="left" vertical="center"/>
    </xf>
    <xf numFmtId="0" fontId="15" fillId="0" borderId="35" xfId="4" applyFont="1" applyBorder="1">
      <alignment vertical="center"/>
    </xf>
    <xf numFmtId="0" fontId="20" fillId="0" borderId="35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3" fillId="0" borderId="67" xfId="0" applyFont="1" applyBorder="1" applyAlignment="1">
      <alignment vertical="center"/>
    </xf>
    <xf numFmtId="178" fontId="22" fillId="0" borderId="2" xfId="0" applyNumberFormat="1" applyFont="1" applyBorder="1" applyAlignment="1">
      <alignment horizontal="center" vertical="center"/>
    </xf>
    <xf numFmtId="0" fontId="39" fillId="0" borderId="68" xfId="0" applyFont="1" applyBorder="1" applyAlignment="1">
      <alignment shrinkToFit="1"/>
    </xf>
    <xf numFmtId="0" fontId="39" fillId="0" borderId="69" xfId="0" applyFont="1" applyBorder="1" applyAlignment="1">
      <alignment shrinkToFit="1"/>
    </xf>
    <xf numFmtId="178" fontId="40" fillId="0" borderId="2" xfId="0" applyNumberFormat="1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178" fontId="40" fillId="0" borderId="5" xfId="0" applyNumberFormat="1" applyFont="1" applyBorder="1" applyAlignment="1">
      <alignment horizontal="center" vertical="center"/>
    </xf>
    <xf numFmtId="0" fontId="32" fillId="0" borderId="68" xfId="0" applyFont="1" applyBorder="1" applyAlignment="1">
      <alignment shrinkToFit="1"/>
    </xf>
    <xf numFmtId="0" fontId="32" fillId="0" borderId="69" xfId="0" applyFont="1" applyBorder="1" applyAlignment="1">
      <alignment shrinkToFit="1"/>
    </xf>
    <xf numFmtId="0" fontId="40" fillId="0" borderId="3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shrinkToFit="1"/>
    </xf>
    <xf numFmtId="0" fontId="42" fillId="0" borderId="37" xfId="0" applyFont="1" applyBorder="1" applyAlignment="1">
      <alignment shrinkToFit="1"/>
    </xf>
    <xf numFmtId="0" fontId="22" fillId="0" borderId="3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181" fontId="21" fillId="0" borderId="78" xfId="0" applyNumberFormat="1" applyFont="1" applyBorder="1" applyAlignment="1">
      <alignment horizontal="center" vertical="center"/>
    </xf>
    <xf numFmtId="0" fontId="20" fillId="3" borderId="79" xfId="0" applyFont="1" applyFill="1" applyBorder="1" applyAlignment="1">
      <alignment horizontal="center" vertical="center"/>
    </xf>
    <xf numFmtId="181" fontId="21" fillId="0" borderId="14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2" fillId="0" borderId="12" xfId="5" applyFont="1" applyBorder="1"/>
    <xf numFmtId="0" fontId="22" fillId="0" borderId="77" xfId="0" applyFont="1" applyBorder="1" applyAlignment="1">
      <alignment horizontal="center" vertical="center"/>
    </xf>
    <xf numFmtId="49" fontId="27" fillId="0" borderId="14" xfId="6" applyNumberFormat="1" applyFont="1" applyBorder="1" applyAlignment="1">
      <alignment horizontal="center" vertical="center"/>
    </xf>
    <xf numFmtId="49" fontId="27" fillId="0" borderId="12" xfId="6" applyNumberFormat="1" applyFont="1" applyBorder="1" applyAlignment="1">
      <alignment horizontal="center" vertical="center"/>
    </xf>
    <xf numFmtId="49" fontId="37" fillId="0" borderId="12" xfId="6" applyNumberFormat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22" fillId="0" borderId="77" xfId="7" applyFont="1" applyBorder="1" applyAlignment="1">
      <alignment horizontal="center"/>
    </xf>
    <xf numFmtId="178" fontId="40" fillId="0" borderId="77" xfId="0" applyNumberFormat="1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49" fontId="12" fillId="0" borderId="15" xfId="5" applyNumberFormat="1" applyFont="1" applyBorder="1" applyAlignment="1">
      <alignment horizontal="center"/>
    </xf>
    <xf numFmtId="49" fontId="12" fillId="0" borderId="16" xfId="5" applyNumberFormat="1" applyFont="1" applyBorder="1" applyAlignment="1">
      <alignment horizontal="center"/>
    </xf>
    <xf numFmtId="49" fontId="27" fillId="0" borderId="16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20" fillId="3" borderId="84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27" fillId="0" borderId="13" xfId="6" applyNumberFormat="1" applyFont="1" applyBorder="1" applyAlignment="1">
      <alignment horizontal="center" vertical="center"/>
    </xf>
    <xf numFmtId="49" fontId="27" fillId="0" borderId="26" xfId="6" applyNumberFormat="1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31" fillId="0" borderId="59" xfId="4" applyFont="1" applyBorder="1">
      <alignment vertical="center"/>
    </xf>
    <xf numFmtId="0" fontId="13" fillId="0" borderId="43" xfId="4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13" fillId="0" borderId="43" xfId="4" applyBorder="1">
      <alignment vertical="center"/>
    </xf>
    <xf numFmtId="0" fontId="31" fillId="0" borderId="43" xfId="4" applyFont="1" applyBorder="1">
      <alignment vertical="center"/>
    </xf>
    <xf numFmtId="0" fontId="31" fillId="0" borderId="59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0" fontId="13" fillId="0" borderId="43" xfId="4" applyBorder="1" applyAlignment="1">
      <alignment horizontal="center" vertical="center"/>
    </xf>
    <xf numFmtId="0" fontId="13" fillId="0" borderId="12" xfId="4" applyBorder="1" applyAlignment="1">
      <alignment horizontal="center" vertical="center"/>
    </xf>
    <xf numFmtId="0" fontId="36" fillId="0" borderId="88" xfId="4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9" fontId="25" fillId="0" borderId="12" xfId="4" applyNumberFormat="1" applyFont="1" applyBorder="1" applyAlignment="1">
      <alignment horizontal="center" vertical="center"/>
    </xf>
    <xf numFmtId="9" fontId="25" fillId="0" borderId="14" xfId="4" applyNumberFormat="1" applyFont="1" applyBorder="1" applyAlignment="1">
      <alignment horizontal="center" vertical="center"/>
    </xf>
    <xf numFmtId="9" fontId="25" fillId="0" borderId="16" xfId="4" applyNumberFormat="1" applyFont="1" applyBorder="1" applyAlignment="1">
      <alignment horizontal="center" vertical="center"/>
    </xf>
    <xf numFmtId="0" fontId="32" fillId="0" borderId="51" xfId="4" applyFont="1" applyBorder="1">
      <alignment vertical="center"/>
    </xf>
    <xf numFmtId="0" fontId="32" fillId="0" borderId="52" xfId="4" applyFont="1" applyBorder="1">
      <alignment vertical="center"/>
    </xf>
    <xf numFmtId="0" fontId="25" fillId="0" borderId="92" xfId="4" applyFont="1" applyBorder="1">
      <alignment vertical="center"/>
    </xf>
    <xf numFmtId="0" fontId="32" fillId="0" borderId="92" xfId="4" applyFont="1" applyBorder="1">
      <alignment vertical="center"/>
    </xf>
    <xf numFmtId="58" fontId="13" fillId="0" borderId="52" xfId="4" applyNumberFormat="1" applyBorder="1">
      <alignment vertical="center"/>
    </xf>
    <xf numFmtId="0" fontId="0" fillId="0" borderId="0" xfId="0" applyAlignment="1">
      <alignment wrapText="1"/>
    </xf>
    <xf numFmtId="0" fontId="25" fillId="0" borderId="63" xfId="4" applyFont="1" applyBorder="1" applyAlignment="1">
      <alignment horizontal="left" vertical="center"/>
    </xf>
    <xf numFmtId="0" fontId="31" fillId="0" borderId="0" xfId="4" applyFont="1">
      <alignment vertical="center"/>
    </xf>
    <xf numFmtId="9" fontId="25" fillId="0" borderId="11" xfId="4" applyNumberFormat="1" applyFont="1" applyBorder="1" applyAlignment="1">
      <alignment horizontal="center" vertical="center"/>
    </xf>
    <xf numFmtId="0" fontId="30" fillId="0" borderId="13" xfId="4" applyFont="1" applyBorder="1" applyAlignment="1">
      <alignment horizontal="left" vertical="center" wrapText="1"/>
    </xf>
    <xf numFmtId="0" fontId="30" fillId="0" borderId="13" xfId="4" applyFont="1" applyBorder="1" applyAlignment="1">
      <alignment horizontal="left" vertical="center"/>
    </xf>
    <xf numFmtId="0" fontId="46" fillId="0" borderId="67" xfId="0" applyFont="1" applyBorder="1"/>
    <xf numFmtId="0" fontId="46" fillId="0" borderId="2" xfId="0" applyFont="1" applyBorder="1"/>
    <xf numFmtId="0" fontId="46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72" xfId="0" applyBorder="1"/>
    <xf numFmtId="0" fontId="0" fillId="0" borderId="37" xfId="0" applyBorder="1"/>
    <xf numFmtId="0" fontId="0" fillId="6" borderId="37" xfId="0" applyFill="1" applyBorder="1"/>
    <xf numFmtId="0" fontId="0" fillId="7" borderId="0" xfId="0" applyFill="1"/>
    <xf numFmtId="0" fontId="4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64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3" fillId="0" borderId="9" xfId="4" applyFont="1" applyBorder="1" applyAlignment="1">
      <alignment horizontal="center" vertical="top"/>
    </xf>
    <xf numFmtId="0" fontId="25" fillId="0" borderId="52" xfId="4" applyFont="1" applyBorder="1" applyAlignment="1">
      <alignment horizontal="center" vertical="center"/>
    </xf>
    <xf numFmtId="0" fontId="32" fillId="0" borderId="52" xfId="4" applyFont="1" applyBorder="1" applyAlignment="1">
      <alignment horizontal="center" vertical="center"/>
    </xf>
    <xf numFmtId="0" fontId="13" fillId="0" borderId="52" xfId="4" applyBorder="1" applyAlignment="1">
      <alignment horizontal="center" vertical="center"/>
    </xf>
    <xf numFmtId="0" fontId="13" fillId="0" borderId="60" xfId="4" applyBorder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25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0" fontId="32" fillId="0" borderId="11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25" fillId="0" borderId="12" xfId="4" applyFont="1" applyBorder="1" applyAlignment="1">
      <alignment horizontal="left" vertical="center"/>
    </xf>
    <xf numFmtId="0" fontId="25" fillId="0" borderId="13" xfId="4" applyFont="1" applyBorder="1" applyAlignment="1">
      <alignment horizontal="left" vertical="center"/>
    </xf>
    <xf numFmtId="0" fontId="31" fillId="0" borderId="14" xfId="4" applyFont="1" applyBorder="1" applyAlignment="1">
      <alignment horizontal="left" vertical="center"/>
    </xf>
    <xf numFmtId="0" fontId="31" fillId="0" borderId="12" xfId="4" applyFont="1" applyBorder="1" applyAlignment="1">
      <alignment horizontal="left" vertical="center"/>
    </xf>
    <xf numFmtId="14" fontId="25" fillId="0" borderId="12" xfId="4" applyNumberFormat="1" applyFont="1" applyBorder="1" applyAlignment="1">
      <alignment horizontal="center" vertical="center"/>
    </xf>
    <xf numFmtId="14" fontId="25" fillId="0" borderId="13" xfId="4" applyNumberFormat="1" applyFont="1" applyBorder="1" applyAlignment="1">
      <alignment horizontal="center" vertical="center"/>
    </xf>
    <xf numFmtId="0" fontId="25" fillId="0" borderId="19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31" fillId="0" borderId="15" xfId="4" applyFont="1" applyBorder="1" applyAlignment="1">
      <alignment horizontal="left" vertical="center"/>
    </xf>
    <xf numFmtId="0" fontId="31" fillId="0" borderId="16" xfId="4" applyFont="1" applyBorder="1" applyAlignment="1">
      <alignment horizontal="left" vertical="center"/>
    </xf>
    <xf numFmtId="14" fontId="25" fillId="0" borderId="16" xfId="4" applyNumberFormat="1" applyFont="1" applyBorder="1" applyAlignment="1">
      <alignment horizontal="center" vertical="center"/>
    </xf>
    <xf numFmtId="14" fontId="25" fillId="0" borderId="26" xfId="4" applyNumberFormat="1" applyFont="1" applyBorder="1" applyAlignment="1">
      <alignment horizontal="center" vertical="center"/>
    </xf>
    <xf numFmtId="0" fontId="31" fillId="0" borderId="85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0" fontId="31" fillId="0" borderId="93" xfId="4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31" fillId="0" borderId="54" xfId="4" applyFont="1" applyBorder="1" applyAlignment="1">
      <alignment horizontal="left" vertical="center" wrapText="1"/>
    </xf>
    <xf numFmtId="0" fontId="31" fillId="0" borderId="55" xfId="4" applyFont="1" applyBorder="1" applyAlignment="1">
      <alignment horizontal="left" vertical="center" wrapText="1"/>
    </xf>
    <xf numFmtId="0" fontId="31" fillId="0" borderId="29" xfId="4" applyFont="1" applyBorder="1" applyAlignment="1">
      <alignment horizontal="left" vertical="center" wrapText="1"/>
    </xf>
    <xf numFmtId="0" fontId="31" fillId="0" borderId="86" xfId="4" applyFont="1" applyBorder="1" applyAlignment="1">
      <alignment horizontal="left" vertical="center"/>
    </xf>
    <xf numFmtId="0" fontId="31" fillId="0" borderId="87" xfId="4" applyFont="1" applyBorder="1" applyAlignment="1">
      <alignment horizontal="left" vertical="center"/>
    </xf>
    <xf numFmtId="0" fontId="31" fillId="0" borderId="94" xfId="4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9" fontId="25" fillId="0" borderId="23" xfId="4" applyNumberFormat="1" applyFont="1" applyBorder="1" applyAlignment="1">
      <alignment horizontal="left" vertical="center"/>
    </xf>
    <xf numFmtId="9" fontId="25" fillId="0" borderId="18" xfId="4" applyNumberFormat="1" applyFont="1" applyBorder="1" applyAlignment="1">
      <alignment horizontal="left" vertical="center"/>
    </xf>
    <xf numFmtId="9" fontId="25" fillId="0" borderId="27" xfId="4" applyNumberFormat="1" applyFont="1" applyBorder="1" applyAlignment="1">
      <alignment horizontal="left" vertical="center"/>
    </xf>
    <xf numFmtId="9" fontId="25" fillId="0" borderId="54" xfId="4" applyNumberFormat="1" applyFont="1" applyBorder="1" applyAlignment="1">
      <alignment horizontal="left" vertical="center"/>
    </xf>
    <xf numFmtId="9" fontId="25" fillId="0" borderId="55" xfId="4" applyNumberFormat="1" applyFont="1" applyBorder="1" applyAlignment="1">
      <alignment horizontal="left" vertical="center"/>
    </xf>
    <xf numFmtId="9" fontId="25" fillId="0" borderId="29" xfId="4" applyNumberFormat="1" applyFont="1" applyBorder="1" applyAlignment="1">
      <alignment horizontal="left" vertical="center"/>
    </xf>
    <xf numFmtId="0" fontId="29" fillId="0" borderId="59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9" fillId="0" borderId="63" xfId="4" applyFont="1" applyBorder="1" applyAlignment="1">
      <alignment horizontal="left" vertical="center"/>
    </xf>
    <xf numFmtId="0" fontId="29" fillId="0" borderId="14" xfId="4" applyFont="1" applyBorder="1" applyAlignment="1">
      <alignment horizontal="left" vertical="center"/>
    </xf>
    <xf numFmtId="0" fontId="29" fillId="0" borderId="12" xfId="4" applyFont="1" applyBorder="1" applyAlignment="1">
      <alignment horizontal="left" vertical="center"/>
    </xf>
    <xf numFmtId="0" fontId="29" fillId="0" borderId="89" xfId="4" applyFont="1" applyBorder="1" applyAlignment="1">
      <alignment horizontal="left" vertical="center"/>
    </xf>
    <xf numFmtId="0" fontId="29" fillId="0" borderId="55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32" fillId="0" borderId="22" xfId="4" applyFont="1" applyBorder="1" applyAlignment="1">
      <alignment horizontal="left" vertical="center"/>
    </xf>
    <xf numFmtId="0" fontId="25" fillId="0" borderId="90" xfId="4" applyFont="1" applyBorder="1" applyAlignment="1">
      <alignment horizontal="left" vertical="center"/>
    </xf>
    <xf numFmtId="0" fontId="25" fillId="0" borderId="91" xfId="4" applyFont="1" applyBorder="1" applyAlignment="1">
      <alignment horizontal="left" vertical="center"/>
    </xf>
    <xf numFmtId="0" fontId="25" fillId="0" borderId="95" xfId="4" applyFont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31" fillId="0" borderId="54" xfId="4" applyFont="1" applyBorder="1" applyAlignment="1">
      <alignment horizontal="left" vertical="center"/>
    </xf>
    <xf numFmtId="0" fontId="31" fillId="0" borderId="55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44" fillId="0" borderId="57" xfId="4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center"/>
    </xf>
    <xf numFmtId="0" fontId="32" fillId="0" borderId="96" xfId="4" applyFont="1" applyBorder="1" applyAlignment="1">
      <alignment horizontal="center" vertical="center"/>
    </xf>
    <xf numFmtId="0" fontId="25" fillId="0" borderId="92" xfId="4" applyFont="1" applyBorder="1" applyAlignment="1">
      <alignment horizontal="center" vertical="center"/>
    </xf>
    <xf numFmtId="0" fontId="25" fillId="0" borderId="93" xfId="4" applyFont="1" applyBorder="1" applyAlignment="1">
      <alignment horizontal="center" vertical="center"/>
    </xf>
    <xf numFmtId="58" fontId="32" fillId="0" borderId="22" xfId="4" applyNumberFormat="1" applyFont="1" applyBorder="1" applyAlignment="1">
      <alignment horizontal="left" vertical="center"/>
    </xf>
    <xf numFmtId="0" fontId="25" fillId="0" borderId="85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93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65" xfId="4" applyFont="1" applyBorder="1" applyAlignment="1">
      <alignment horizontal="center" vertical="center"/>
    </xf>
    <xf numFmtId="0" fontId="25" fillId="0" borderId="65" xfId="4" applyFont="1" applyBorder="1" applyAlignment="1">
      <alignment horizontal="center" vertical="center"/>
    </xf>
    <xf numFmtId="0" fontId="15" fillId="0" borderId="66" xfId="4" applyFont="1" applyBorder="1" applyAlignment="1">
      <alignment horizontal="center" vertical="center"/>
    </xf>
    <xf numFmtId="0" fontId="16" fillId="0" borderId="35" xfId="4" applyFont="1" applyBorder="1" applyAlignment="1">
      <alignment horizontal="center" vertical="center"/>
    </xf>
    <xf numFmtId="0" fontId="16" fillId="0" borderId="73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75" xfId="4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8" fillId="0" borderId="76" xfId="5" applyFont="1" applyBorder="1" applyAlignment="1">
      <alignment horizontal="center" vertical="center"/>
    </xf>
    <xf numFmtId="0" fontId="18" fillId="0" borderId="67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0" fontId="17" fillId="0" borderId="67" xfId="5" applyFont="1" applyBorder="1" applyAlignment="1">
      <alignment horizontal="center" vertical="center"/>
    </xf>
    <xf numFmtId="49" fontId="20" fillId="0" borderId="35" xfId="3" applyNumberFormat="1" applyFont="1" applyBorder="1" applyAlignment="1">
      <alignment horizontal="center" vertical="center"/>
    </xf>
    <xf numFmtId="49" fontId="20" fillId="0" borderId="37" xfId="3" applyNumberFormat="1" applyFont="1" applyBorder="1" applyAlignment="1">
      <alignment horizontal="center" vertical="center"/>
    </xf>
    <xf numFmtId="0" fontId="12" fillId="0" borderId="74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81" xfId="5" applyFont="1" applyBorder="1" applyAlignment="1">
      <alignment horizontal="center"/>
    </xf>
    <xf numFmtId="0" fontId="28" fillId="0" borderId="9" xfId="4" applyFont="1" applyBorder="1" applyAlignment="1">
      <alignment horizontal="center" vertical="top"/>
    </xf>
    <xf numFmtId="14" fontId="25" fillId="0" borderId="12" xfId="4" applyNumberFormat="1" applyFont="1" applyBorder="1" applyAlignment="1">
      <alignment horizontal="left" vertical="center"/>
    </xf>
    <xf numFmtId="14" fontId="25" fillId="0" borderId="13" xfId="4" applyNumberFormat="1" applyFont="1" applyBorder="1" applyAlignment="1">
      <alignment horizontal="left" vertical="center"/>
    </xf>
    <xf numFmtId="49" fontId="25" fillId="0" borderId="12" xfId="4" applyNumberFormat="1" applyFont="1" applyBorder="1" applyAlignment="1">
      <alignment horizontal="center" vertical="center"/>
    </xf>
    <xf numFmtId="49" fontId="25" fillId="0" borderId="13" xfId="4" applyNumberFormat="1" applyFont="1" applyBorder="1" applyAlignment="1">
      <alignment horizontal="center" vertical="center"/>
    </xf>
    <xf numFmtId="0" fontId="31" fillId="0" borderId="13" xfId="4" applyFont="1" applyBorder="1" applyAlignment="1">
      <alignment horizontal="left" vertical="center"/>
    </xf>
    <xf numFmtId="0" fontId="25" fillId="0" borderId="14" xfId="4" applyFont="1" applyBorder="1" applyAlignment="1">
      <alignment horizontal="left" vertical="center"/>
    </xf>
    <xf numFmtId="0" fontId="25" fillId="0" borderId="16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19" fillId="0" borderId="23" xfId="4" applyFont="1" applyBorder="1" applyAlignment="1">
      <alignment horizontal="left" vertical="center" wrapText="1"/>
    </xf>
    <xf numFmtId="0" fontId="19" fillId="0" borderId="18" xfId="4" applyFont="1" applyBorder="1" applyAlignment="1">
      <alignment horizontal="left" vertical="center" wrapText="1"/>
    </xf>
    <xf numFmtId="0" fontId="19" fillId="0" borderId="53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29" fillId="0" borderId="19" xfId="4" applyFont="1" applyBorder="1" applyAlignment="1">
      <alignment horizontal="left" vertical="center"/>
    </xf>
    <xf numFmtId="0" fontId="29" fillId="0" borderId="20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5" fillId="0" borderId="15" xfId="4" applyFont="1" applyBorder="1" applyAlignment="1">
      <alignment horizontal="left" vertical="center"/>
    </xf>
    <xf numFmtId="0" fontId="19" fillId="0" borderId="10" xfId="4" applyFont="1" applyBorder="1" applyAlignment="1">
      <alignment horizontal="left" vertical="center" wrapText="1"/>
    </xf>
    <xf numFmtId="0" fontId="19" fillId="0" borderId="11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10" xfId="4" applyFont="1" applyBorder="1" applyAlignment="1">
      <alignment horizontal="left" vertical="center"/>
    </xf>
    <xf numFmtId="0" fontId="29" fillId="0" borderId="12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31" fillId="0" borderId="15" xfId="4" applyFont="1" applyBorder="1" applyAlignment="1">
      <alignment horizontal="center" vertical="center"/>
    </xf>
    <xf numFmtId="0" fontId="31" fillId="0" borderId="1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29" fillId="0" borderId="13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18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31" fillId="0" borderId="21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32" fillId="0" borderId="57" xfId="4" applyFont="1" applyBorder="1" applyAlignment="1">
      <alignment horizontal="center" vertical="center"/>
    </xf>
    <xf numFmtId="0" fontId="25" fillId="0" borderId="61" xfId="4" applyFont="1" applyBorder="1" applyAlignment="1">
      <alignment horizontal="center" vertical="center"/>
    </xf>
    <xf numFmtId="0" fontId="32" fillId="0" borderId="59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32" fillId="0" borderId="15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0" fillId="0" borderId="31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2" fillId="0" borderId="31" xfId="4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58" fontId="27" fillId="0" borderId="0" xfId="5" applyNumberFormat="1" applyFont="1" applyAlignment="1">
      <alignment horizontal="center"/>
    </xf>
    <xf numFmtId="0" fontId="17" fillId="0" borderId="34" xfId="5" applyFont="1" applyBorder="1" applyAlignment="1">
      <alignment horizontal="center" vertical="center"/>
    </xf>
    <xf numFmtId="0" fontId="25" fillId="0" borderId="11" xfId="4" applyFont="1" applyBorder="1" applyAlignment="1">
      <alignment horizontal="left" vertical="center"/>
    </xf>
    <xf numFmtId="0" fontId="19" fillId="0" borderId="11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58" fontId="19" fillId="0" borderId="12" xfId="4" applyNumberFormat="1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9" fillId="0" borderId="16" xfId="4" applyFont="1" applyBorder="1" applyAlignment="1">
      <alignment horizontal="left" vertical="center"/>
    </xf>
    <xf numFmtId="0" fontId="29" fillId="0" borderId="17" xfId="4" applyFont="1" applyBorder="1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19" fillId="0" borderId="19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14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 wrapText="1"/>
    </xf>
    <xf numFmtId="0" fontId="19" fillId="0" borderId="12" xfId="4" applyFont="1" applyBorder="1" applyAlignment="1">
      <alignment horizontal="left" vertical="center" wrapText="1"/>
    </xf>
    <xf numFmtId="0" fontId="19" fillId="0" borderId="13" xfId="4" applyFont="1" applyBorder="1" applyAlignment="1">
      <alignment horizontal="left" vertical="center" wrapText="1"/>
    </xf>
    <xf numFmtId="0" fontId="13" fillId="0" borderId="16" xfId="4" applyBorder="1" applyAlignment="1">
      <alignment horizontal="center" vertical="center"/>
    </xf>
    <xf numFmtId="0" fontId="13" fillId="0" borderId="26" xfId="4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23" xfId="4" applyFont="1" applyBorder="1" applyAlignment="1">
      <alignment horizontal="left" vertical="center"/>
    </xf>
    <xf numFmtId="0" fontId="19" fillId="0" borderId="21" xfId="4" applyFont="1" applyBorder="1" applyAlignment="1">
      <alignment horizontal="right" vertical="center"/>
    </xf>
    <xf numFmtId="0" fontId="19" fillId="0" borderId="20" xfId="4" applyFont="1" applyBorder="1" applyAlignment="1">
      <alignment horizontal="right" vertical="center"/>
    </xf>
    <xf numFmtId="0" fontId="19" fillId="0" borderId="24" xfId="4" applyFont="1" applyBorder="1" applyAlignment="1">
      <alignment horizontal="right" vertical="center"/>
    </xf>
    <xf numFmtId="0" fontId="31" fillId="0" borderId="10" xfId="4" applyFont="1" applyBorder="1" applyAlignment="1">
      <alignment horizontal="left" vertical="center"/>
    </xf>
    <xf numFmtId="0" fontId="31" fillId="0" borderId="11" xfId="4" applyFont="1" applyBorder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29" fillId="0" borderId="24" xfId="4" applyFont="1" applyBorder="1" applyAlignment="1">
      <alignment horizontal="left" vertical="center"/>
    </xf>
    <xf numFmtId="0" fontId="19" fillId="0" borderId="16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45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3" customWidth="1"/>
    <col min="3" max="3" width="10.125" customWidth="1"/>
  </cols>
  <sheetData>
    <row r="1" spans="1:2" ht="21" customHeight="1">
      <c r="A1" s="254"/>
      <c r="B1" s="255" t="s">
        <v>0</v>
      </c>
    </row>
    <row r="2" spans="1:2">
      <c r="A2" s="5">
        <v>1</v>
      </c>
      <c r="B2" s="256" t="s">
        <v>1</v>
      </c>
    </row>
    <row r="3" spans="1:2">
      <c r="A3" s="5">
        <v>2</v>
      </c>
      <c r="B3" s="256" t="s">
        <v>2</v>
      </c>
    </row>
    <row r="4" spans="1:2">
      <c r="A4" s="5">
        <v>3</v>
      </c>
      <c r="B4" s="256" t="s">
        <v>3</v>
      </c>
    </row>
    <row r="5" spans="1:2">
      <c r="A5" s="5">
        <v>4</v>
      </c>
      <c r="B5" s="256" t="s">
        <v>4</v>
      </c>
    </row>
    <row r="6" spans="1:2">
      <c r="A6" s="5">
        <v>5</v>
      </c>
      <c r="B6" s="256" t="s">
        <v>5</v>
      </c>
    </row>
    <row r="7" spans="1:2">
      <c r="A7" s="5">
        <v>6</v>
      </c>
      <c r="B7" s="256" t="s">
        <v>6</v>
      </c>
    </row>
    <row r="8" spans="1:2" s="252" customFormat="1" ht="15" customHeight="1">
      <c r="A8" s="257">
        <v>7</v>
      </c>
      <c r="B8" s="258" t="s">
        <v>7</v>
      </c>
    </row>
    <row r="9" spans="1:2" ht="18.95" customHeight="1">
      <c r="A9" s="254"/>
      <c r="B9" s="259" t="s">
        <v>8</v>
      </c>
    </row>
    <row r="10" spans="1:2" ht="15.95" customHeight="1">
      <c r="A10" s="5">
        <v>1</v>
      </c>
      <c r="B10" s="260" t="s">
        <v>9</v>
      </c>
    </row>
    <row r="11" spans="1:2">
      <c r="A11" s="5">
        <v>2</v>
      </c>
      <c r="B11" s="256" t="s">
        <v>10</v>
      </c>
    </row>
    <row r="12" spans="1:2">
      <c r="A12" s="5">
        <v>3</v>
      </c>
      <c r="B12" s="258" t="s">
        <v>11</v>
      </c>
    </row>
    <row r="13" spans="1:2">
      <c r="A13" s="5">
        <v>4</v>
      </c>
      <c r="B13" s="256" t="s">
        <v>12</v>
      </c>
    </row>
    <row r="14" spans="1:2">
      <c r="A14" s="5">
        <v>5</v>
      </c>
      <c r="B14" s="256" t="s">
        <v>13</v>
      </c>
    </row>
    <row r="15" spans="1:2">
      <c r="A15" s="5">
        <v>6</v>
      </c>
      <c r="B15" s="256" t="s">
        <v>14</v>
      </c>
    </row>
    <row r="16" spans="1:2">
      <c r="A16" s="5">
        <v>7</v>
      </c>
      <c r="B16" s="256" t="s">
        <v>15</v>
      </c>
    </row>
    <row r="17" spans="1:2">
      <c r="A17" s="5">
        <v>8</v>
      </c>
      <c r="B17" s="256" t="s">
        <v>16</v>
      </c>
    </row>
    <row r="18" spans="1:2">
      <c r="A18" s="5">
        <v>9</v>
      </c>
      <c r="B18" s="256" t="s">
        <v>17</v>
      </c>
    </row>
    <row r="19" spans="1:2">
      <c r="A19" s="5"/>
      <c r="B19" s="256"/>
    </row>
    <row r="20" spans="1:2" ht="20.25">
      <c r="A20" s="254"/>
      <c r="B20" s="255" t="s">
        <v>18</v>
      </c>
    </row>
    <row r="21" spans="1:2">
      <c r="A21" s="5">
        <v>1</v>
      </c>
      <c r="B21" s="256" t="s">
        <v>19</v>
      </c>
    </row>
    <row r="22" spans="1:2">
      <c r="A22" s="5">
        <v>2</v>
      </c>
      <c r="B22" s="256" t="s">
        <v>20</v>
      </c>
    </row>
    <row r="23" spans="1:2">
      <c r="A23" s="5">
        <v>3</v>
      </c>
      <c r="B23" s="256" t="s">
        <v>21</v>
      </c>
    </row>
    <row r="24" spans="1:2">
      <c r="A24" s="5">
        <v>4</v>
      </c>
      <c r="B24" s="256" t="s">
        <v>22</v>
      </c>
    </row>
    <row r="25" spans="1:2">
      <c r="A25" s="5">
        <v>5</v>
      </c>
      <c r="B25" s="256" t="s">
        <v>23</v>
      </c>
    </row>
    <row r="26" spans="1:2">
      <c r="A26" s="5">
        <v>6</v>
      </c>
      <c r="B26" s="256" t="s">
        <v>24</v>
      </c>
    </row>
    <row r="27" spans="1:2">
      <c r="A27" s="5">
        <v>7</v>
      </c>
      <c r="B27" s="256" t="s">
        <v>25</v>
      </c>
    </row>
    <row r="28" spans="1:2">
      <c r="A28" s="5"/>
      <c r="B28" s="256"/>
    </row>
    <row r="29" spans="1:2" ht="20.25">
      <c r="A29" s="254"/>
      <c r="B29" s="255" t="s">
        <v>26</v>
      </c>
    </row>
    <row r="30" spans="1:2">
      <c r="A30" s="5">
        <v>1</v>
      </c>
      <c r="B30" s="256" t="s">
        <v>27</v>
      </c>
    </row>
    <row r="31" spans="1:2">
      <c r="A31" s="5">
        <v>2</v>
      </c>
      <c r="B31" s="256" t="s">
        <v>28</v>
      </c>
    </row>
    <row r="32" spans="1:2">
      <c r="A32" s="5">
        <v>3</v>
      </c>
      <c r="B32" s="256" t="s">
        <v>29</v>
      </c>
    </row>
    <row r="33" spans="1:2" ht="28.5">
      <c r="A33" s="5">
        <v>4</v>
      </c>
      <c r="B33" s="256" t="s">
        <v>30</v>
      </c>
    </row>
    <row r="34" spans="1:2">
      <c r="A34" s="5">
        <v>5</v>
      </c>
      <c r="B34" s="256" t="s">
        <v>31</v>
      </c>
    </row>
    <row r="35" spans="1:2">
      <c r="A35" s="5">
        <v>6</v>
      </c>
      <c r="B35" s="256" t="s">
        <v>32</v>
      </c>
    </row>
    <row r="36" spans="1:2">
      <c r="A36" s="5">
        <v>7</v>
      </c>
      <c r="B36" s="256" t="s">
        <v>33</v>
      </c>
    </row>
    <row r="37" spans="1:2">
      <c r="A37" s="5"/>
      <c r="B37" s="256"/>
    </row>
    <row r="39" spans="1:2">
      <c r="A39" s="261" t="s">
        <v>34</v>
      </c>
      <c r="B39" s="262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67" t="s">
        <v>316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1" customFormat="1" ht="16.5">
      <c r="A2" s="478" t="s">
        <v>295</v>
      </c>
      <c r="B2" s="479" t="s">
        <v>300</v>
      </c>
      <c r="C2" s="479" t="s">
        <v>296</v>
      </c>
      <c r="D2" s="479" t="s">
        <v>297</v>
      </c>
      <c r="E2" s="479" t="s">
        <v>298</v>
      </c>
      <c r="F2" s="479" t="s">
        <v>299</v>
      </c>
      <c r="G2" s="478" t="s">
        <v>317</v>
      </c>
      <c r="H2" s="478"/>
      <c r="I2" s="478" t="s">
        <v>318</v>
      </c>
      <c r="J2" s="478"/>
      <c r="K2" s="484" t="s">
        <v>319</v>
      </c>
      <c r="L2" s="486" t="s">
        <v>320</v>
      </c>
      <c r="M2" s="488" t="s">
        <v>321</v>
      </c>
    </row>
    <row r="3" spans="1:13" s="1" customFormat="1" ht="16.5">
      <c r="A3" s="478"/>
      <c r="B3" s="480"/>
      <c r="C3" s="480"/>
      <c r="D3" s="480"/>
      <c r="E3" s="480"/>
      <c r="F3" s="480"/>
      <c r="G3" s="3" t="s">
        <v>322</v>
      </c>
      <c r="H3" s="3" t="s">
        <v>323</v>
      </c>
      <c r="I3" s="3" t="s">
        <v>322</v>
      </c>
      <c r="J3" s="3" t="s">
        <v>323</v>
      </c>
      <c r="K3" s="485"/>
      <c r="L3" s="487"/>
      <c r="M3" s="489"/>
    </row>
    <row r="4" spans="1:13" ht="24" customHeight="1">
      <c r="A4" s="26">
        <v>1</v>
      </c>
      <c r="B4" s="11" t="s">
        <v>312</v>
      </c>
      <c r="C4" s="12">
        <v>230525511</v>
      </c>
      <c r="D4" s="12" t="s">
        <v>310</v>
      </c>
      <c r="E4" s="12" t="s">
        <v>311</v>
      </c>
      <c r="F4" s="12" t="s">
        <v>62</v>
      </c>
      <c r="G4" s="11">
        <v>-2</v>
      </c>
      <c r="H4" s="11">
        <v>-4</v>
      </c>
      <c r="I4" s="11">
        <v>-2</v>
      </c>
      <c r="J4" s="11">
        <v>-0.5</v>
      </c>
      <c r="K4" s="11">
        <v>-0.4</v>
      </c>
      <c r="L4" s="26"/>
      <c r="M4" s="26" t="s">
        <v>324</v>
      </c>
    </row>
    <row r="5" spans="1:13" ht="24" customHeight="1">
      <c r="A5" s="26">
        <v>2</v>
      </c>
      <c r="B5" s="11" t="s">
        <v>312</v>
      </c>
      <c r="C5" s="12">
        <v>230530525</v>
      </c>
      <c r="D5" s="12" t="s">
        <v>310</v>
      </c>
      <c r="E5" s="12" t="s">
        <v>116</v>
      </c>
      <c r="F5" s="12" t="s">
        <v>62</v>
      </c>
      <c r="G5" s="6">
        <v>-3</v>
      </c>
      <c r="H5" s="6">
        <v>-3</v>
      </c>
      <c r="I5" s="6">
        <v>-2</v>
      </c>
      <c r="J5" s="6">
        <v>-1</v>
      </c>
      <c r="K5" s="11">
        <v>-0.6</v>
      </c>
      <c r="L5" s="5"/>
      <c r="M5" s="26" t="s">
        <v>324</v>
      </c>
    </row>
    <row r="6" spans="1:13" ht="24" customHeight="1">
      <c r="A6" s="5"/>
      <c r="B6" s="10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68" t="s">
        <v>325</v>
      </c>
      <c r="B9" s="469"/>
      <c r="C9" s="469"/>
      <c r="D9" s="469"/>
      <c r="E9" s="471"/>
      <c r="F9" s="472"/>
      <c r="G9" s="474"/>
      <c r="H9" s="468" t="s">
        <v>314</v>
      </c>
      <c r="I9" s="469"/>
      <c r="J9" s="469"/>
      <c r="K9" s="471"/>
      <c r="L9" s="481"/>
      <c r="M9" s="482"/>
    </row>
    <row r="10" spans="1:13" ht="16.5">
      <c r="A10" s="483" t="s">
        <v>326</v>
      </c>
      <c r="B10" s="483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3" type="noConversion"/>
  <dataValidations count="1">
    <dataValidation type="list" allowBlank="1" showInputMessage="1" showErrorMessage="1" sqref="M1:M3 M4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I21" sqref="I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0.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67" t="s">
        <v>327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</row>
    <row r="2" spans="1:23" s="1" customFormat="1" ht="15.95" customHeight="1">
      <c r="A2" s="479" t="s">
        <v>328</v>
      </c>
      <c r="B2" s="479" t="s">
        <v>300</v>
      </c>
      <c r="C2" s="479" t="s">
        <v>296</v>
      </c>
      <c r="D2" s="479" t="s">
        <v>297</v>
      </c>
      <c r="E2" s="479" t="s">
        <v>298</v>
      </c>
      <c r="F2" s="479" t="s">
        <v>299</v>
      </c>
      <c r="G2" s="490" t="s">
        <v>329</v>
      </c>
      <c r="H2" s="491"/>
      <c r="I2" s="492"/>
      <c r="J2" s="490" t="s">
        <v>330</v>
      </c>
      <c r="K2" s="491"/>
      <c r="L2" s="492"/>
      <c r="M2" s="490" t="s">
        <v>331</v>
      </c>
      <c r="N2" s="491"/>
      <c r="O2" s="492"/>
      <c r="P2" s="490" t="s">
        <v>332</v>
      </c>
      <c r="Q2" s="491"/>
      <c r="R2" s="492"/>
      <c r="S2" s="491" t="s">
        <v>333</v>
      </c>
      <c r="T2" s="491"/>
      <c r="U2" s="492"/>
      <c r="V2" s="496" t="s">
        <v>334</v>
      </c>
      <c r="W2" s="496" t="s">
        <v>309</v>
      </c>
    </row>
    <row r="3" spans="1:23" s="1" customFormat="1" ht="16.5">
      <c r="A3" s="480"/>
      <c r="B3" s="495"/>
      <c r="C3" s="495"/>
      <c r="D3" s="495"/>
      <c r="E3" s="495"/>
      <c r="F3" s="495"/>
      <c r="G3" s="3" t="s">
        <v>335</v>
      </c>
      <c r="H3" s="3" t="s">
        <v>67</v>
      </c>
      <c r="I3" s="3" t="s">
        <v>300</v>
      </c>
      <c r="J3" s="3" t="s">
        <v>335</v>
      </c>
      <c r="K3" s="3" t="s">
        <v>67</v>
      </c>
      <c r="L3" s="3" t="s">
        <v>300</v>
      </c>
      <c r="M3" s="3" t="s">
        <v>335</v>
      </c>
      <c r="N3" s="3" t="s">
        <v>67</v>
      </c>
      <c r="O3" s="3" t="s">
        <v>300</v>
      </c>
      <c r="P3" s="3" t="s">
        <v>335</v>
      </c>
      <c r="Q3" s="3" t="s">
        <v>67</v>
      </c>
      <c r="R3" s="3" t="s">
        <v>300</v>
      </c>
      <c r="S3" s="3" t="s">
        <v>335</v>
      </c>
      <c r="T3" s="3" t="s">
        <v>67</v>
      </c>
      <c r="U3" s="3" t="s">
        <v>300</v>
      </c>
      <c r="V3" s="497"/>
      <c r="W3" s="497"/>
    </row>
    <row r="4" spans="1:23" ht="21" customHeight="1">
      <c r="A4" s="19" t="s">
        <v>336</v>
      </c>
      <c r="B4" s="11" t="s">
        <v>312</v>
      </c>
      <c r="C4" s="12">
        <v>230525511</v>
      </c>
      <c r="D4" s="12" t="s">
        <v>310</v>
      </c>
      <c r="E4" s="12" t="s">
        <v>311</v>
      </c>
      <c r="F4" s="12" t="s">
        <v>62</v>
      </c>
      <c r="G4" s="12" t="s">
        <v>310</v>
      </c>
      <c r="H4" s="20"/>
      <c r="I4" s="20" t="s">
        <v>312</v>
      </c>
      <c r="J4" s="25"/>
      <c r="K4" s="26" t="s">
        <v>337</v>
      </c>
      <c r="L4" s="26" t="s">
        <v>56</v>
      </c>
      <c r="M4" s="6"/>
      <c r="N4" s="6"/>
      <c r="O4" s="6"/>
      <c r="P4" s="6"/>
      <c r="Q4" s="6"/>
      <c r="R4" s="6"/>
      <c r="S4" s="6"/>
      <c r="T4" s="6"/>
      <c r="U4" s="6"/>
      <c r="V4" s="26" t="s">
        <v>338</v>
      </c>
      <c r="W4" s="6"/>
    </row>
    <row r="5" spans="1:23" ht="21" customHeight="1">
      <c r="A5" s="19" t="s">
        <v>336</v>
      </c>
      <c r="B5" s="11" t="s">
        <v>312</v>
      </c>
      <c r="C5" s="12">
        <v>230530525</v>
      </c>
      <c r="D5" s="12" t="s">
        <v>310</v>
      </c>
      <c r="E5" s="12" t="s">
        <v>116</v>
      </c>
      <c r="F5" s="12" t="s">
        <v>62</v>
      </c>
      <c r="G5" s="12" t="s">
        <v>310</v>
      </c>
      <c r="H5" s="21"/>
      <c r="I5" s="20" t="s">
        <v>312</v>
      </c>
      <c r="J5" s="25"/>
      <c r="K5" s="26" t="s">
        <v>337</v>
      </c>
      <c r="L5" s="26" t="s">
        <v>56</v>
      </c>
      <c r="M5" s="21"/>
      <c r="N5" s="21"/>
      <c r="O5" s="21"/>
      <c r="P5" s="21"/>
      <c r="Q5" s="21"/>
      <c r="R5" s="21"/>
      <c r="S5" s="21"/>
      <c r="T5" s="21"/>
      <c r="U5" s="21"/>
      <c r="V5" s="26" t="s">
        <v>338</v>
      </c>
      <c r="W5" s="6"/>
    </row>
    <row r="6" spans="1:23" ht="24" customHeight="1">
      <c r="A6" s="19"/>
      <c r="B6" s="19"/>
      <c r="C6" s="22"/>
      <c r="D6" s="23"/>
      <c r="E6" s="22"/>
      <c r="F6" s="19"/>
      <c r="G6" s="6"/>
      <c r="H6" s="24"/>
      <c r="I6" s="2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1.95" customHeight="1">
      <c r="A7" s="19"/>
      <c r="B7" s="19"/>
      <c r="C7" s="22"/>
      <c r="D7" s="23"/>
      <c r="E7" s="22"/>
      <c r="F7" s="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93"/>
      <c r="B8" s="493"/>
      <c r="C8" s="493"/>
      <c r="D8" s="493"/>
      <c r="E8" s="493"/>
      <c r="F8" s="4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94"/>
      <c r="B9" s="494"/>
      <c r="C9" s="494"/>
      <c r="D9" s="494"/>
      <c r="E9" s="494"/>
      <c r="F9" s="4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93"/>
      <c r="B10" s="493"/>
      <c r="C10" s="493"/>
      <c r="D10" s="493"/>
      <c r="E10" s="493"/>
      <c r="F10" s="4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94"/>
      <c r="B11" s="494"/>
      <c r="C11" s="494"/>
      <c r="D11" s="494"/>
      <c r="E11" s="494"/>
      <c r="F11" s="4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93"/>
      <c r="B12" s="493"/>
      <c r="C12" s="493"/>
      <c r="D12" s="493"/>
      <c r="E12" s="493"/>
      <c r="F12" s="49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4"/>
      <c r="B13" s="494"/>
      <c r="C13" s="494"/>
      <c r="D13" s="494"/>
      <c r="E13" s="494"/>
      <c r="F13" s="49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68" t="s">
        <v>339</v>
      </c>
      <c r="B15" s="469"/>
      <c r="C15" s="469"/>
      <c r="D15" s="469"/>
      <c r="E15" s="471"/>
      <c r="F15" s="472"/>
      <c r="G15" s="474"/>
      <c r="H15" s="18"/>
      <c r="I15" s="18"/>
      <c r="J15" s="468" t="s">
        <v>314</v>
      </c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71"/>
      <c r="V15" s="7"/>
      <c r="W15" s="9"/>
    </row>
    <row r="16" spans="1:23" ht="78" customHeight="1">
      <c r="A16" s="475" t="s">
        <v>340</v>
      </c>
      <c r="B16" s="475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53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7" t="s">
        <v>341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" customFormat="1" ht="16.5">
      <c r="A2" s="14" t="s">
        <v>342</v>
      </c>
      <c r="B2" s="15" t="s">
        <v>296</v>
      </c>
      <c r="C2" s="15" t="s">
        <v>297</v>
      </c>
      <c r="D2" s="15" t="s">
        <v>298</v>
      </c>
      <c r="E2" s="15" t="s">
        <v>299</v>
      </c>
      <c r="F2" s="15" t="s">
        <v>300</v>
      </c>
      <c r="G2" s="14" t="s">
        <v>343</v>
      </c>
      <c r="H2" s="14" t="s">
        <v>344</v>
      </c>
      <c r="I2" s="14" t="s">
        <v>345</v>
      </c>
      <c r="J2" s="14" t="s">
        <v>344</v>
      </c>
      <c r="K2" s="14" t="s">
        <v>346</v>
      </c>
      <c r="L2" s="14" t="s">
        <v>344</v>
      </c>
      <c r="M2" s="15" t="s">
        <v>334</v>
      </c>
      <c r="N2" s="15" t="s">
        <v>309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342</v>
      </c>
      <c r="B4" s="17" t="s">
        <v>347</v>
      </c>
      <c r="C4" s="17" t="s">
        <v>335</v>
      </c>
      <c r="D4" s="17" t="s">
        <v>298</v>
      </c>
      <c r="E4" s="15" t="s">
        <v>299</v>
      </c>
      <c r="F4" s="15" t="s">
        <v>300</v>
      </c>
      <c r="G4" s="14" t="s">
        <v>343</v>
      </c>
      <c r="H4" s="14" t="s">
        <v>344</v>
      </c>
      <c r="I4" s="14" t="s">
        <v>345</v>
      </c>
      <c r="J4" s="14" t="s">
        <v>344</v>
      </c>
      <c r="K4" s="14" t="s">
        <v>346</v>
      </c>
      <c r="L4" s="14" t="s">
        <v>344</v>
      </c>
      <c r="M4" s="15" t="s">
        <v>334</v>
      </c>
      <c r="N4" s="15" t="s">
        <v>309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68" t="s">
        <v>348</v>
      </c>
      <c r="B11" s="469"/>
      <c r="C11" s="469"/>
      <c r="D11" s="471"/>
      <c r="E11" s="472"/>
      <c r="F11" s="473"/>
      <c r="G11" s="474"/>
      <c r="H11" s="18"/>
      <c r="I11" s="468" t="s">
        <v>349</v>
      </c>
      <c r="J11" s="469"/>
      <c r="K11" s="469"/>
      <c r="L11" s="7"/>
      <c r="M11" s="7"/>
      <c r="N11" s="9"/>
    </row>
    <row r="12" spans="1:14" ht="16.5">
      <c r="A12" s="475" t="s">
        <v>350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D19" sqref="D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67" t="s">
        <v>351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2" s="1" customFormat="1" ht="16.5">
      <c r="A2" s="3" t="s">
        <v>328</v>
      </c>
      <c r="B2" s="4" t="s">
        <v>300</v>
      </c>
      <c r="C2" s="4" t="s">
        <v>296</v>
      </c>
      <c r="D2" s="4" t="s">
        <v>297</v>
      </c>
      <c r="E2" s="4" t="s">
        <v>298</v>
      </c>
      <c r="F2" s="4" t="s">
        <v>299</v>
      </c>
      <c r="G2" s="3" t="s">
        <v>352</v>
      </c>
      <c r="H2" s="3" t="s">
        <v>353</v>
      </c>
      <c r="I2" s="3" t="s">
        <v>354</v>
      </c>
      <c r="J2" s="3" t="s">
        <v>355</v>
      </c>
      <c r="K2" s="4" t="s">
        <v>334</v>
      </c>
      <c r="L2" s="4" t="s">
        <v>309</v>
      </c>
    </row>
    <row r="3" spans="1:12">
      <c r="A3" s="10" t="s">
        <v>356</v>
      </c>
      <c r="B3" s="11" t="s">
        <v>312</v>
      </c>
      <c r="C3" s="12">
        <v>230525511</v>
      </c>
      <c r="D3" s="12" t="s">
        <v>310</v>
      </c>
      <c r="E3" s="12" t="s">
        <v>311</v>
      </c>
      <c r="F3" s="12" t="s">
        <v>62</v>
      </c>
      <c r="G3" s="13" t="s">
        <v>357</v>
      </c>
      <c r="H3" s="6" t="s">
        <v>358</v>
      </c>
      <c r="I3" s="5"/>
      <c r="J3" s="5"/>
      <c r="K3" s="5" t="s">
        <v>359</v>
      </c>
      <c r="L3" s="6" t="s">
        <v>324</v>
      </c>
    </row>
    <row r="4" spans="1:12">
      <c r="A4" s="10" t="s">
        <v>356</v>
      </c>
      <c r="B4" s="11" t="s">
        <v>312</v>
      </c>
      <c r="C4" s="12">
        <v>230530525</v>
      </c>
      <c r="D4" s="12" t="s">
        <v>310</v>
      </c>
      <c r="E4" s="12" t="s">
        <v>116</v>
      </c>
      <c r="F4" s="12" t="s">
        <v>62</v>
      </c>
      <c r="G4" s="13" t="s">
        <v>357</v>
      </c>
      <c r="H4" s="6" t="s">
        <v>358</v>
      </c>
      <c r="I4" s="5"/>
      <c r="J4" s="5"/>
      <c r="K4" s="5" t="s">
        <v>359</v>
      </c>
      <c r="L4" s="6" t="s">
        <v>324</v>
      </c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68" t="s">
        <v>360</v>
      </c>
      <c r="B7" s="469"/>
      <c r="C7" s="469"/>
      <c r="D7" s="469"/>
      <c r="E7" s="471"/>
      <c r="F7" s="472"/>
      <c r="G7" s="474"/>
      <c r="H7" s="468" t="s">
        <v>361</v>
      </c>
      <c r="I7" s="469"/>
      <c r="J7" s="469"/>
      <c r="K7" s="7"/>
      <c r="L7" s="9"/>
    </row>
    <row r="8" spans="1:12" ht="16.5">
      <c r="A8" s="475" t="s">
        <v>362</v>
      </c>
      <c r="B8" s="475"/>
      <c r="C8" s="476"/>
      <c r="D8" s="476"/>
      <c r="E8" s="476"/>
      <c r="F8" s="476"/>
      <c r="G8" s="476"/>
      <c r="H8" s="476"/>
      <c r="I8" s="476"/>
      <c r="J8" s="476"/>
      <c r="K8" s="476"/>
      <c r="L8" s="476"/>
    </row>
  </sheetData>
  <mergeCells count="5">
    <mergeCell ref="A1:J1"/>
    <mergeCell ref="A7:E7"/>
    <mergeCell ref="F7:G7"/>
    <mergeCell ref="H7:J7"/>
    <mergeCell ref="A8:L8"/>
  </mergeCells>
  <phoneticPr fontId="53" type="noConversion"/>
  <dataValidations count="1">
    <dataValidation type="list" allowBlank="1" showInputMessage="1" showErrorMessage="1" sqref="L3 L4 L5:L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7" t="s">
        <v>363</v>
      </c>
      <c r="B1" s="467"/>
      <c r="C1" s="467"/>
      <c r="D1" s="467"/>
      <c r="E1" s="467"/>
      <c r="F1" s="467"/>
      <c r="G1" s="467"/>
      <c r="H1" s="467"/>
      <c r="I1" s="467"/>
    </row>
    <row r="2" spans="1:9" s="1" customFormat="1" ht="16.5">
      <c r="A2" s="478" t="s">
        <v>295</v>
      </c>
      <c r="B2" s="479" t="s">
        <v>300</v>
      </c>
      <c r="C2" s="479" t="s">
        <v>335</v>
      </c>
      <c r="D2" s="479" t="s">
        <v>298</v>
      </c>
      <c r="E2" s="479" t="s">
        <v>299</v>
      </c>
      <c r="F2" s="3" t="s">
        <v>364</v>
      </c>
      <c r="G2" s="3" t="s">
        <v>318</v>
      </c>
      <c r="H2" s="484" t="s">
        <v>319</v>
      </c>
      <c r="I2" s="488" t="s">
        <v>321</v>
      </c>
    </row>
    <row r="3" spans="1:9" s="1" customFormat="1" ht="16.5">
      <c r="A3" s="478"/>
      <c r="B3" s="480"/>
      <c r="C3" s="480"/>
      <c r="D3" s="480"/>
      <c r="E3" s="480"/>
      <c r="F3" s="3" t="s">
        <v>365</v>
      </c>
      <c r="G3" s="3" t="s">
        <v>322</v>
      </c>
      <c r="H3" s="485"/>
      <c r="I3" s="48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8" t="s">
        <v>348</v>
      </c>
      <c r="B12" s="469"/>
      <c r="C12" s="469"/>
      <c r="D12" s="471"/>
      <c r="E12" s="8"/>
      <c r="F12" s="468" t="s">
        <v>349</v>
      </c>
      <c r="G12" s="469"/>
      <c r="H12" s="471"/>
      <c r="I12" s="9"/>
    </row>
    <row r="13" spans="1:9" ht="16.5">
      <c r="A13" s="475" t="s">
        <v>366</v>
      </c>
      <c r="B13" s="475"/>
      <c r="C13" s="476"/>
      <c r="D13" s="476"/>
      <c r="E13" s="476"/>
      <c r="F13" s="476"/>
      <c r="G13" s="476"/>
      <c r="H13" s="476"/>
      <c r="I13" s="4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3" t="s">
        <v>35</v>
      </c>
      <c r="C2" s="264"/>
      <c r="D2" s="264"/>
      <c r="E2" s="264"/>
      <c r="F2" s="264"/>
      <c r="G2" s="264"/>
      <c r="H2" s="264"/>
      <c r="I2" s="265"/>
    </row>
    <row r="3" spans="2:9" ht="27.95" customHeight="1">
      <c r="B3" s="240"/>
      <c r="C3" s="241"/>
      <c r="D3" s="266" t="s">
        <v>36</v>
      </c>
      <c r="E3" s="267"/>
      <c r="F3" s="268" t="s">
        <v>37</v>
      </c>
      <c r="G3" s="269"/>
      <c r="H3" s="266" t="s">
        <v>38</v>
      </c>
      <c r="I3" s="270"/>
    </row>
    <row r="4" spans="2:9" ht="27.95" customHeight="1">
      <c r="B4" s="240" t="s">
        <v>39</v>
      </c>
      <c r="C4" s="241" t="s">
        <v>40</v>
      </c>
      <c r="D4" s="241" t="s">
        <v>41</v>
      </c>
      <c r="E4" s="241" t="s">
        <v>42</v>
      </c>
      <c r="F4" s="242" t="s">
        <v>41</v>
      </c>
      <c r="G4" s="242" t="s">
        <v>42</v>
      </c>
      <c r="H4" s="241" t="s">
        <v>41</v>
      </c>
      <c r="I4" s="249" t="s">
        <v>42</v>
      </c>
    </row>
    <row r="5" spans="2:9" ht="27.95" customHeight="1">
      <c r="B5" s="243" t="s">
        <v>43</v>
      </c>
      <c r="C5" s="5">
        <v>13</v>
      </c>
      <c r="D5" s="5">
        <v>0</v>
      </c>
      <c r="E5" s="5">
        <v>1</v>
      </c>
      <c r="F5" s="244">
        <v>0</v>
      </c>
      <c r="G5" s="244">
        <v>1</v>
      </c>
      <c r="H5" s="5">
        <v>1</v>
      </c>
      <c r="I5" s="250">
        <v>2</v>
      </c>
    </row>
    <row r="6" spans="2:9" ht="27.95" customHeight="1">
      <c r="B6" s="243" t="s">
        <v>44</v>
      </c>
      <c r="C6" s="5">
        <v>20</v>
      </c>
      <c r="D6" s="5">
        <v>0</v>
      </c>
      <c r="E6" s="5">
        <v>1</v>
      </c>
      <c r="F6" s="244">
        <v>1</v>
      </c>
      <c r="G6" s="244">
        <v>2</v>
      </c>
      <c r="H6" s="5">
        <v>2</v>
      </c>
      <c r="I6" s="250">
        <v>3</v>
      </c>
    </row>
    <row r="7" spans="2:9" ht="27.95" customHeight="1">
      <c r="B7" s="243" t="s">
        <v>45</v>
      </c>
      <c r="C7" s="5">
        <v>32</v>
      </c>
      <c r="D7" s="5">
        <v>0</v>
      </c>
      <c r="E7" s="5">
        <v>1</v>
      </c>
      <c r="F7" s="244">
        <v>2</v>
      </c>
      <c r="G7" s="244">
        <v>3</v>
      </c>
      <c r="H7" s="5">
        <v>3</v>
      </c>
      <c r="I7" s="250">
        <v>4</v>
      </c>
    </row>
    <row r="8" spans="2:9" ht="27.95" customHeight="1">
      <c r="B8" s="243" t="s">
        <v>46</v>
      </c>
      <c r="C8" s="5">
        <v>50</v>
      </c>
      <c r="D8" s="5">
        <v>1</v>
      </c>
      <c r="E8" s="5">
        <v>2</v>
      </c>
      <c r="F8" s="244">
        <v>3</v>
      </c>
      <c r="G8" s="244">
        <v>4</v>
      </c>
      <c r="H8" s="5">
        <v>5</v>
      </c>
      <c r="I8" s="250">
        <v>6</v>
      </c>
    </row>
    <row r="9" spans="2:9" ht="27.95" customHeight="1">
      <c r="B9" s="243" t="s">
        <v>47</v>
      </c>
      <c r="C9" s="5">
        <v>80</v>
      </c>
      <c r="D9" s="5">
        <v>2</v>
      </c>
      <c r="E9" s="5">
        <v>3</v>
      </c>
      <c r="F9" s="244">
        <v>5</v>
      </c>
      <c r="G9" s="244">
        <v>6</v>
      </c>
      <c r="H9" s="5">
        <v>7</v>
      </c>
      <c r="I9" s="250">
        <v>8</v>
      </c>
    </row>
    <row r="10" spans="2:9" ht="27.95" customHeight="1">
      <c r="B10" s="243" t="s">
        <v>48</v>
      </c>
      <c r="C10" s="5">
        <v>125</v>
      </c>
      <c r="D10" s="5">
        <v>3</v>
      </c>
      <c r="E10" s="5">
        <v>4</v>
      </c>
      <c r="F10" s="244">
        <v>7</v>
      </c>
      <c r="G10" s="244">
        <v>8</v>
      </c>
      <c r="H10" s="5">
        <v>10</v>
      </c>
      <c r="I10" s="250">
        <v>11</v>
      </c>
    </row>
    <row r="11" spans="2:9" ht="27.95" customHeight="1">
      <c r="B11" s="243" t="s">
        <v>49</v>
      </c>
      <c r="C11" s="5">
        <v>200</v>
      </c>
      <c r="D11" s="5">
        <v>5</v>
      </c>
      <c r="E11" s="5">
        <v>6</v>
      </c>
      <c r="F11" s="244">
        <v>10</v>
      </c>
      <c r="G11" s="244">
        <v>11</v>
      </c>
      <c r="H11" s="5">
        <v>14</v>
      </c>
      <c r="I11" s="250">
        <v>15</v>
      </c>
    </row>
    <row r="12" spans="2:9" ht="27.95" customHeight="1">
      <c r="B12" s="245" t="s">
        <v>50</v>
      </c>
      <c r="C12" s="246">
        <v>315</v>
      </c>
      <c r="D12" s="246">
        <v>7</v>
      </c>
      <c r="E12" s="246">
        <v>8</v>
      </c>
      <c r="F12" s="247">
        <v>14</v>
      </c>
      <c r="G12" s="247">
        <v>15</v>
      </c>
      <c r="H12" s="246">
        <v>21</v>
      </c>
      <c r="I12" s="251">
        <v>22</v>
      </c>
    </row>
    <row r="14" spans="2:9">
      <c r="B14" s="248" t="s">
        <v>51</v>
      </c>
      <c r="C14" s="248"/>
      <c r="D14" s="248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H23" sqref="H23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4" ht="20.25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4" ht="14.25">
      <c r="A2" s="140" t="s">
        <v>53</v>
      </c>
      <c r="B2" s="272" t="s">
        <v>54</v>
      </c>
      <c r="C2" s="272"/>
      <c r="D2" s="273" t="s">
        <v>55</v>
      </c>
      <c r="E2" s="273"/>
      <c r="F2" s="272" t="s">
        <v>56</v>
      </c>
      <c r="G2" s="272"/>
      <c r="H2" s="141" t="s">
        <v>57</v>
      </c>
      <c r="I2" s="274" t="s">
        <v>56</v>
      </c>
      <c r="J2" s="274"/>
      <c r="K2" s="275"/>
    </row>
    <row r="3" spans="1:14" ht="14.25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spans="1:14" ht="14.25">
      <c r="A4" s="144" t="s">
        <v>61</v>
      </c>
      <c r="B4" s="282" t="s">
        <v>62</v>
      </c>
      <c r="C4" s="283"/>
      <c r="D4" s="284" t="s">
        <v>63</v>
      </c>
      <c r="E4" s="285"/>
      <c r="F4" s="286">
        <v>45097</v>
      </c>
      <c r="G4" s="287"/>
      <c r="H4" s="284" t="s">
        <v>64</v>
      </c>
      <c r="I4" s="285"/>
      <c r="J4" s="66" t="s">
        <v>65</v>
      </c>
      <c r="K4" s="67" t="s">
        <v>66</v>
      </c>
    </row>
    <row r="5" spans="1:14" ht="14.25">
      <c r="A5" s="146" t="s">
        <v>67</v>
      </c>
      <c r="B5" s="282" t="s">
        <v>68</v>
      </c>
      <c r="C5" s="283"/>
      <c r="D5" s="284" t="s">
        <v>69</v>
      </c>
      <c r="E5" s="285"/>
      <c r="F5" s="286">
        <v>45091</v>
      </c>
      <c r="G5" s="287"/>
      <c r="H5" s="284" t="s">
        <v>70</v>
      </c>
      <c r="I5" s="285"/>
      <c r="J5" s="66" t="s">
        <v>65</v>
      </c>
      <c r="K5" s="67" t="s">
        <v>66</v>
      </c>
    </row>
    <row r="6" spans="1:14" ht="14.25">
      <c r="A6" s="144" t="s">
        <v>71</v>
      </c>
      <c r="B6" s="72">
        <v>2</v>
      </c>
      <c r="C6" s="212">
        <v>6</v>
      </c>
      <c r="D6" s="146" t="s">
        <v>72</v>
      </c>
      <c r="E6" s="156"/>
      <c r="F6" s="286">
        <v>45094</v>
      </c>
      <c r="G6" s="287"/>
      <c r="H6" s="284" t="s">
        <v>73</v>
      </c>
      <c r="I6" s="285"/>
      <c r="J6" s="66" t="s">
        <v>65</v>
      </c>
      <c r="K6" s="67" t="s">
        <v>66</v>
      </c>
    </row>
    <row r="7" spans="1:14" ht="14.25">
      <c r="A7" s="144" t="s">
        <v>74</v>
      </c>
      <c r="B7" s="288">
        <v>2100</v>
      </c>
      <c r="C7" s="289"/>
      <c r="D7" s="146" t="s">
        <v>75</v>
      </c>
      <c r="E7" s="155"/>
      <c r="F7" s="286">
        <v>45096</v>
      </c>
      <c r="G7" s="287"/>
      <c r="H7" s="284" t="s">
        <v>76</v>
      </c>
      <c r="I7" s="285"/>
      <c r="J7" s="66" t="s">
        <v>65</v>
      </c>
      <c r="K7" s="67" t="s">
        <v>66</v>
      </c>
    </row>
    <row r="8" spans="1:14" ht="14.25">
      <c r="A8" s="148" t="s">
        <v>77</v>
      </c>
      <c r="B8" s="290" t="s">
        <v>78</v>
      </c>
      <c r="C8" s="291"/>
      <c r="D8" s="292" t="s">
        <v>79</v>
      </c>
      <c r="E8" s="293"/>
      <c r="F8" s="294">
        <v>45097</v>
      </c>
      <c r="G8" s="295"/>
      <c r="H8" s="292" t="s">
        <v>80</v>
      </c>
      <c r="I8" s="293"/>
      <c r="J8" s="75" t="s">
        <v>65</v>
      </c>
      <c r="K8" s="149" t="s">
        <v>66</v>
      </c>
      <c r="N8" s="234"/>
    </row>
    <row r="9" spans="1:14" ht="14.25">
      <c r="A9" s="296" t="s">
        <v>81</v>
      </c>
      <c r="B9" s="297"/>
      <c r="C9" s="297"/>
      <c r="D9" s="297"/>
      <c r="E9" s="297"/>
      <c r="F9" s="297"/>
      <c r="G9" s="297"/>
      <c r="H9" s="297"/>
      <c r="I9" s="297"/>
      <c r="J9" s="297"/>
      <c r="K9" s="298"/>
    </row>
    <row r="10" spans="1:14" ht="14.25">
      <c r="A10" s="299" t="s">
        <v>82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1"/>
    </row>
    <row r="11" spans="1:14" ht="14.25">
      <c r="A11" s="213" t="s">
        <v>83</v>
      </c>
      <c r="B11" s="214" t="s">
        <v>84</v>
      </c>
      <c r="C11" s="215" t="s">
        <v>85</v>
      </c>
      <c r="D11" s="216"/>
      <c r="E11" s="217" t="s">
        <v>86</v>
      </c>
      <c r="F11" s="214" t="s">
        <v>84</v>
      </c>
      <c r="G11" s="215" t="s">
        <v>85</v>
      </c>
      <c r="H11" s="215" t="s">
        <v>87</v>
      </c>
      <c r="I11" s="217" t="s">
        <v>88</v>
      </c>
      <c r="J11" s="214" t="s">
        <v>84</v>
      </c>
      <c r="K11" s="235" t="s">
        <v>85</v>
      </c>
    </row>
    <row r="12" spans="1:14" ht="14.25">
      <c r="A12" s="146" t="s">
        <v>89</v>
      </c>
      <c r="B12" s="154" t="s">
        <v>84</v>
      </c>
      <c r="C12" s="66" t="s">
        <v>85</v>
      </c>
      <c r="D12" s="155"/>
      <c r="E12" s="156" t="s">
        <v>90</v>
      </c>
      <c r="F12" s="154" t="s">
        <v>84</v>
      </c>
      <c r="G12" s="66" t="s">
        <v>85</v>
      </c>
      <c r="H12" s="66" t="s">
        <v>87</v>
      </c>
      <c r="I12" s="156" t="s">
        <v>91</v>
      </c>
      <c r="J12" s="154" t="s">
        <v>84</v>
      </c>
      <c r="K12" s="67" t="s">
        <v>85</v>
      </c>
    </row>
    <row r="13" spans="1:14" ht="14.25">
      <c r="A13" s="146" t="s">
        <v>92</v>
      </c>
      <c r="B13" s="154" t="s">
        <v>84</v>
      </c>
      <c r="C13" s="66" t="s">
        <v>85</v>
      </c>
      <c r="D13" s="155"/>
      <c r="E13" s="156" t="s">
        <v>93</v>
      </c>
      <c r="F13" s="66" t="s">
        <v>94</v>
      </c>
      <c r="G13" s="66" t="s">
        <v>95</v>
      </c>
      <c r="H13" s="66" t="s">
        <v>87</v>
      </c>
      <c r="I13" s="156" t="s">
        <v>96</v>
      </c>
      <c r="J13" s="154" t="s">
        <v>84</v>
      </c>
      <c r="K13" s="67" t="s">
        <v>85</v>
      </c>
    </row>
    <row r="14" spans="1:14" ht="14.25">
      <c r="A14" s="292" t="s">
        <v>97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02"/>
    </row>
    <row r="15" spans="1:14" ht="14.25">
      <c r="A15" s="299" t="s">
        <v>98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1"/>
    </row>
    <row r="16" spans="1:14" ht="14.25">
      <c r="A16" s="218" t="s">
        <v>99</v>
      </c>
      <c r="B16" s="215" t="s">
        <v>94</v>
      </c>
      <c r="C16" s="215" t="s">
        <v>95</v>
      </c>
      <c r="D16" s="219"/>
      <c r="E16" s="220" t="s">
        <v>100</v>
      </c>
      <c r="F16" s="215" t="s">
        <v>94</v>
      </c>
      <c r="G16" s="215" t="s">
        <v>95</v>
      </c>
      <c r="H16" s="221"/>
      <c r="I16" s="220" t="s">
        <v>101</v>
      </c>
      <c r="J16" s="215" t="s">
        <v>94</v>
      </c>
      <c r="K16" s="235" t="s">
        <v>95</v>
      </c>
    </row>
    <row r="17" spans="1:22" ht="16.5" customHeight="1">
      <c r="A17" s="158" t="s">
        <v>102</v>
      </c>
      <c r="B17" s="66" t="s">
        <v>94</v>
      </c>
      <c r="C17" s="66" t="s">
        <v>95</v>
      </c>
      <c r="D17" s="72"/>
      <c r="E17" s="159" t="s">
        <v>103</v>
      </c>
      <c r="F17" s="66" t="s">
        <v>94</v>
      </c>
      <c r="G17" s="66" t="s">
        <v>95</v>
      </c>
      <c r="H17" s="222"/>
      <c r="I17" s="159" t="s">
        <v>104</v>
      </c>
      <c r="J17" s="66" t="s">
        <v>94</v>
      </c>
      <c r="K17" s="67" t="s">
        <v>95</v>
      </c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</row>
    <row r="18" spans="1:22" ht="18" customHeight="1">
      <c r="A18" s="303" t="s">
        <v>105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5"/>
    </row>
    <row r="19" spans="1:22" ht="18" customHeight="1">
      <c r="A19" s="299" t="s">
        <v>106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1"/>
    </row>
    <row r="20" spans="1:22" ht="16.5" customHeight="1">
      <c r="A20" s="306" t="s">
        <v>107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22" ht="21.75" customHeight="1">
      <c r="A21" s="223" t="s">
        <v>108</v>
      </c>
      <c r="B21" s="224" t="s">
        <v>109</v>
      </c>
      <c r="C21" s="224" t="s">
        <v>110</v>
      </c>
      <c r="D21" s="224" t="s">
        <v>111</v>
      </c>
      <c r="E21" s="224" t="s">
        <v>112</v>
      </c>
      <c r="F21" s="224" t="s">
        <v>113</v>
      </c>
      <c r="G21" s="224" t="s">
        <v>114</v>
      </c>
      <c r="H21" s="224"/>
      <c r="I21" s="237"/>
      <c r="J21" s="143"/>
      <c r="K21" s="91" t="s">
        <v>115</v>
      </c>
    </row>
    <row r="22" spans="1:22" ht="23.1" customHeight="1">
      <c r="A22" s="225" t="s">
        <v>116</v>
      </c>
      <c r="B22" s="226" t="s">
        <v>94</v>
      </c>
      <c r="C22" s="226" t="s">
        <v>94</v>
      </c>
      <c r="D22" s="226" t="s">
        <v>94</v>
      </c>
      <c r="E22" s="226" t="s">
        <v>94</v>
      </c>
      <c r="F22" s="226" t="s">
        <v>94</v>
      </c>
      <c r="G22" s="226" t="s">
        <v>94</v>
      </c>
      <c r="H22" s="226"/>
      <c r="I22" s="226"/>
      <c r="J22" s="226"/>
      <c r="K22" s="238"/>
    </row>
    <row r="23" spans="1:22" ht="23.1" customHeight="1">
      <c r="A23" s="227" t="s">
        <v>117</v>
      </c>
      <c r="B23" s="226" t="s">
        <v>94</v>
      </c>
      <c r="C23" s="226" t="s">
        <v>94</v>
      </c>
      <c r="D23" s="226" t="s">
        <v>94</v>
      </c>
      <c r="E23" s="226" t="s">
        <v>94</v>
      </c>
      <c r="F23" s="226" t="s">
        <v>94</v>
      </c>
      <c r="G23" s="226" t="s">
        <v>94</v>
      </c>
      <c r="H23" s="226"/>
      <c r="I23" s="226"/>
      <c r="J23" s="226"/>
      <c r="K23" s="239"/>
    </row>
    <row r="24" spans="1:22" ht="23.1" customHeight="1">
      <c r="A24" s="227"/>
      <c r="B24" s="226"/>
      <c r="C24" s="226"/>
      <c r="D24" s="226"/>
      <c r="E24" s="226"/>
      <c r="F24" s="226"/>
      <c r="G24" s="226"/>
      <c r="H24" s="226"/>
      <c r="I24" s="226"/>
      <c r="J24" s="226"/>
      <c r="K24" s="239"/>
    </row>
    <row r="25" spans="1:22" ht="23.1" customHeight="1">
      <c r="A25" s="227"/>
      <c r="B25" s="226"/>
      <c r="C25" s="226"/>
      <c r="D25" s="226"/>
      <c r="E25" s="226"/>
      <c r="F25" s="226"/>
      <c r="G25" s="226"/>
      <c r="H25" s="226"/>
      <c r="I25" s="226"/>
      <c r="J25" s="226"/>
      <c r="K25" s="88"/>
    </row>
    <row r="26" spans="1:22" ht="23.1" customHeight="1">
      <c r="A26" s="147"/>
      <c r="B26" s="226"/>
      <c r="C26" s="226"/>
      <c r="D26" s="226"/>
      <c r="E26" s="226"/>
      <c r="F26" s="226"/>
      <c r="G26" s="226"/>
      <c r="H26" s="226"/>
      <c r="I26" s="226"/>
      <c r="J26" s="226"/>
      <c r="K26" s="88"/>
    </row>
    <row r="27" spans="1:22" ht="23.1" customHeight="1">
      <c r="A27" s="147"/>
      <c r="B27" s="226"/>
      <c r="C27" s="226"/>
      <c r="D27" s="226"/>
      <c r="E27" s="226"/>
      <c r="F27" s="226"/>
      <c r="G27" s="226"/>
      <c r="H27" s="226"/>
      <c r="I27" s="226"/>
      <c r="J27" s="226"/>
      <c r="K27" s="88"/>
    </row>
    <row r="28" spans="1:22" ht="23.1" customHeight="1">
      <c r="A28" s="157"/>
      <c r="B28" s="228"/>
      <c r="C28" s="228"/>
      <c r="D28" s="228"/>
      <c r="E28" s="228"/>
      <c r="F28" s="228"/>
      <c r="G28" s="228"/>
      <c r="H28" s="228"/>
      <c r="I28" s="228"/>
      <c r="J28" s="228"/>
      <c r="K28" s="89"/>
    </row>
    <row r="29" spans="1:22" ht="18" customHeight="1">
      <c r="A29" s="309" t="s">
        <v>118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22" ht="18.75" customHeight="1">
      <c r="A30" s="312" t="s">
        <v>119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4"/>
    </row>
    <row r="31" spans="1:22" ht="18.75" customHeight="1">
      <c r="A31" s="315" t="s">
        <v>120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22" ht="18" customHeight="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4.25">
      <c r="A33" s="318" t="s">
        <v>94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1" ht="14.25">
      <c r="A34" s="321" t="s">
        <v>122</v>
      </c>
      <c r="B34" s="322"/>
      <c r="C34" s="66" t="s">
        <v>65</v>
      </c>
      <c r="D34" s="66" t="s">
        <v>66</v>
      </c>
      <c r="E34" s="323" t="s">
        <v>123</v>
      </c>
      <c r="F34" s="324"/>
      <c r="G34" s="324"/>
      <c r="H34" s="324"/>
      <c r="I34" s="324"/>
      <c r="J34" s="324"/>
      <c r="K34" s="325"/>
    </row>
    <row r="35" spans="1:11" ht="14.25">
      <c r="A35" s="326" t="s">
        <v>124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spans="1:11" ht="21" customHeight="1">
      <c r="A36" s="327" t="s">
        <v>125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21" customHeight="1">
      <c r="A37" s="330" t="s">
        <v>126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21" customHeight="1">
      <c r="A38" s="330" t="s">
        <v>127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32"/>
    </row>
    <row r="39" spans="1:11" ht="21" customHeight="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32"/>
    </row>
    <row r="40" spans="1:11" ht="21" customHeight="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32"/>
    </row>
    <row r="41" spans="1:11" ht="21" customHeight="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32"/>
    </row>
    <row r="42" spans="1:11" ht="21" customHeight="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32"/>
    </row>
    <row r="43" spans="1:11" ht="14.25">
      <c r="A43" s="333" t="s">
        <v>128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5"/>
    </row>
    <row r="44" spans="1:11" ht="14.25">
      <c r="A44" s="299" t="s">
        <v>129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1"/>
    </row>
    <row r="45" spans="1:11" ht="14.25">
      <c r="A45" s="218" t="s">
        <v>130</v>
      </c>
      <c r="B45" s="215" t="s">
        <v>94</v>
      </c>
      <c r="C45" s="215" t="s">
        <v>95</v>
      </c>
      <c r="D45" s="215" t="s">
        <v>87</v>
      </c>
      <c r="E45" s="220" t="s">
        <v>131</v>
      </c>
      <c r="F45" s="215" t="s">
        <v>94</v>
      </c>
      <c r="G45" s="215" t="s">
        <v>95</v>
      </c>
      <c r="H45" s="215" t="s">
        <v>87</v>
      </c>
      <c r="I45" s="220" t="s">
        <v>132</v>
      </c>
      <c r="J45" s="215" t="s">
        <v>94</v>
      </c>
      <c r="K45" s="235" t="s">
        <v>95</v>
      </c>
    </row>
    <row r="46" spans="1:11" ht="14.25">
      <c r="A46" s="158" t="s">
        <v>86</v>
      </c>
      <c r="B46" s="66" t="s">
        <v>94</v>
      </c>
      <c r="C46" s="66" t="s">
        <v>95</v>
      </c>
      <c r="D46" s="66" t="s">
        <v>87</v>
      </c>
      <c r="E46" s="159" t="s">
        <v>93</v>
      </c>
      <c r="F46" s="66" t="s">
        <v>94</v>
      </c>
      <c r="G46" s="66" t="s">
        <v>95</v>
      </c>
      <c r="H46" s="66" t="s">
        <v>87</v>
      </c>
      <c r="I46" s="159" t="s">
        <v>104</v>
      </c>
      <c r="J46" s="66" t="s">
        <v>94</v>
      </c>
      <c r="K46" s="67" t="s">
        <v>95</v>
      </c>
    </row>
    <row r="47" spans="1:11" ht="14.25">
      <c r="A47" s="292" t="s">
        <v>97</v>
      </c>
      <c r="B47" s="293"/>
      <c r="C47" s="293"/>
      <c r="D47" s="293"/>
      <c r="E47" s="293"/>
      <c r="F47" s="293"/>
      <c r="G47" s="293"/>
      <c r="H47" s="293"/>
      <c r="I47" s="293"/>
      <c r="J47" s="293"/>
      <c r="K47" s="302"/>
    </row>
    <row r="48" spans="1:11" ht="14.25">
      <c r="A48" s="326" t="s">
        <v>133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spans="1:11" ht="14.25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29"/>
    </row>
    <row r="50" spans="1:11" ht="14.25">
      <c r="A50" s="229" t="s">
        <v>134</v>
      </c>
      <c r="B50" s="336" t="s">
        <v>135</v>
      </c>
      <c r="C50" s="336"/>
      <c r="D50" s="230" t="s">
        <v>136</v>
      </c>
      <c r="E50" s="231" t="s">
        <v>137</v>
      </c>
      <c r="F50" s="232" t="s">
        <v>138</v>
      </c>
      <c r="G50" s="233">
        <v>45092</v>
      </c>
      <c r="H50" s="337" t="s">
        <v>139</v>
      </c>
      <c r="I50" s="338"/>
      <c r="J50" s="339" t="s">
        <v>140</v>
      </c>
      <c r="K50" s="340"/>
    </row>
    <row r="51" spans="1:11" ht="14.25">
      <c r="A51" s="341">
        <v>45092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spans="1:11" ht="14.25">
      <c r="A52" s="342" t="s">
        <v>141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4"/>
    </row>
    <row r="53" spans="1:11" ht="14.25">
      <c r="A53" s="229" t="s">
        <v>134</v>
      </c>
      <c r="B53" s="336" t="s">
        <v>135</v>
      </c>
      <c r="C53" s="336"/>
      <c r="D53" s="230" t="s">
        <v>136</v>
      </c>
      <c r="E53" s="231" t="s">
        <v>137</v>
      </c>
      <c r="F53" s="232" t="s">
        <v>142</v>
      </c>
      <c r="G53" s="233">
        <v>45092</v>
      </c>
      <c r="H53" s="337" t="s">
        <v>139</v>
      </c>
      <c r="I53" s="338"/>
      <c r="J53" s="339" t="s">
        <v>140</v>
      </c>
      <c r="K53" s="3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G18" sqref="G18"/>
    </sheetView>
  </sheetViews>
  <sheetFormatPr defaultColWidth="9" defaultRowHeight="14.25"/>
  <cols>
    <col min="1" max="1" width="13.625" style="30" customWidth="1"/>
    <col min="2" max="2" width="6.25" style="30" customWidth="1"/>
    <col min="3" max="4" width="8.5" style="31" customWidth="1"/>
    <col min="5" max="7" width="8.5" style="30" customWidth="1"/>
    <col min="8" max="8" width="8.875" style="30" customWidth="1"/>
    <col min="9" max="9" width="6.25" style="30" customWidth="1"/>
    <col min="10" max="10" width="2.75" style="30" customWidth="1"/>
    <col min="11" max="11" width="9.125" style="30" customWidth="1"/>
    <col min="12" max="16" width="9.75" style="30" customWidth="1"/>
    <col min="17" max="17" width="9.75" style="165" customWidth="1"/>
    <col min="18" max="255" width="9" style="30"/>
    <col min="256" max="16384" width="9" style="2"/>
  </cols>
  <sheetData>
    <row r="1" spans="1:258" s="30" customFormat="1" ht="29.1" customHeight="1">
      <c r="A1" s="345" t="s">
        <v>143</v>
      </c>
      <c r="B1" s="345"/>
      <c r="C1" s="346"/>
      <c r="D1" s="346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20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0" customFormat="1" ht="20.100000000000001" customHeight="1">
      <c r="A2" s="166" t="s">
        <v>61</v>
      </c>
      <c r="B2" s="348" t="s">
        <v>62</v>
      </c>
      <c r="C2" s="349"/>
      <c r="D2" s="350"/>
      <c r="E2" s="167" t="s">
        <v>67</v>
      </c>
      <c r="F2" s="351" t="s">
        <v>144</v>
      </c>
      <c r="G2" s="351"/>
      <c r="H2" s="351"/>
      <c r="I2" s="352"/>
      <c r="J2" s="364"/>
      <c r="K2" s="166" t="s">
        <v>57</v>
      </c>
      <c r="L2" s="353" t="s">
        <v>56</v>
      </c>
      <c r="M2" s="353"/>
      <c r="N2" s="353"/>
      <c r="O2" s="353"/>
      <c r="P2" s="354"/>
      <c r="Q2" s="20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0" customFormat="1">
      <c r="A3" s="361" t="s">
        <v>145</v>
      </c>
      <c r="B3" s="355" t="s">
        <v>146</v>
      </c>
      <c r="C3" s="356"/>
      <c r="D3" s="355"/>
      <c r="E3" s="355"/>
      <c r="F3" s="355"/>
      <c r="G3" s="355"/>
      <c r="H3" s="355"/>
      <c r="I3" s="357"/>
      <c r="J3" s="365"/>
      <c r="K3" s="358" t="s">
        <v>147</v>
      </c>
      <c r="L3" s="359"/>
      <c r="M3" s="359"/>
      <c r="N3" s="359"/>
      <c r="O3" s="359"/>
      <c r="P3" s="360"/>
      <c r="Q3" s="20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0" customFormat="1" ht="16.5">
      <c r="A4" s="361"/>
      <c r="B4" s="362" t="s">
        <v>148</v>
      </c>
      <c r="C4" s="103" t="s">
        <v>109</v>
      </c>
      <c r="D4" s="103" t="s">
        <v>110</v>
      </c>
      <c r="E4" s="168" t="s">
        <v>111</v>
      </c>
      <c r="F4" s="103" t="s">
        <v>112</v>
      </c>
      <c r="G4" s="103" t="s">
        <v>113</v>
      </c>
      <c r="H4" s="104" t="s">
        <v>114</v>
      </c>
      <c r="I4" s="188" t="s">
        <v>149</v>
      </c>
      <c r="J4" s="365"/>
      <c r="K4" s="189" t="s">
        <v>150</v>
      </c>
      <c r="L4" s="190"/>
      <c r="M4" s="190" t="s">
        <v>111</v>
      </c>
      <c r="N4" s="190"/>
      <c r="O4" s="190"/>
      <c r="P4" s="190"/>
      <c r="Q4" s="20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0" customFormat="1" ht="21" customHeight="1">
      <c r="A5" s="361"/>
      <c r="B5" s="363"/>
      <c r="C5" s="169" t="s">
        <v>151</v>
      </c>
      <c r="D5" s="169" t="s">
        <v>152</v>
      </c>
      <c r="E5" s="169" t="s">
        <v>153</v>
      </c>
      <c r="F5" s="169" t="s">
        <v>154</v>
      </c>
      <c r="G5" s="169" t="s">
        <v>155</v>
      </c>
      <c r="H5" s="170" t="s">
        <v>156</v>
      </c>
      <c r="I5" s="188" t="s">
        <v>157</v>
      </c>
      <c r="J5" s="365"/>
      <c r="K5" s="191"/>
      <c r="L5" s="192"/>
      <c r="M5" s="192" t="s">
        <v>116</v>
      </c>
      <c r="N5" s="192"/>
      <c r="O5" s="193"/>
      <c r="P5" s="192"/>
      <c r="Q5" s="20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0" customFormat="1" ht="20.100000000000001" customHeight="1">
      <c r="A6" s="171" t="s">
        <v>158</v>
      </c>
      <c r="B6" s="39" t="s">
        <v>159</v>
      </c>
      <c r="C6" s="39">
        <f>D6-1</f>
        <v>66</v>
      </c>
      <c r="D6" s="39">
        <f>E6-2</f>
        <v>67</v>
      </c>
      <c r="E6" s="39">
        <v>69</v>
      </c>
      <c r="F6" s="39">
        <f>E6+2</f>
        <v>71</v>
      </c>
      <c r="G6" s="39">
        <f>F6+2</f>
        <v>73</v>
      </c>
      <c r="H6" s="39">
        <f>G6+1</f>
        <v>74</v>
      </c>
      <c r="I6" s="194">
        <f>H6+1</f>
        <v>75</v>
      </c>
      <c r="J6" s="365"/>
      <c r="K6" s="195"/>
      <c r="L6" s="196"/>
      <c r="M6" s="197" t="s">
        <v>160</v>
      </c>
      <c r="N6" s="196"/>
      <c r="O6" s="196"/>
      <c r="P6" s="196"/>
      <c r="Q6" s="21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0" customFormat="1" ht="20.100000000000001" customHeight="1">
      <c r="A7" s="171" t="s">
        <v>161</v>
      </c>
      <c r="B7" s="39" t="s">
        <v>162</v>
      </c>
      <c r="C7" s="39">
        <f t="shared" ref="C7:C9" si="0">D7-4</f>
        <v>100</v>
      </c>
      <c r="D7" s="39">
        <f t="shared" ref="D7:D9" si="1">E7-4</f>
        <v>104</v>
      </c>
      <c r="E7" s="39">
        <v>108</v>
      </c>
      <c r="F7" s="39">
        <f t="shared" ref="F7:F9" si="2">E7+4</f>
        <v>112</v>
      </c>
      <c r="G7" s="39">
        <f>F7+4</f>
        <v>116</v>
      </c>
      <c r="H7" s="39">
        <f t="shared" ref="H7:H9" si="3">G7+6</f>
        <v>122</v>
      </c>
      <c r="I7" s="194">
        <f t="shared" ref="I7:I9" si="4">H7+6</f>
        <v>128</v>
      </c>
      <c r="J7" s="365"/>
      <c r="K7" s="195"/>
      <c r="L7" s="196"/>
      <c r="M7" s="196" t="s">
        <v>163</v>
      </c>
      <c r="N7" s="196"/>
      <c r="O7" s="196"/>
      <c r="P7" s="196"/>
      <c r="Q7" s="21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0" customFormat="1" ht="20.100000000000001" customHeight="1">
      <c r="A8" s="171" t="s">
        <v>164</v>
      </c>
      <c r="B8" s="39" t="s">
        <v>162</v>
      </c>
      <c r="C8" s="39">
        <f t="shared" si="0"/>
        <v>98</v>
      </c>
      <c r="D8" s="39">
        <f t="shared" si="1"/>
        <v>102</v>
      </c>
      <c r="E8" s="39">
        <v>106</v>
      </c>
      <c r="F8" s="39">
        <f t="shared" si="2"/>
        <v>110</v>
      </c>
      <c r="G8" s="39">
        <f>F8+5</f>
        <v>115</v>
      </c>
      <c r="H8" s="39">
        <f t="shared" si="3"/>
        <v>121</v>
      </c>
      <c r="I8" s="194">
        <f t="shared" si="4"/>
        <v>127</v>
      </c>
      <c r="J8" s="365"/>
      <c r="K8" s="195"/>
      <c r="L8" s="196"/>
      <c r="M8" s="196" t="s">
        <v>163</v>
      </c>
      <c r="N8" s="196"/>
      <c r="O8" s="196"/>
      <c r="P8" s="196"/>
      <c r="Q8" s="21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0" customFormat="1" ht="20.100000000000001" customHeight="1">
      <c r="A9" s="171" t="s">
        <v>165</v>
      </c>
      <c r="B9" s="39" t="s">
        <v>162</v>
      </c>
      <c r="C9" s="39">
        <f t="shared" si="0"/>
        <v>98</v>
      </c>
      <c r="D9" s="39">
        <f t="shared" si="1"/>
        <v>102</v>
      </c>
      <c r="E9" s="39">
        <v>106</v>
      </c>
      <c r="F9" s="39">
        <f t="shared" si="2"/>
        <v>110</v>
      </c>
      <c r="G9" s="39">
        <f>F9+5</f>
        <v>115</v>
      </c>
      <c r="H9" s="39">
        <f t="shared" si="3"/>
        <v>121</v>
      </c>
      <c r="I9" s="194">
        <f t="shared" si="4"/>
        <v>127</v>
      </c>
      <c r="J9" s="365"/>
      <c r="K9" s="195"/>
      <c r="L9" s="196"/>
      <c r="M9" s="196" t="s">
        <v>166</v>
      </c>
      <c r="N9" s="196"/>
      <c r="O9" s="196"/>
      <c r="P9" s="196"/>
      <c r="Q9" s="21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0" customFormat="1" ht="20.100000000000001" customHeight="1">
      <c r="A10" s="171" t="s">
        <v>167</v>
      </c>
      <c r="B10" s="39" t="s">
        <v>159</v>
      </c>
      <c r="C10" s="39">
        <f>D10-1.2</f>
        <v>43.599999999999994</v>
      </c>
      <c r="D10" s="39">
        <f>E10-1.2</f>
        <v>44.8</v>
      </c>
      <c r="E10" s="39">
        <v>46</v>
      </c>
      <c r="F10" s="39">
        <f>E10+1.2</f>
        <v>47.2</v>
      </c>
      <c r="G10" s="39">
        <f>F10+1.2</f>
        <v>48.400000000000006</v>
      </c>
      <c r="H10" s="39">
        <f>G10+1.4</f>
        <v>49.800000000000004</v>
      </c>
      <c r="I10" s="194">
        <f>H10+1.4</f>
        <v>51.2</v>
      </c>
      <c r="J10" s="365"/>
      <c r="K10" s="195"/>
      <c r="L10" s="196"/>
      <c r="M10" s="196" t="s">
        <v>163</v>
      </c>
      <c r="N10" s="196"/>
      <c r="O10" s="196"/>
      <c r="P10" s="196"/>
      <c r="Q10" s="21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0" customFormat="1" ht="20.100000000000001" customHeight="1">
      <c r="A11" s="171" t="s">
        <v>168</v>
      </c>
      <c r="B11" s="39" t="s">
        <v>169</v>
      </c>
      <c r="C11" s="39">
        <f>D11-0.5</f>
        <v>19</v>
      </c>
      <c r="D11" s="39">
        <f>E11-0.5</f>
        <v>19.5</v>
      </c>
      <c r="E11" s="39">
        <v>20</v>
      </c>
      <c r="F11" s="39">
        <f t="shared" ref="F11:I11" si="5">E11+0.5</f>
        <v>20.5</v>
      </c>
      <c r="G11" s="39">
        <f t="shared" si="5"/>
        <v>21</v>
      </c>
      <c r="H11" s="39">
        <f t="shared" si="5"/>
        <v>21.5</v>
      </c>
      <c r="I11" s="194">
        <f t="shared" si="5"/>
        <v>22</v>
      </c>
      <c r="J11" s="365"/>
      <c r="K11" s="195"/>
      <c r="L11" s="196"/>
      <c r="M11" s="196" t="s">
        <v>170</v>
      </c>
      <c r="N11" s="196"/>
      <c r="O11" s="196"/>
      <c r="P11" s="196"/>
      <c r="Q11" s="21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0" customFormat="1" ht="20.100000000000001" customHeight="1">
      <c r="A12" s="171" t="s">
        <v>171</v>
      </c>
      <c r="B12" s="39" t="s">
        <v>172</v>
      </c>
      <c r="C12" s="40">
        <f>D12-0.7</f>
        <v>18.100000000000001</v>
      </c>
      <c r="D12" s="40">
        <f>E12-0.7</f>
        <v>18.8</v>
      </c>
      <c r="E12" s="39">
        <v>19.5</v>
      </c>
      <c r="F12" s="40">
        <f>E12+0.7</f>
        <v>20.2</v>
      </c>
      <c r="G12" s="40">
        <f>F12+0.7</f>
        <v>20.9</v>
      </c>
      <c r="H12" s="40">
        <f>G12+0.95</f>
        <v>21.849999999999998</v>
      </c>
      <c r="I12" s="198">
        <f>H12+0.95</f>
        <v>22.799999999999997</v>
      </c>
      <c r="J12" s="365"/>
      <c r="K12" s="195"/>
      <c r="L12" s="196"/>
      <c r="M12" s="196" t="s">
        <v>163</v>
      </c>
      <c r="N12" s="196"/>
      <c r="O12" s="196"/>
      <c r="P12" s="196"/>
      <c r="Q12" s="21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0" customFormat="1" ht="20.100000000000001" customHeight="1">
      <c r="A13" s="171" t="s">
        <v>173</v>
      </c>
      <c r="B13" s="39" t="s">
        <v>169</v>
      </c>
      <c r="C13" s="39">
        <f>D13-0.7</f>
        <v>15.600000000000001</v>
      </c>
      <c r="D13" s="39">
        <f>E13-0.7</f>
        <v>16.3</v>
      </c>
      <c r="E13" s="39">
        <v>17</v>
      </c>
      <c r="F13" s="39">
        <f>E13+0.7</f>
        <v>17.7</v>
      </c>
      <c r="G13" s="39">
        <f>F13+0.7</f>
        <v>18.399999999999999</v>
      </c>
      <c r="H13" s="39">
        <f>G13+0.95</f>
        <v>19.349999999999998</v>
      </c>
      <c r="I13" s="194">
        <f>H13+0.95</f>
        <v>20.299999999999997</v>
      </c>
      <c r="J13" s="365"/>
      <c r="K13" s="195"/>
      <c r="L13" s="196"/>
      <c r="M13" s="196" t="s">
        <v>160</v>
      </c>
      <c r="N13" s="196"/>
      <c r="O13" s="196"/>
      <c r="P13" s="196"/>
      <c r="Q13" s="21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0" customFormat="1" ht="20.100000000000001" customHeight="1">
      <c r="A14" s="171" t="s">
        <v>174</v>
      </c>
      <c r="B14" s="39">
        <v>0</v>
      </c>
      <c r="C14" s="39">
        <v>20.5</v>
      </c>
      <c r="D14" s="39">
        <v>21</v>
      </c>
      <c r="E14" s="39">
        <v>21.5</v>
      </c>
      <c r="F14" s="39">
        <v>22</v>
      </c>
      <c r="G14" s="39">
        <v>22.5</v>
      </c>
      <c r="H14" s="39">
        <v>23</v>
      </c>
      <c r="I14" s="194">
        <v>23.5</v>
      </c>
      <c r="J14" s="365"/>
      <c r="K14" s="195"/>
      <c r="L14" s="196"/>
      <c r="M14" s="196" t="s">
        <v>163</v>
      </c>
      <c r="N14" s="196"/>
      <c r="O14" s="196"/>
      <c r="P14" s="196"/>
      <c r="Q14" s="21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0" customFormat="1" ht="20.100000000000001" customHeight="1">
      <c r="A15" s="171" t="s">
        <v>175</v>
      </c>
      <c r="B15" s="39">
        <v>0</v>
      </c>
      <c r="C15" s="39">
        <v>9.6999999999999993</v>
      </c>
      <c r="D15" s="39">
        <v>10</v>
      </c>
      <c r="E15" s="39">
        <v>10.3</v>
      </c>
      <c r="F15" s="39">
        <v>10.6</v>
      </c>
      <c r="G15" s="39">
        <v>10.9</v>
      </c>
      <c r="H15" s="39">
        <v>11.2</v>
      </c>
      <c r="I15" s="194">
        <v>11.5</v>
      </c>
      <c r="J15" s="365"/>
      <c r="K15" s="195"/>
      <c r="L15" s="196"/>
      <c r="M15" s="196" t="s">
        <v>163</v>
      </c>
      <c r="N15" s="196"/>
      <c r="O15" s="196"/>
      <c r="P15" s="196"/>
      <c r="Q15" s="21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0" customFormat="1" ht="20.100000000000001" customHeight="1">
      <c r="A16" s="171" t="s">
        <v>176</v>
      </c>
      <c r="B16" s="39" t="s">
        <v>159</v>
      </c>
      <c r="C16" s="39">
        <f>D16-1</f>
        <v>43</v>
      </c>
      <c r="D16" s="39">
        <f>E16-1</f>
        <v>44</v>
      </c>
      <c r="E16" s="39">
        <v>45</v>
      </c>
      <c r="F16" s="39">
        <f>E16+1</f>
        <v>46</v>
      </c>
      <c r="G16" s="39">
        <f>F16+1</f>
        <v>47</v>
      </c>
      <c r="H16" s="39">
        <f>G16+1.5</f>
        <v>48.5</v>
      </c>
      <c r="I16" s="194">
        <f>H16+1.5</f>
        <v>50</v>
      </c>
      <c r="J16" s="365"/>
      <c r="K16" s="195"/>
      <c r="L16" s="196"/>
      <c r="M16" s="196" t="s">
        <v>163</v>
      </c>
      <c r="N16" s="196"/>
      <c r="O16" s="196"/>
      <c r="P16" s="196"/>
      <c r="Q16" s="21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0" customFormat="1" ht="20.100000000000001" customHeight="1">
      <c r="A17" s="171" t="s">
        <v>177</v>
      </c>
      <c r="B17" s="39">
        <v>0</v>
      </c>
      <c r="C17" s="39">
        <f>D17</f>
        <v>11</v>
      </c>
      <c r="D17" s="39">
        <f>E17-1.5</f>
        <v>11</v>
      </c>
      <c r="E17" s="39">
        <v>12.5</v>
      </c>
      <c r="F17" s="39">
        <f>E17</f>
        <v>12.5</v>
      </c>
      <c r="G17" s="39">
        <v>13.5</v>
      </c>
      <c r="H17" s="39">
        <v>13.5</v>
      </c>
      <c r="I17" s="194">
        <v>15</v>
      </c>
      <c r="J17" s="365"/>
      <c r="K17" s="195"/>
      <c r="L17" s="196"/>
      <c r="M17" s="196" t="s">
        <v>163</v>
      </c>
      <c r="N17" s="196"/>
      <c r="O17" s="196"/>
      <c r="P17" s="196"/>
      <c r="Q17" s="21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0" customFormat="1" ht="20.100000000000001" customHeight="1">
      <c r="A18" s="172"/>
      <c r="B18" s="39"/>
      <c r="C18" s="39"/>
      <c r="D18" s="39"/>
      <c r="E18" s="39"/>
      <c r="F18" s="39"/>
      <c r="G18" s="173"/>
      <c r="H18" s="39"/>
      <c r="I18" s="199"/>
      <c r="J18" s="365"/>
      <c r="K18" s="195"/>
      <c r="L18" s="196"/>
      <c r="M18" s="196"/>
      <c r="N18" s="196"/>
      <c r="O18" s="196"/>
      <c r="P18" s="196"/>
      <c r="Q18" s="21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0" customFormat="1" ht="20.100000000000001" customHeight="1">
      <c r="A19" s="174"/>
      <c r="B19" s="175"/>
      <c r="C19" s="176"/>
      <c r="D19" s="176"/>
      <c r="E19" s="177"/>
      <c r="F19" s="176"/>
      <c r="G19" s="176"/>
      <c r="H19" s="178"/>
      <c r="I19" s="200"/>
      <c r="J19" s="365"/>
      <c r="K19" s="195"/>
      <c r="L19" s="196"/>
      <c r="M19" s="196"/>
      <c r="N19" s="196"/>
      <c r="O19" s="196"/>
      <c r="P19" s="196"/>
      <c r="Q19" s="2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0" customFormat="1" ht="20.100000000000001" customHeight="1">
      <c r="A20" s="179"/>
      <c r="B20" s="180"/>
      <c r="C20" s="181"/>
      <c r="D20" s="181"/>
      <c r="E20" s="177"/>
      <c r="F20" s="182"/>
      <c r="G20" s="182"/>
      <c r="H20" s="183"/>
      <c r="I20" s="200"/>
      <c r="J20" s="365"/>
      <c r="K20" s="195"/>
      <c r="L20" s="196"/>
      <c r="M20" s="196"/>
      <c r="N20" s="196"/>
      <c r="O20" s="196"/>
      <c r="P20" s="196"/>
      <c r="Q20" s="2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0" customFormat="1" ht="20.100000000000001" customHeight="1">
      <c r="A21" s="184"/>
      <c r="B21" s="185"/>
      <c r="C21" s="186"/>
      <c r="D21" s="186"/>
      <c r="E21" s="187"/>
      <c r="F21" s="186"/>
      <c r="G21" s="186"/>
      <c r="H21" s="186"/>
      <c r="I21" s="201"/>
      <c r="J21" s="366"/>
      <c r="K21" s="202"/>
      <c r="L21" s="203"/>
      <c r="M21" s="204"/>
      <c r="N21" s="203"/>
      <c r="O21" s="203"/>
      <c r="P21" s="204"/>
      <c r="Q21" s="21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0" customFormat="1" ht="16.5">
      <c r="A22" s="48"/>
      <c r="B22" s="48"/>
      <c r="C22" s="48"/>
      <c r="D22" s="48"/>
      <c r="E22" s="49"/>
      <c r="F22" s="48"/>
      <c r="G22" s="48"/>
      <c r="H22" s="48"/>
      <c r="I22" s="56"/>
      <c r="Q22" s="20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0" customFormat="1">
      <c r="A23" s="50" t="s">
        <v>178</v>
      </c>
      <c r="B23" s="50"/>
      <c r="C23" s="51"/>
      <c r="D23" s="51"/>
      <c r="Q23" s="20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0" customFormat="1">
      <c r="C24" s="31"/>
      <c r="D24" s="31"/>
      <c r="K24" s="57" t="s">
        <v>179</v>
      </c>
      <c r="L24" s="58">
        <v>45092</v>
      </c>
      <c r="M24" s="57" t="s">
        <v>180</v>
      </c>
      <c r="N24" s="57" t="s">
        <v>137</v>
      </c>
      <c r="O24" s="57" t="s">
        <v>181</v>
      </c>
      <c r="P24" s="30" t="s">
        <v>140</v>
      </c>
      <c r="Q24" s="20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M51" sqref="M51"/>
    </sheetView>
  </sheetViews>
  <sheetFormatPr defaultColWidth="10" defaultRowHeight="16.5" customHeight="1"/>
  <cols>
    <col min="1" max="1" width="10.875" style="60" customWidth="1"/>
    <col min="2" max="6" width="10" style="60"/>
    <col min="7" max="7" width="10.125" style="60"/>
    <col min="8" max="16384" width="10" style="60"/>
  </cols>
  <sheetData>
    <row r="1" spans="1:11" ht="22.5" customHeight="1">
      <c r="A1" s="367" t="s">
        <v>182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17.25" customHeight="1">
      <c r="A2" s="140" t="s">
        <v>53</v>
      </c>
      <c r="B2" s="272"/>
      <c r="C2" s="272"/>
      <c r="D2" s="273" t="s">
        <v>55</v>
      </c>
      <c r="E2" s="273"/>
      <c r="F2" s="272" t="s">
        <v>56</v>
      </c>
      <c r="G2" s="272"/>
      <c r="H2" s="141" t="s">
        <v>57</v>
      </c>
      <c r="I2" s="274" t="s">
        <v>56</v>
      </c>
      <c r="J2" s="274"/>
      <c r="K2" s="275"/>
    </row>
    <row r="3" spans="1:11" ht="16.5" customHeight="1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spans="1:11" ht="16.5" customHeight="1">
      <c r="A4" s="144" t="s">
        <v>61</v>
      </c>
      <c r="B4" s="282"/>
      <c r="C4" s="283"/>
      <c r="D4" s="284" t="s">
        <v>63</v>
      </c>
      <c r="E4" s="285"/>
      <c r="F4" s="368">
        <v>45026</v>
      </c>
      <c r="G4" s="369"/>
      <c r="H4" s="284" t="s">
        <v>183</v>
      </c>
      <c r="I4" s="285"/>
      <c r="J4" s="66" t="s">
        <v>65</v>
      </c>
      <c r="K4" s="67" t="s">
        <v>66</v>
      </c>
    </row>
    <row r="5" spans="1:11" ht="16.5" customHeight="1">
      <c r="A5" s="146" t="s">
        <v>67</v>
      </c>
      <c r="B5" s="282" t="s">
        <v>68</v>
      </c>
      <c r="C5" s="283"/>
      <c r="D5" s="284" t="s">
        <v>184</v>
      </c>
      <c r="E5" s="285"/>
      <c r="F5" s="370" t="s">
        <v>185</v>
      </c>
      <c r="G5" s="371"/>
      <c r="H5" s="284" t="s">
        <v>186</v>
      </c>
      <c r="I5" s="285"/>
      <c r="J5" s="66" t="s">
        <v>65</v>
      </c>
      <c r="K5" s="67" t="s">
        <v>66</v>
      </c>
    </row>
    <row r="6" spans="1:11" ht="16.5" customHeight="1">
      <c r="A6" s="144" t="s">
        <v>71</v>
      </c>
      <c r="B6" s="70">
        <v>3</v>
      </c>
      <c r="C6" s="93">
        <v>6</v>
      </c>
      <c r="D6" s="284" t="s">
        <v>187</v>
      </c>
      <c r="E6" s="285"/>
      <c r="F6" s="370" t="s">
        <v>188</v>
      </c>
      <c r="G6" s="371"/>
      <c r="H6" s="284" t="s">
        <v>189</v>
      </c>
      <c r="I6" s="285"/>
      <c r="J6" s="285"/>
      <c r="K6" s="372"/>
    </row>
    <row r="7" spans="1:11" ht="16.5" customHeight="1">
      <c r="A7" s="144" t="s">
        <v>74</v>
      </c>
      <c r="B7" s="282">
        <v>2600</v>
      </c>
      <c r="C7" s="283"/>
      <c r="D7" s="144" t="s">
        <v>190</v>
      </c>
      <c r="E7" s="145"/>
      <c r="F7" s="370" t="s">
        <v>191</v>
      </c>
      <c r="G7" s="371"/>
      <c r="H7" s="373"/>
      <c r="I7" s="282"/>
      <c r="J7" s="282"/>
      <c r="K7" s="283"/>
    </row>
    <row r="8" spans="1:11" ht="16.5" customHeight="1">
      <c r="A8" s="148" t="s">
        <v>77</v>
      </c>
      <c r="B8" s="374"/>
      <c r="C8" s="375"/>
      <c r="D8" s="292" t="s">
        <v>79</v>
      </c>
      <c r="E8" s="293"/>
      <c r="F8" s="294">
        <v>45031</v>
      </c>
      <c r="G8" s="295"/>
      <c r="H8" s="292"/>
      <c r="I8" s="293"/>
      <c r="J8" s="293"/>
      <c r="K8" s="302"/>
    </row>
    <row r="9" spans="1:11" ht="16.5" customHeight="1">
      <c r="A9" s="376" t="s">
        <v>192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ht="16.5" customHeight="1">
      <c r="A10" s="150" t="s">
        <v>83</v>
      </c>
      <c r="B10" s="151" t="s">
        <v>84</v>
      </c>
      <c r="C10" s="62" t="s">
        <v>85</v>
      </c>
      <c r="D10" s="152"/>
      <c r="E10" s="153" t="s">
        <v>88</v>
      </c>
      <c r="F10" s="151" t="s">
        <v>84</v>
      </c>
      <c r="G10" s="62" t="s">
        <v>85</v>
      </c>
      <c r="H10" s="151"/>
      <c r="I10" s="153" t="s">
        <v>86</v>
      </c>
      <c r="J10" s="151" t="s">
        <v>84</v>
      </c>
      <c r="K10" s="164" t="s">
        <v>85</v>
      </c>
    </row>
    <row r="11" spans="1:11" ht="16.5" customHeight="1">
      <c r="A11" s="146" t="s">
        <v>89</v>
      </c>
      <c r="B11" s="154" t="s">
        <v>84</v>
      </c>
      <c r="C11" s="66" t="s">
        <v>85</v>
      </c>
      <c r="D11" s="155"/>
      <c r="E11" s="156" t="s">
        <v>91</v>
      </c>
      <c r="F11" s="154" t="s">
        <v>84</v>
      </c>
      <c r="G11" s="66" t="s">
        <v>85</v>
      </c>
      <c r="H11" s="154"/>
      <c r="I11" s="156" t="s">
        <v>96</v>
      </c>
      <c r="J11" s="154" t="s">
        <v>84</v>
      </c>
      <c r="K11" s="67" t="s">
        <v>85</v>
      </c>
    </row>
    <row r="12" spans="1:11" ht="16.5" customHeight="1">
      <c r="A12" s="292" t="s">
        <v>123</v>
      </c>
      <c r="B12" s="293"/>
      <c r="C12" s="293"/>
      <c r="D12" s="293"/>
      <c r="E12" s="293"/>
      <c r="F12" s="293"/>
      <c r="G12" s="293"/>
      <c r="H12" s="293"/>
      <c r="I12" s="293"/>
      <c r="J12" s="293"/>
      <c r="K12" s="302"/>
    </row>
    <row r="13" spans="1:11" ht="16.5" customHeight="1">
      <c r="A13" s="377" t="s">
        <v>193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</row>
    <row r="14" spans="1:11" ht="16.5" customHeight="1">
      <c r="A14" s="378" t="s">
        <v>194</v>
      </c>
      <c r="B14" s="379"/>
      <c r="C14" s="379"/>
      <c r="D14" s="379"/>
      <c r="E14" s="379"/>
      <c r="F14" s="379"/>
      <c r="G14" s="379"/>
      <c r="H14" s="380"/>
      <c r="I14" s="381"/>
      <c r="J14" s="381"/>
      <c r="K14" s="382"/>
    </row>
    <row r="15" spans="1:11" ht="16.5" customHeight="1">
      <c r="A15" s="383"/>
      <c r="B15" s="384"/>
      <c r="C15" s="384"/>
      <c r="D15" s="385"/>
      <c r="E15" s="386"/>
      <c r="F15" s="384"/>
      <c r="G15" s="384"/>
      <c r="H15" s="385"/>
      <c r="I15" s="387"/>
      <c r="J15" s="388"/>
      <c r="K15" s="389"/>
    </row>
    <row r="16" spans="1:11" ht="16.5" customHeight="1">
      <c r="A16" s="390"/>
      <c r="B16" s="374"/>
      <c r="C16" s="374"/>
      <c r="D16" s="374"/>
      <c r="E16" s="374"/>
      <c r="F16" s="374"/>
      <c r="G16" s="374"/>
      <c r="H16" s="374"/>
      <c r="I16" s="374"/>
      <c r="J16" s="374"/>
      <c r="K16" s="375"/>
    </row>
    <row r="17" spans="1:11" ht="16.5" customHeight="1">
      <c r="A17" s="377" t="s">
        <v>195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</row>
    <row r="18" spans="1:11" ht="16.5" customHeight="1">
      <c r="A18" s="391"/>
      <c r="B18" s="392"/>
      <c r="C18" s="392"/>
      <c r="D18" s="392"/>
      <c r="E18" s="392"/>
      <c r="F18" s="392"/>
      <c r="G18" s="392"/>
      <c r="H18" s="392"/>
      <c r="I18" s="381"/>
      <c r="J18" s="381"/>
      <c r="K18" s="382"/>
    </row>
    <row r="19" spans="1:11" ht="16.5" customHeight="1">
      <c r="A19" s="383"/>
      <c r="B19" s="384"/>
      <c r="C19" s="384"/>
      <c r="D19" s="385"/>
      <c r="E19" s="386"/>
      <c r="F19" s="384"/>
      <c r="G19" s="384"/>
      <c r="H19" s="385"/>
      <c r="I19" s="387"/>
      <c r="J19" s="388"/>
      <c r="K19" s="389"/>
    </row>
    <row r="20" spans="1:11" ht="16.5" customHeight="1">
      <c r="A20" s="390"/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 ht="16.5" customHeight="1">
      <c r="A21" s="393" t="s">
        <v>121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</row>
    <row r="22" spans="1:11" ht="16.5" customHeight="1">
      <c r="A22" s="394" t="s">
        <v>196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 ht="16.5" customHeight="1">
      <c r="A23" s="321" t="s">
        <v>122</v>
      </c>
      <c r="B23" s="322"/>
      <c r="C23" s="66" t="s">
        <v>65</v>
      </c>
      <c r="D23" s="66" t="s">
        <v>66</v>
      </c>
      <c r="E23" s="395"/>
      <c r="F23" s="395"/>
      <c r="G23" s="395"/>
      <c r="H23" s="395"/>
      <c r="I23" s="395"/>
      <c r="J23" s="395"/>
      <c r="K23" s="396"/>
    </row>
    <row r="24" spans="1:11" ht="16.5" customHeight="1">
      <c r="A24" s="284" t="s">
        <v>197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11" ht="16.5" customHeight="1">
      <c r="A25" s="397"/>
      <c r="B25" s="398"/>
      <c r="C25" s="398"/>
      <c r="D25" s="398"/>
      <c r="E25" s="398"/>
      <c r="F25" s="398"/>
      <c r="G25" s="398"/>
      <c r="H25" s="398"/>
      <c r="I25" s="398"/>
      <c r="J25" s="398"/>
      <c r="K25" s="399"/>
    </row>
    <row r="26" spans="1:11" ht="16.5" customHeight="1">
      <c r="A26" s="376" t="s">
        <v>129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ht="16.5" customHeight="1">
      <c r="A27" s="142" t="s">
        <v>130</v>
      </c>
      <c r="B27" s="62" t="s">
        <v>94</v>
      </c>
      <c r="C27" s="62" t="s">
        <v>95</v>
      </c>
      <c r="D27" s="62" t="s">
        <v>87</v>
      </c>
      <c r="E27" s="143" t="s">
        <v>131</v>
      </c>
      <c r="F27" s="62" t="s">
        <v>94</v>
      </c>
      <c r="G27" s="62" t="s">
        <v>95</v>
      </c>
      <c r="H27" s="62" t="s">
        <v>87</v>
      </c>
      <c r="I27" s="143" t="s">
        <v>132</v>
      </c>
      <c r="J27" s="62" t="s">
        <v>94</v>
      </c>
      <c r="K27" s="164" t="s">
        <v>95</v>
      </c>
    </row>
    <row r="28" spans="1:11" ht="16.5" customHeight="1">
      <c r="A28" s="158" t="s">
        <v>86</v>
      </c>
      <c r="B28" s="66" t="s">
        <v>94</v>
      </c>
      <c r="C28" s="66" t="s">
        <v>95</v>
      </c>
      <c r="D28" s="66" t="s">
        <v>87</v>
      </c>
      <c r="E28" s="159" t="s">
        <v>93</v>
      </c>
      <c r="F28" s="66" t="s">
        <v>94</v>
      </c>
      <c r="G28" s="66" t="s">
        <v>95</v>
      </c>
      <c r="H28" s="66" t="s">
        <v>87</v>
      </c>
      <c r="I28" s="159" t="s">
        <v>104</v>
      </c>
      <c r="J28" s="66" t="s">
        <v>94</v>
      </c>
      <c r="K28" s="67" t="s">
        <v>95</v>
      </c>
    </row>
    <row r="29" spans="1:11" ht="16.5" customHeight="1">
      <c r="A29" s="284" t="s">
        <v>97</v>
      </c>
      <c r="B29" s="322"/>
      <c r="C29" s="322"/>
      <c r="D29" s="322"/>
      <c r="E29" s="322"/>
      <c r="F29" s="322"/>
      <c r="G29" s="322"/>
      <c r="H29" s="322"/>
      <c r="I29" s="322"/>
      <c r="J29" s="322"/>
      <c r="K29" s="400"/>
    </row>
    <row r="30" spans="1:11" ht="16.5" customHeight="1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ht="16.5" customHeight="1">
      <c r="A31" s="376" t="s">
        <v>198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</row>
    <row r="32" spans="1:11" ht="21" customHeight="1">
      <c r="A32" s="401" t="s">
        <v>199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3"/>
    </row>
    <row r="33" spans="1:11" ht="21" customHeight="1">
      <c r="A33" s="330" t="s">
        <v>200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1" customHeight="1">
      <c r="A34" s="330" t="s">
        <v>201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1" ht="21" customHeight="1">
      <c r="A35" s="330" t="s">
        <v>202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1" ht="21" customHeight="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1" ht="21" customHeight="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21" customHeight="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32"/>
    </row>
    <row r="39" spans="1:11" ht="21" customHeight="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32"/>
    </row>
    <row r="40" spans="1:11" ht="21" customHeight="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32"/>
    </row>
    <row r="41" spans="1:11" ht="21" customHeight="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32"/>
    </row>
    <row r="42" spans="1:11" ht="21" customHeight="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32"/>
    </row>
    <row r="43" spans="1:11" ht="17.25" customHeight="1">
      <c r="A43" s="333" t="s">
        <v>128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5"/>
    </row>
    <row r="44" spans="1:11" ht="16.5" customHeight="1">
      <c r="A44" s="376" t="s">
        <v>203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</row>
    <row r="45" spans="1:11" ht="18" customHeight="1">
      <c r="A45" s="404" t="s">
        <v>123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6"/>
    </row>
    <row r="46" spans="1:11" ht="18" customHeight="1">
      <c r="A46" s="404" t="s">
        <v>204</v>
      </c>
      <c r="B46" s="405"/>
      <c r="C46" s="405"/>
      <c r="D46" s="405"/>
      <c r="E46" s="405"/>
      <c r="F46" s="405"/>
      <c r="G46" s="405"/>
      <c r="H46" s="405"/>
      <c r="I46" s="405"/>
      <c r="J46" s="405"/>
      <c r="K46" s="406"/>
    </row>
    <row r="47" spans="1:11" ht="18" customHeight="1">
      <c r="A47" s="397"/>
      <c r="B47" s="398"/>
      <c r="C47" s="398"/>
      <c r="D47" s="398"/>
      <c r="E47" s="398"/>
      <c r="F47" s="398"/>
      <c r="G47" s="398"/>
      <c r="H47" s="398"/>
      <c r="I47" s="398"/>
      <c r="J47" s="398"/>
      <c r="K47" s="399"/>
    </row>
    <row r="48" spans="1:11" ht="21" customHeight="1">
      <c r="A48" s="160" t="s">
        <v>134</v>
      </c>
      <c r="B48" s="407" t="s">
        <v>135</v>
      </c>
      <c r="C48" s="407"/>
      <c r="D48" s="161" t="s">
        <v>136</v>
      </c>
      <c r="E48" s="161"/>
      <c r="F48" s="161" t="s">
        <v>138</v>
      </c>
      <c r="G48" s="162">
        <v>45024</v>
      </c>
      <c r="H48" s="408" t="s">
        <v>139</v>
      </c>
      <c r="I48" s="408"/>
      <c r="J48" s="407" t="s">
        <v>140</v>
      </c>
      <c r="K48" s="409"/>
    </row>
    <row r="49" spans="1:11" ht="16.5" customHeight="1">
      <c r="A49" s="299" t="s">
        <v>205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1"/>
    </row>
    <row r="50" spans="1:11" ht="16.5" customHeight="1">
      <c r="A50" s="410"/>
      <c r="B50" s="411"/>
      <c r="C50" s="411"/>
      <c r="D50" s="411"/>
      <c r="E50" s="411"/>
      <c r="F50" s="411"/>
      <c r="G50" s="411"/>
      <c r="H50" s="411"/>
      <c r="I50" s="411"/>
      <c r="J50" s="411"/>
      <c r="K50" s="412"/>
    </row>
    <row r="51" spans="1:11" ht="16.5" customHeight="1">
      <c r="A51" s="413"/>
      <c r="B51" s="414"/>
      <c r="C51" s="414"/>
      <c r="D51" s="414"/>
      <c r="E51" s="414"/>
      <c r="F51" s="414"/>
      <c r="G51" s="414"/>
      <c r="H51" s="414"/>
      <c r="I51" s="414"/>
      <c r="J51" s="414"/>
      <c r="K51" s="415"/>
    </row>
    <row r="52" spans="1:11" ht="21" customHeight="1">
      <c r="A52" s="160" t="s">
        <v>134</v>
      </c>
      <c r="B52" s="407" t="s">
        <v>135</v>
      </c>
      <c r="C52" s="407"/>
      <c r="D52" s="161" t="s">
        <v>136</v>
      </c>
      <c r="E52" s="161"/>
      <c r="F52" s="161" t="s">
        <v>138</v>
      </c>
      <c r="G52" s="163">
        <v>45024</v>
      </c>
      <c r="H52" s="408" t="s">
        <v>139</v>
      </c>
      <c r="I52" s="408"/>
      <c r="J52" s="407" t="s">
        <v>140</v>
      </c>
      <c r="K52" s="40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K28" sqref="K28"/>
    </sheetView>
  </sheetViews>
  <sheetFormatPr defaultColWidth="9" defaultRowHeight="14.25"/>
  <cols>
    <col min="1" max="1" width="13.62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14" width="7.875" style="30" customWidth="1"/>
    <col min="15" max="20" width="7.875" style="98" customWidth="1"/>
    <col min="21" max="253" width="9" style="30"/>
    <col min="254" max="16384" width="9" style="2"/>
  </cols>
  <sheetData>
    <row r="1" spans="1:256" s="30" customFormat="1" ht="29.1" customHeight="1">
      <c r="A1" s="345" t="s">
        <v>143</v>
      </c>
      <c r="B1" s="347"/>
      <c r="C1" s="346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113"/>
      <c r="P1" s="113"/>
      <c r="Q1" s="113"/>
      <c r="R1" s="113"/>
      <c r="S1" s="113"/>
      <c r="T1" s="11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0" customFormat="1" ht="20.100000000000001" customHeight="1">
      <c r="A2" s="99" t="s">
        <v>61</v>
      </c>
      <c r="B2" s="416" t="s">
        <v>62</v>
      </c>
      <c r="C2" s="417"/>
      <c r="D2" s="100" t="s">
        <v>67</v>
      </c>
      <c r="E2" s="418" t="s">
        <v>68</v>
      </c>
      <c r="F2" s="418"/>
      <c r="G2" s="419"/>
      <c r="H2" s="101"/>
      <c r="I2" s="114" t="s">
        <v>57</v>
      </c>
      <c r="J2" s="420" t="s">
        <v>56</v>
      </c>
      <c r="K2" s="420"/>
      <c r="L2" s="420"/>
      <c r="M2" s="420"/>
      <c r="N2" s="420"/>
      <c r="O2" s="115"/>
      <c r="P2" s="115"/>
      <c r="Q2" s="115"/>
      <c r="R2" s="115"/>
      <c r="S2" s="115"/>
      <c r="T2" s="13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0" customFormat="1">
      <c r="A3" s="425" t="s">
        <v>145</v>
      </c>
      <c r="B3" s="359" t="s">
        <v>146</v>
      </c>
      <c r="C3" s="421"/>
      <c r="D3" s="359"/>
      <c r="E3" s="359"/>
      <c r="F3" s="359"/>
      <c r="G3" s="422"/>
      <c r="H3" s="102"/>
      <c r="I3" s="423" t="s">
        <v>147</v>
      </c>
      <c r="J3" s="359"/>
      <c r="K3" s="359"/>
      <c r="L3" s="359"/>
      <c r="M3" s="359"/>
      <c r="N3" s="359"/>
      <c r="O3" s="12"/>
      <c r="P3" s="12"/>
      <c r="Q3" s="12"/>
      <c r="R3" s="12"/>
      <c r="S3" s="12"/>
      <c r="T3" s="1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0" customFormat="1" ht="15">
      <c r="A4" s="425"/>
      <c r="B4" s="103" t="s">
        <v>109</v>
      </c>
      <c r="C4" s="103" t="s">
        <v>110</v>
      </c>
      <c r="D4" s="103" t="s">
        <v>111</v>
      </c>
      <c r="E4" s="103" t="s">
        <v>112</v>
      </c>
      <c r="F4" s="103" t="s">
        <v>113</v>
      </c>
      <c r="G4" s="104" t="s">
        <v>114</v>
      </c>
      <c r="H4" s="102"/>
      <c r="I4" s="116" t="s">
        <v>109</v>
      </c>
      <c r="J4" s="35" t="s">
        <v>109</v>
      </c>
      <c r="K4" s="35" t="s">
        <v>110</v>
      </c>
      <c r="L4" s="35" t="s">
        <v>110</v>
      </c>
      <c r="M4" s="35" t="s">
        <v>111</v>
      </c>
      <c r="N4" s="35" t="s">
        <v>111</v>
      </c>
      <c r="O4" s="117" t="s">
        <v>112</v>
      </c>
      <c r="P4" s="12" t="s">
        <v>112</v>
      </c>
      <c r="Q4" s="117" t="s">
        <v>113</v>
      </c>
      <c r="R4" s="117" t="s">
        <v>113</v>
      </c>
      <c r="S4" s="117" t="s">
        <v>114</v>
      </c>
      <c r="T4" s="134" t="s">
        <v>114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0" customFormat="1" ht="20.100000000000001" customHeight="1">
      <c r="A5" s="425"/>
      <c r="B5" s="105" t="s">
        <v>151</v>
      </c>
      <c r="C5" s="105" t="s">
        <v>152</v>
      </c>
      <c r="D5" s="106" t="s">
        <v>153</v>
      </c>
      <c r="E5" s="105" t="s">
        <v>154</v>
      </c>
      <c r="F5" s="105" t="s">
        <v>155</v>
      </c>
      <c r="G5" s="107" t="s">
        <v>156</v>
      </c>
      <c r="H5" s="102"/>
      <c r="I5" s="118" t="s">
        <v>206</v>
      </c>
      <c r="J5" s="118" t="s">
        <v>206</v>
      </c>
      <c r="K5" s="119" t="s">
        <v>207</v>
      </c>
      <c r="L5" s="120" t="s">
        <v>208</v>
      </c>
      <c r="M5" s="119" t="s">
        <v>209</v>
      </c>
      <c r="N5" s="120" t="s">
        <v>210</v>
      </c>
      <c r="O5" s="119" t="s">
        <v>207</v>
      </c>
      <c r="P5" s="120" t="s">
        <v>208</v>
      </c>
      <c r="Q5" s="119" t="s">
        <v>209</v>
      </c>
      <c r="R5" s="120" t="s">
        <v>210</v>
      </c>
      <c r="S5" s="119" t="s">
        <v>211</v>
      </c>
      <c r="T5" s="135" t="s">
        <v>212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0" customFormat="1" ht="20.100000000000001" customHeight="1">
      <c r="A6" s="39" t="s">
        <v>158</v>
      </c>
      <c r="B6" s="39">
        <f>C6-1</f>
        <v>66</v>
      </c>
      <c r="C6" s="39">
        <f>D6-2</f>
        <v>67</v>
      </c>
      <c r="D6" s="39">
        <v>69</v>
      </c>
      <c r="E6" s="39">
        <f>D6+2</f>
        <v>71</v>
      </c>
      <c r="F6" s="39">
        <f>E6+2</f>
        <v>73</v>
      </c>
      <c r="G6" s="39">
        <f>F6+1</f>
        <v>74</v>
      </c>
      <c r="H6" s="102"/>
      <c r="I6" s="121" t="s">
        <v>163</v>
      </c>
      <c r="J6" s="122" t="s">
        <v>170</v>
      </c>
      <c r="K6" s="123" t="s">
        <v>163</v>
      </c>
      <c r="L6" s="122" t="s">
        <v>170</v>
      </c>
      <c r="M6" s="122" t="s">
        <v>163</v>
      </c>
      <c r="N6" s="122" t="s">
        <v>213</v>
      </c>
      <c r="O6" s="122" t="s">
        <v>170</v>
      </c>
      <c r="P6" s="124" t="s">
        <v>214</v>
      </c>
      <c r="Q6" s="124" t="s">
        <v>166</v>
      </c>
      <c r="R6" s="124" t="s">
        <v>166</v>
      </c>
      <c r="S6" s="124" t="s">
        <v>163</v>
      </c>
      <c r="T6" s="136" t="s">
        <v>170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0" customFormat="1" ht="20.100000000000001" customHeight="1">
      <c r="A7" s="39" t="s">
        <v>161</v>
      </c>
      <c r="B7" s="39">
        <f t="shared" ref="B7:B9" si="0">C7-4</f>
        <v>100</v>
      </c>
      <c r="C7" s="39">
        <f t="shared" ref="C7:C9" si="1">D7-4</f>
        <v>104</v>
      </c>
      <c r="D7" s="39">
        <v>108</v>
      </c>
      <c r="E7" s="39">
        <f t="shared" ref="E7:E9" si="2">D7+4</f>
        <v>112</v>
      </c>
      <c r="F7" s="39">
        <f>E7+4</f>
        <v>116</v>
      </c>
      <c r="G7" s="39">
        <f t="shared" ref="G7:G9" si="3">F7+6</f>
        <v>122</v>
      </c>
      <c r="H7" s="102"/>
      <c r="I7" s="125" t="s">
        <v>163</v>
      </c>
      <c r="J7" s="126" t="s">
        <v>213</v>
      </c>
      <c r="K7" s="126" t="s">
        <v>166</v>
      </c>
      <c r="L7" s="126" t="s">
        <v>163</v>
      </c>
      <c r="M7" s="126" t="s">
        <v>215</v>
      </c>
      <c r="N7" s="126" t="s">
        <v>166</v>
      </c>
      <c r="O7" s="126" t="s">
        <v>166</v>
      </c>
      <c r="P7" s="127" t="s">
        <v>163</v>
      </c>
      <c r="Q7" s="127" t="s">
        <v>166</v>
      </c>
      <c r="R7" s="127" t="s">
        <v>166</v>
      </c>
      <c r="S7" s="127" t="s">
        <v>166</v>
      </c>
      <c r="T7" s="137" t="s">
        <v>163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0" customFormat="1" ht="20.100000000000001" customHeight="1">
      <c r="A8" s="39" t="s">
        <v>164</v>
      </c>
      <c r="B8" s="39">
        <f t="shared" si="0"/>
        <v>98</v>
      </c>
      <c r="C8" s="39">
        <f t="shared" si="1"/>
        <v>102</v>
      </c>
      <c r="D8" s="39">
        <v>106</v>
      </c>
      <c r="E8" s="39">
        <f t="shared" si="2"/>
        <v>110</v>
      </c>
      <c r="F8" s="39">
        <f>E8+5</f>
        <v>115</v>
      </c>
      <c r="G8" s="39">
        <f t="shared" si="3"/>
        <v>121</v>
      </c>
      <c r="H8" s="102"/>
      <c r="I8" s="125" t="s">
        <v>213</v>
      </c>
      <c r="J8" s="126" t="s">
        <v>216</v>
      </c>
      <c r="K8" s="126" t="s">
        <v>213</v>
      </c>
      <c r="L8" s="126" t="s">
        <v>216</v>
      </c>
      <c r="M8" s="126" t="s">
        <v>213</v>
      </c>
      <c r="N8" s="126" t="s">
        <v>213</v>
      </c>
      <c r="O8" s="126" t="s">
        <v>163</v>
      </c>
      <c r="P8" s="127" t="s">
        <v>163</v>
      </c>
      <c r="Q8" s="127" t="s">
        <v>213</v>
      </c>
      <c r="R8" s="127" t="s">
        <v>213</v>
      </c>
      <c r="S8" s="127" t="s">
        <v>213</v>
      </c>
      <c r="T8" s="137" t="s">
        <v>213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0" customFormat="1" ht="20.100000000000001" customHeight="1">
      <c r="A9" s="39" t="s">
        <v>165</v>
      </c>
      <c r="B9" s="39">
        <f t="shared" si="0"/>
        <v>98</v>
      </c>
      <c r="C9" s="39">
        <f t="shared" si="1"/>
        <v>102</v>
      </c>
      <c r="D9" s="39">
        <v>106</v>
      </c>
      <c r="E9" s="39">
        <f t="shared" si="2"/>
        <v>110</v>
      </c>
      <c r="F9" s="39">
        <f>E9+5</f>
        <v>115</v>
      </c>
      <c r="G9" s="39">
        <f t="shared" si="3"/>
        <v>121</v>
      </c>
      <c r="H9" s="102"/>
      <c r="I9" s="125" t="s">
        <v>213</v>
      </c>
      <c r="J9" s="126" t="s">
        <v>214</v>
      </c>
      <c r="K9" s="126" t="s">
        <v>163</v>
      </c>
      <c r="L9" s="126" t="s">
        <v>213</v>
      </c>
      <c r="M9" s="126" t="s">
        <v>166</v>
      </c>
      <c r="N9" s="126" t="s">
        <v>163</v>
      </c>
      <c r="O9" s="126" t="s">
        <v>166</v>
      </c>
      <c r="P9" s="127" t="s">
        <v>163</v>
      </c>
      <c r="Q9" s="127" t="s">
        <v>166</v>
      </c>
      <c r="R9" s="127" t="s">
        <v>213</v>
      </c>
      <c r="S9" s="127" t="s">
        <v>217</v>
      </c>
      <c r="T9" s="137" t="s">
        <v>166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0" customFormat="1" ht="20.100000000000001" customHeight="1">
      <c r="A10" s="39" t="s">
        <v>167</v>
      </c>
      <c r="B10" s="39">
        <f>C10-1.2</f>
        <v>43.599999999999994</v>
      </c>
      <c r="C10" s="39">
        <f>D10-1.2</f>
        <v>44.8</v>
      </c>
      <c r="D10" s="39">
        <v>46</v>
      </c>
      <c r="E10" s="39">
        <f>D10+1.2</f>
        <v>47.2</v>
      </c>
      <c r="F10" s="39">
        <f>E10+1.2</f>
        <v>48.400000000000006</v>
      </c>
      <c r="G10" s="39">
        <f>F10+1.4</f>
        <v>49.800000000000004</v>
      </c>
      <c r="H10" s="102"/>
      <c r="I10" s="125" t="s">
        <v>218</v>
      </c>
      <c r="J10" s="126" t="s">
        <v>163</v>
      </c>
      <c r="K10" s="126" t="s">
        <v>163</v>
      </c>
      <c r="L10" s="126" t="s">
        <v>213</v>
      </c>
      <c r="M10" s="126" t="s">
        <v>166</v>
      </c>
      <c r="N10" s="126" t="s">
        <v>166</v>
      </c>
      <c r="O10" s="126" t="s">
        <v>166</v>
      </c>
      <c r="P10" s="127" t="s">
        <v>160</v>
      </c>
      <c r="Q10" s="127" t="s">
        <v>166</v>
      </c>
      <c r="R10" s="138" t="s">
        <v>160</v>
      </c>
      <c r="S10" s="127" t="s">
        <v>160</v>
      </c>
      <c r="T10" s="137" t="s">
        <v>163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0" customFormat="1" ht="20.100000000000001" customHeight="1">
      <c r="A11" s="39" t="s">
        <v>168</v>
      </c>
      <c r="B11" s="39">
        <f>C11-0.5</f>
        <v>19</v>
      </c>
      <c r="C11" s="39">
        <f>D11-0.5</f>
        <v>19.5</v>
      </c>
      <c r="D11" s="39">
        <v>20</v>
      </c>
      <c r="E11" s="39">
        <f t="shared" ref="E11:G11" si="4">D11+0.5</f>
        <v>20.5</v>
      </c>
      <c r="F11" s="39">
        <f t="shared" si="4"/>
        <v>21</v>
      </c>
      <c r="G11" s="39">
        <f t="shared" si="4"/>
        <v>21.5</v>
      </c>
      <c r="H11" s="102"/>
      <c r="I11" s="125" t="s">
        <v>213</v>
      </c>
      <c r="J11" s="126" t="s">
        <v>213</v>
      </c>
      <c r="K11" s="126" t="s">
        <v>170</v>
      </c>
      <c r="L11" s="126" t="s">
        <v>170</v>
      </c>
      <c r="M11" s="126" t="s">
        <v>170</v>
      </c>
      <c r="N11" s="126" t="s">
        <v>213</v>
      </c>
      <c r="O11" s="126" t="s">
        <v>170</v>
      </c>
      <c r="P11" s="127" t="s">
        <v>213</v>
      </c>
      <c r="Q11" s="127" t="s">
        <v>170</v>
      </c>
      <c r="R11" s="127" t="s">
        <v>163</v>
      </c>
      <c r="S11" s="127" t="s">
        <v>170</v>
      </c>
      <c r="T11" s="137" t="s">
        <v>213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0" customFormat="1" ht="20.100000000000001" customHeight="1">
      <c r="A12" s="39" t="s">
        <v>171</v>
      </c>
      <c r="B12" s="40">
        <f>C12-0.7</f>
        <v>18.100000000000001</v>
      </c>
      <c r="C12" s="40">
        <f>D12-0.7</f>
        <v>18.8</v>
      </c>
      <c r="D12" s="39">
        <v>19.5</v>
      </c>
      <c r="E12" s="40">
        <f>D12+0.7</f>
        <v>20.2</v>
      </c>
      <c r="F12" s="40">
        <f>E12+0.7</f>
        <v>20.9</v>
      </c>
      <c r="G12" s="40">
        <f>F12+0.95</f>
        <v>21.849999999999998</v>
      </c>
      <c r="H12" s="102"/>
      <c r="I12" s="125" t="s">
        <v>163</v>
      </c>
      <c r="J12" s="126" t="s">
        <v>163</v>
      </c>
      <c r="K12" s="126" t="s">
        <v>219</v>
      </c>
      <c r="L12" s="126" t="s">
        <v>220</v>
      </c>
      <c r="M12" s="126" t="s">
        <v>170</v>
      </c>
      <c r="N12" s="126" t="s">
        <v>170</v>
      </c>
      <c r="O12" s="126" t="s">
        <v>221</v>
      </c>
      <c r="P12" s="127" t="s">
        <v>170</v>
      </c>
      <c r="Q12" s="127" t="s">
        <v>170</v>
      </c>
      <c r="R12" s="127" t="s">
        <v>170</v>
      </c>
      <c r="S12" s="127" t="s">
        <v>163</v>
      </c>
      <c r="T12" s="137" t="s">
        <v>219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0" customFormat="1" ht="20.100000000000001" customHeight="1">
      <c r="A13" s="39" t="s">
        <v>173</v>
      </c>
      <c r="B13" s="39">
        <f>C13-0.7</f>
        <v>15.600000000000001</v>
      </c>
      <c r="C13" s="39">
        <f>D13-0.7</f>
        <v>16.3</v>
      </c>
      <c r="D13" s="39">
        <v>17</v>
      </c>
      <c r="E13" s="39">
        <f>D13+0.7</f>
        <v>17.7</v>
      </c>
      <c r="F13" s="39">
        <f>E13+0.7</f>
        <v>18.399999999999999</v>
      </c>
      <c r="G13" s="39">
        <f>F13+0.95</f>
        <v>19.349999999999998</v>
      </c>
      <c r="H13" s="102"/>
      <c r="I13" s="125" t="s">
        <v>218</v>
      </c>
      <c r="J13" s="126" t="s">
        <v>163</v>
      </c>
      <c r="K13" s="126" t="s">
        <v>222</v>
      </c>
      <c r="L13" s="126" t="s">
        <v>163</v>
      </c>
      <c r="M13" s="126" t="s">
        <v>163</v>
      </c>
      <c r="N13" s="126" t="s">
        <v>163</v>
      </c>
      <c r="O13" s="126" t="s">
        <v>223</v>
      </c>
      <c r="P13" s="127" t="s">
        <v>163</v>
      </c>
      <c r="Q13" s="127" t="s">
        <v>163</v>
      </c>
      <c r="R13" s="127" t="s">
        <v>163</v>
      </c>
      <c r="S13" s="127" t="s">
        <v>163</v>
      </c>
      <c r="T13" s="137" t="s">
        <v>163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0" customFormat="1" ht="20.100000000000001" customHeight="1">
      <c r="A14" s="39" t="s">
        <v>176</v>
      </c>
      <c r="B14" s="39">
        <f>C14-1</f>
        <v>43</v>
      </c>
      <c r="C14" s="39">
        <f>D14-1</f>
        <v>44</v>
      </c>
      <c r="D14" s="39">
        <v>45</v>
      </c>
      <c r="E14" s="39">
        <f>D14+1</f>
        <v>46</v>
      </c>
      <c r="F14" s="39">
        <f>E14+1</f>
        <v>47</v>
      </c>
      <c r="G14" s="39">
        <f>F14+1.5</f>
        <v>48.5</v>
      </c>
      <c r="H14" s="102"/>
      <c r="I14" s="125" t="s">
        <v>163</v>
      </c>
      <c r="J14" s="126" t="s">
        <v>163</v>
      </c>
      <c r="K14" s="126" t="s">
        <v>163</v>
      </c>
      <c r="L14" s="126" t="s">
        <v>213</v>
      </c>
      <c r="M14" s="126" t="s">
        <v>163</v>
      </c>
      <c r="N14" s="126" t="s">
        <v>163</v>
      </c>
      <c r="O14" s="126" t="s">
        <v>163</v>
      </c>
      <c r="P14" s="127" t="s">
        <v>163</v>
      </c>
      <c r="Q14" s="127" t="s">
        <v>163</v>
      </c>
      <c r="R14" s="127" t="s">
        <v>163</v>
      </c>
      <c r="S14" s="127" t="s">
        <v>163</v>
      </c>
      <c r="T14" s="137" t="s">
        <v>163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0" customFormat="1" ht="20.100000000000001" customHeight="1">
      <c r="A15" s="39" t="s">
        <v>177</v>
      </c>
      <c r="B15" s="39">
        <f>C15</f>
        <v>11</v>
      </c>
      <c r="C15" s="39">
        <f>D15-1.5</f>
        <v>11</v>
      </c>
      <c r="D15" s="39">
        <v>12.5</v>
      </c>
      <c r="E15" s="39">
        <f>D15</f>
        <v>12.5</v>
      </c>
      <c r="F15" s="39">
        <v>13.5</v>
      </c>
      <c r="G15" s="39">
        <v>13.5</v>
      </c>
      <c r="H15" s="102"/>
      <c r="I15" s="125" t="s">
        <v>163</v>
      </c>
      <c r="J15" s="126" t="s">
        <v>163</v>
      </c>
      <c r="K15" s="126" t="s">
        <v>163</v>
      </c>
      <c r="L15" s="126" t="s">
        <v>163</v>
      </c>
      <c r="M15" s="126" t="s">
        <v>163</v>
      </c>
      <c r="N15" s="126" t="s">
        <v>163</v>
      </c>
      <c r="O15" s="126" t="s">
        <v>163</v>
      </c>
      <c r="P15" s="127" t="s">
        <v>163</v>
      </c>
      <c r="Q15" s="127" t="s">
        <v>163</v>
      </c>
      <c r="R15" s="127" t="s">
        <v>163</v>
      </c>
      <c r="S15" s="127" t="s">
        <v>163</v>
      </c>
      <c r="T15" s="137" t="s">
        <v>163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0" customFormat="1" ht="20.100000000000001" customHeight="1">
      <c r="A16" s="108" t="s">
        <v>224</v>
      </c>
      <c r="B16" s="109">
        <v>2.5</v>
      </c>
      <c r="C16" s="109">
        <v>2.5</v>
      </c>
      <c r="D16" s="109">
        <v>2.5</v>
      </c>
      <c r="E16" s="109">
        <v>2.5</v>
      </c>
      <c r="F16" s="109">
        <v>2.5</v>
      </c>
      <c r="G16" s="109">
        <v>2.5</v>
      </c>
      <c r="H16" s="102"/>
      <c r="I16" s="125" t="s">
        <v>163</v>
      </c>
      <c r="J16" s="126" t="s">
        <v>163</v>
      </c>
      <c r="K16" s="126" t="s">
        <v>163</v>
      </c>
      <c r="L16" s="126" t="s">
        <v>163</v>
      </c>
      <c r="M16" s="126" t="s">
        <v>163</v>
      </c>
      <c r="N16" s="126" t="s">
        <v>163</v>
      </c>
      <c r="O16" s="126" t="s">
        <v>163</v>
      </c>
      <c r="P16" s="127" t="s">
        <v>163</v>
      </c>
      <c r="Q16" s="127" t="s">
        <v>163</v>
      </c>
      <c r="R16" s="127" t="s">
        <v>163</v>
      </c>
      <c r="S16" s="127" t="s">
        <v>163</v>
      </c>
      <c r="T16" s="137" t="s">
        <v>163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0" customFormat="1" ht="20.100000000000001" customHeight="1">
      <c r="A17" s="110" t="s">
        <v>225</v>
      </c>
      <c r="B17" s="109">
        <v>2.5</v>
      </c>
      <c r="C17" s="109">
        <v>2.5</v>
      </c>
      <c r="D17" s="109">
        <v>2.5</v>
      </c>
      <c r="E17" s="109">
        <v>2.5</v>
      </c>
      <c r="F17" s="109">
        <v>2.5</v>
      </c>
      <c r="G17" s="109">
        <v>2.5</v>
      </c>
      <c r="H17" s="102"/>
      <c r="I17" s="125" t="s">
        <v>163</v>
      </c>
      <c r="J17" s="126" t="s">
        <v>163</v>
      </c>
      <c r="K17" s="126" t="s">
        <v>163</v>
      </c>
      <c r="L17" s="126" t="s">
        <v>163</v>
      </c>
      <c r="M17" s="126" t="s">
        <v>163</v>
      </c>
      <c r="N17" s="126" t="s">
        <v>163</v>
      </c>
      <c r="O17" s="126" t="s">
        <v>163</v>
      </c>
      <c r="P17" s="127" t="s">
        <v>163</v>
      </c>
      <c r="Q17" s="127" t="s">
        <v>163</v>
      </c>
      <c r="R17" s="127" t="s">
        <v>163</v>
      </c>
      <c r="S17" s="127" t="s">
        <v>163</v>
      </c>
      <c r="T17" s="137" t="s">
        <v>163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0" customFormat="1" ht="20.100000000000001" customHeight="1">
      <c r="A18" s="111"/>
      <c r="B18" s="109"/>
      <c r="C18" s="109"/>
      <c r="D18" s="109"/>
      <c r="E18" s="109"/>
      <c r="F18" s="109"/>
      <c r="G18" s="109"/>
      <c r="H18" s="112"/>
      <c r="I18" s="128"/>
      <c r="J18" s="129"/>
      <c r="K18" s="130"/>
      <c r="L18" s="129"/>
      <c r="M18" s="129"/>
      <c r="N18" s="130"/>
      <c r="O18" s="130"/>
      <c r="P18" s="131"/>
      <c r="Q18" s="131"/>
      <c r="R18" s="131"/>
      <c r="S18" s="131"/>
      <c r="T18" s="13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0" customFormat="1" ht="16.5">
      <c r="A19" s="48"/>
      <c r="B19" s="48"/>
      <c r="C19" s="48"/>
      <c r="D19" s="49"/>
      <c r="E19" s="48"/>
      <c r="F19" s="48"/>
      <c r="G19" s="56"/>
      <c r="O19" s="113"/>
      <c r="P19" s="113"/>
      <c r="Q19" s="113"/>
      <c r="R19" s="113"/>
      <c r="S19" s="113"/>
      <c r="T19" s="11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0" customFormat="1">
      <c r="A20" s="50" t="s">
        <v>178</v>
      </c>
      <c r="B20" s="50"/>
      <c r="C20" s="51"/>
      <c r="O20" s="113"/>
      <c r="P20" s="113"/>
      <c r="Q20" s="113"/>
      <c r="R20" s="113"/>
      <c r="S20" s="113"/>
      <c r="T20" s="11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0" customFormat="1">
      <c r="C21" s="31"/>
      <c r="I21" s="57" t="s">
        <v>179</v>
      </c>
      <c r="J21" s="58"/>
      <c r="K21" s="424">
        <v>45024</v>
      </c>
      <c r="L21" s="424"/>
      <c r="M21" s="57" t="s">
        <v>180</v>
      </c>
      <c r="N21" s="57" t="s">
        <v>226</v>
      </c>
      <c r="P21" s="57" t="s">
        <v>181</v>
      </c>
      <c r="R21" s="113" t="s">
        <v>140</v>
      </c>
      <c r="S21" s="113"/>
      <c r="T21" s="113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0" customFormat="1">
      <c r="C22" s="31"/>
      <c r="O22" s="98"/>
      <c r="P22" s="98"/>
      <c r="Q22" s="98"/>
      <c r="R22" s="98"/>
      <c r="S22" s="98"/>
      <c r="T22" s="98"/>
      <c r="IT22" s="2"/>
      <c r="IU22" s="2"/>
      <c r="IV22" s="2"/>
    </row>
    <row r="23" spans="1:256" s="30" customFormat="1">
      <c r="C23" s="31"/>
      <c r="O23" s="98"/>
      <c r="P23" s="98"/>
      <c r="Q23" s="98"/>
      <c r="R23" s="98"/>
      <c r="S23" s="98"/>
      <c r="T23" s="98"/>
      <c r="IT23" s="2"/>
      <c r="IU23" s="2"/>
      <c r="IV23" s="2"/>
    </row>
  </sheetData>
  <mergeCells count="8">
    <mergeCell ref="K21:L21"/>
    <mergeCell ref="A3:A5"/>
    <mergeCell ref="A1:N1"/>
    <mergeCell ref="B2:C2"/>
    <mergeCell ref="E2:G2"/>
    <mergeCell ref="J2:N2"/>
    <mergeCell ref="B3:G3"/>
    <mergeCell ref="I3:N3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B39" sqref="B39:K3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9.12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2" width="10.125" style="60"/>
    <col min="13" max="13" width="12.625" style="60"/>
    <col min="14" max="16384" width="10.125" style="60"/>
  </cols>
  <sheetData>
    <row r="1" spans="1:11" ht="22.5">
      <c r="A1" s="367" t="s">
        <v>227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18" customHeight="1">
      <c r="A2" s="61" t="s">
        <v>53</v>
      </c>
      <c r="B2" s="426" t="s">
        <v>368</v>
      </c>
      <c r="C2" s="426"/>
      <c r="D2" s="63" t="s">
        <v>61</v>
      </c>
      <c r="E2" s="64" t="s">
        <v>62</v>
      </c>
      <c r="F2" s="65" t="s">
        <v>228</v>
      </c>
      <c r="G2" s="282" t="s">
        <v>68</v>
      </c>
      <c r="H2" s="283"/>
      <c r="I2" s="85" t="s">
        <v>57</v>
      </c>
      <c r="J2" s="427" t="s">
        <v>367</v>
      </c>
      <c r="K2" s="428"/>
    </row>
    <row r="3" spans="1:11" ht="18" customHeight="1">
      <c r="A3" s="68" t="s">
        <v>74</v>
      </c>
      <c r="B3" s="282">
        <v>2100</v>
      </c>
      <c r="C3" s="282"/>
      <c r="D3" s="69" t="s">
        <v>229</v>
      </c>
      <c r="E3" s="429">
        <v>45097</v>
      </c>
      <c r="F3" s="430"/>
      <c r="G3" s="430"/>
      <c r="H3" s="395" t="s">
        <v>230</v>
      </c>
      <c r="I3" s="395"/>
      <c r="J3" s="395"/>
      <c r="K3" s="396"/>
    </row>
    <row r="4" spans="1:11" ht="18" customHeight="1">
      <c r="A4" s="71" t="s">
        <v>71</v>
      </c>
      <c r="B4" s="72">
        <v>2</v>
      </c>
      <c r="C4" s="72">
        <v>6</v>
      </c>
      <c r="D4" s="73" t="s">
        <v>231</v>
      </c>
      <c r="E4" s="430" t="s">
        <v>232</v>
      </c>
      <c r="F4" s="430"/>
      <c r="G4" s="430"/>
      <c r="H4" s="322" t="s">
        <v>233</v>
      </c>
      <c r="I4" s="322"/>
      <c r="J4" s="82" t="s">
        <v>65</v>
      </c>
      <c r="K4" s="88" t="s">
        <v>66</v>
      </c>
    </row>
    <row r="5" spans="1:11" ht="18" customHeight="1">
      <c r="A5" s="71" t="s">
        <v>234</v>
      </c>
      <c r="B5" s="431">
        <v>1</v>
      </c>
      <c r="C5" s="431"/>
      <c r="D5" s="69" t="s">
        <v>235</v>
      </c>
      <c r="E5" s="69" t="s">
        <v>236</v>
      </c>
      <c r="G5" s="69"/>
      <c r="H5" s="322" t="s">
        <v>237</v>
      </c>
      <c r="I5" s="322"/>
      <c r="J5" s="82" t="s">
        <v>65</v>
      </c>
      <c r="K5" s="88" t="s">
        <v>66</v>
      </c>
    </row>
    <row r="6" spans="1:11" ht="18" customHeight="1">
      <c r="A6" s="74" t="s">
        <v>238</v>
      </c>
      <c r="B6" s="374">
        <v>125</v>
      </c>
      <c r="C6" s="374"/>
      <c r="D6" s="76" t="s">
        <v>239</v>
      </c>
      <c r="E6" s="77">
        <v>2100</v>
      </c>
      <c r="F6" s="77"/>
      <c r="G6" s="76"/>
      <c r="H6" s="432" t="s">
        <v>240</v>
      </c>
      <c r="I6" s="432"/>
      <c r="J6" s="77" t="s">
        <v>65</v>
      </c>
      <c r="K6" s="89" t="s">
        <v>66</v>
      </c>
    </row>
    <row r="7" spans="1:11" ht="18" customHeight="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ht="18" customHeight="1">
      <c r="A8" s="81" t="s">
        <v>241</v>
      </c>
      <c r="B8" s="65" t="s">
        <v>242</v>
      </c>
      <c r="C8" s="65" t="s">
        <v>243</v>
      </c>
      <c r="D8" s="65" t="s">
        <v>244</v>
      </c>
      <c r="E8" s="65" t="s">
        <v>245</v>
      </c>
      <c r="F8" s="65" t="s">
        <v>246</v>
      </c>
      <c r="G8" s="433" t="s">
        <v>247</v>
      </c>
      <c r="H8" s="434"/>
      <c r="I8" s="434"/>
      <c r="J8" s="434"/>
      <c r="K8" s="435"/>
    </row>
    <row r="9" spans="1:11" ht="18" customHeight="1">
      <c r="A9" s="321" t="s">
        <v>248</v>
      </c>
      <c r="B9" s="322"/>
      <c r="C9" s="82" t="s">
        <v>65</v>
      </c>
      <c r="D9" s="82" t="s">
        <v>66</v>
      </c>
      <c r="E9" s="69" t="s">
        <v>249</v>
      </c>
      <c r="F9" s="83" t="s">
        <v>250</v>
      </c>
      <c r="G9" s="436"/>
      <c r="H9" s="437"/>
      <c r="I9" s="437"/>
      <c r="J9" s="437"/>
      <c r="K9" s="438"/>
    </row>
    <row r="10" spans="1:11" ht="18" customHeight="1">
      <c r="A10" s="321" t="s">
        <v>251</v>
      </c>
      <c r="B10" s="322"/>
      <c r="C10" s="82" t="s">
        <v>65</v>
      </c>
      <c r="D10" s="82" t="s">
        <v>66</v>
      </c>
      <c r="E10" s="69" t="s">
        <v>252</v>
      </c>
      <c r="F10" s="83" t="s">
        <v>253</v>
      </c>
      <c r="G10" s="436" t="s">
        <v>254</v>
      </c>
      <c r="H10" s="437"/>
      <c r="I10" s="437"/>
      <c r="J10" s="437"/>
      <c r="K10" s="438"/>
    </row>
    <row r="11" spans="1:11" ht="18" customHeight="1">
      <c r="A11" s="404" t="s">
        <v>192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6"/>
    </row>
    <row r="12" spans="1:11" ht="18" customHeight="1">
      <c r="A12" s="68" t="s">
        <v>88</v>
      </c>
      <c r="B12" s="82" t="s">
        <v>84</v>
      </c>
      <c r="C12" s="82" t="s">
        <v>85</v>
      </c>
      <c r="D12" s="83"/>
      <c r="E12" s="69" t="s">
        <v>86</v>
      </c>
      <c r="F12" s="82" t="s">
        <v>84</v>
      </c>
      <c r="G12" s="82" t="s">
        <v>85</v>
      </c>
      <c r="H12" s="82"/>
      <c r="I12" s="69" t="s">
        <v>255</v>
      </c>
      <c r="J12" s="82" t="s">
        <v>84</v>
      </c>
      <c r="K12" s="88" t="s">
        <v>85</v>
      </c>
    </row>
    <row r="13" spans="1:11" ht="18" customHeight="1">
      <c r="A13" s="68" t="s">
        <v>91</v>
      </c>
      <c r="B13" s="82" t="s">
        <v>84</v>
      </c>
      <c r="C13" s="82" t="s">
        <v>85</v>
      </c>
      <c r="D13" s="83"/>
      <c r="E13" s="69" t="s">
        <v>96</v>
      </c>
      <c r="F13" s="82" t="s">
        <v>84</v>
      </c>
      <c r="G13" s="82" t="s">
        <v>85</v>
      </c>
      <c r="H13" s="82"/>
      <c r="I13" s="69" t="s">
        <v>256</v>
      </c>
      <c r="J13" s="82" t="s">
        <v>84</v>
      </c>
      <c r="K13" s="88" t="s">
        <v>85</v>
      </c>
    </row>
    <row r="14" spans="1:11" ht="18" customHeight="1">
      <c r="A14" s="74" t="s">
        <v>257</v>
      </c>
      <c r="B14" s="77" t="s">
        <v>84</v>
      </c>
      <c r="C14" s="77" t="s">
        <v>85</v>
      </c>
      <c r="D14" s="84"/>
      <c r="E14" s="76" t="s">
        <v>258</v>
      </c>
      <c r="F14" s="77" t="s">
        <v>84</v>
      </c>
      <c r="G14" s="77" t="s">
        <v>85</v>
      </c>
      <c r="H14" s="77"/>
      <c r="I14" s="76" t="s">
        <v>259</v>
      </c>
      <c r="J14" s="77" t="s">
        <v>84</v>
      </c>
      <c r="K14" s="89" t="s">
        <v>85</v>
      </c>
    </row>
    <row r="15" spans="1:11" ht="18" customHeight="1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ht="18" customHeight="1">
      <c r="A16" s="394" t="s">
        <v>260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2"/>
    </row>
    <row r="17" spans="1:11" ht="18" customHeight="1">
      <c r="A17" s="321" t="s">
        <v>261</v>
      </c>
      <c r="B17" s="322"/>
      <c r="C17" s="322"/>
      <c r="D17" s="322"/>
      <c r="E17" s="322"/>
      <c r="F17" s="322"/>
      <c r="G17" s="322"/>
      <c r="H17" s="322"/>
      <c r="I17" s="322"/>
      <c r="J17" s="322"/>
      <c r="K17" s="400"/>
    </row>
    <row r="18" spans="1:11" ht="18" customHeight="1">
      <c r="A18" s="321" t="s">
        <v>369</v>
      </c>
      <c r="B18" s="322"/>
      <c r="C18" s="322"/>
      <c r="D18" s="322"/>
      <c r="E18" s="322"/>
      <c r="F18" s="322"/>
      <c r="G18" s="322"/>
      <c r="H18" s="322"/>
      <c r="I18" s="322"/>
      <c r="J18" s="322"/>
      <c r="K18" s="400"/>
    </row>
    <row r="19" spans="1:11" ht="21.95" customHeight="1">
      <c r="A19" s="439"/>
      <c r="B19" s="440"/>
      <c r="C19" s="440"/>
      <c r="D19" s="440"/>
      <c r="E19" s="440"/>
      <c r="F19" s="440"/>
      <c r="G19" s="440"/>
      <c r="H19" s="440"/>
      <c r="I19" s="440"/>
      <c r="J19" s="440"/>
      <c r="K19" s="441"/>
    </row>
    <row r="20" spans="1:11" ht="21.95" customHeight="1">
      <c r="A20" s="383"/>
      <c r="B20" s="384"/>
      <c r="C20" s="384"/>
      <c r="D20" s="384"/>
      <c r="E20" s="384"/>
      <c r="F20" s="384"/>
      <c r="G20" s="384"/>
      <c r="H20" s="384"/>
      <c r="I20" s="384"/>
      <c r="J20" s="384"/>
      <c r="K20" s="442"/>
    </row>
    <row r="21" spans="1:11" ht="21.95" customHeight="1">
      <c r="A21" s="383"/>
      <c r="B21" s="384"/>
      <c r="C21" s="384"/>
      <c r="D21" s="384"/>
      <c r="E21" s="384"/>
      <c r="F21" s="384"/>
      <c r="G21" s="384"/>
      <c r="H21" s="384"/>
      <c r="I21" s="384"/>
      <c r="J21" s="384"/>
      <c r="K21" s="442"/>
    </row>
    <row r="22" spans="1:11" ht="21.95" customHeight="1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442"/>
    </row>
    <row r="23" spans="1:11" ht="21.95" customHeight="1">
      <c r="A23" s="443"/>
      <c r="B23" s="444"/>
      <c r="C23" s="444"/>
      <c r="D23" s="444"/>
      <c r="E23" s="444"/>
      <c r="F23" s="444"/>
      <c r="G23" s="444"/>
      <c r="H23" s="444"/>
      <c r="I23" s="444"/>
      <c r="J23" s="444"/>
      <c r="K23" s="445"/>
    </row>
    <row r="24" spans="1:11" ht="18" customHeight="1">
      <c r="A24" s="321" t="s">
        <v>122</v>
      </c>
      <c r="B24" s="322"/>
      <c r="C24" s="82" t="s">
        <v>65</v>
      </c>
      <c r="D24" s="82" t="s">
        <v>66</v>
      </c>
      <c r="E24" s="395"/>
      <c r="F24" s="395"/>
      <c r="G24" s="395"/>
      <c r="H24" s="395"/>
      <c r="I24" s="395"/>
      <c r="J24" s="395"/>
      <c r="K24" s="396"/>
    </row>
    <row r="25" spans="1:11" ht="18" customHeight="1">
      <c r="A25" s="86" t="s">
        <v>262</v>
      </c>
      <c r="B25" s="446"/>
      <c r="C25" s="446"/>
      <c r="D25" s="446"/>
      <c r="E25" s="446"/>
      <c r="F25" s="446"/>
      <c r="G25" s="446"/>
      <c r="H25" s="446"/>
      <c r="I25" s="446"/>
      <c r="J25" s="446"/>
      <c r="K25" s="447"/>
    </row>
    <row r="26" spans="1:11">
      <c r="A26" s="448"/>
      <c r="B26" s="448"/>
      <c r="C26" s="448"/>
      <c r="D26" s="448"/>
      <c r="E26" s="448"/>
      <c r="F26" s="448"/>
      <c r="G26" s="448"/>
      <c r="H26" s="448"/>
      <c r="I26" s="448"/>
      <c r="J26" s="448"/>
      <c r="K26" s="448"/>
    </row>
    <row r="27" spans="1:11" ht="20.100000000000001" customHeight="1">
      <c r="A27" s="449" t="s">
        <v>263</v>
      </c>
      <c r="B27" s="434"/>
      <c r="C27" s="434"/>
      <c r="D27" s="434"/>
      <c r="E27" s="434"/>
      <c r="F27" s="434"/>
      <c r="G27" s="434"/>
      <c r="H27" s="434"/>
      <c r="I27" s="434"/>
      <c r="J27" s="434"/>
      <c r="K27" s="92" t="s">
        <v>264</v>
      </c>
    </row>
    <row r="28" spans="1:11" ht="23.1" customHeight="1">
      <c r="A28" s="383" t="s">
        <v>265</v>
      </c>
      <c r="B28" s="384"/>
      <c r="C28" s="384"/>
      <c r="D28" s="384"/>
      <c r="E28" s="384"/>
      <c r="F28" s="384"/>
      <c r="G28" s="384"/>
      <c r="H28" s="384"/>
      <c r="I28" s="384"/>
      <c r="J28" s="385"/>
      <c r="K28" s="93">
        <v>1</v>
      </c>
    </row>
    <row r="29" spans="1:11" ht="23.1" customHeight="1">
      <c r="A29" s="383" t="s">
        <v>266</v>
      </c>
      <c r="B29" s="384"/>
      <c r="C29" s="384"/>
      <c r="D29" s="384"/>
      <c r="E29" s="384"/>
      <c r="F29" s="384"/>
      <c r="G29" s="384"/>
      <c r="H29" s="384"/>
      <c r="I29" s="384"/>
      <c r="J29" s="385"/>
      <c r="K29" s="90">
        <v>1</v>
      </c>
    </row>
    <row r="30" spans="1:11" ht="23.1" customHeight="1">
      <c r="A30" s="383" t="s">
        <v>267</v>
      </c>
      <c r="B30" s="384"/>
      <c r="C30" s="384"/>
      <c r="D30" s="384"/>
      <c r="E30" s="384"/>
      <c r="F30" s="384"/>
      <c r="G30" s="384"/>
      <c r="H30" s="384"/>
      <c r="I30" s="384"/>
      <c r="J30" s="385"/>
      <c r="K30" s="90">
        <v>1</v>
      </c>
    </row>
    <row r="31" spans="1:11" ht="23.1" customHeight="1">
      <c r="A31" s="383"/>
      <c r="B31" s="384"/>
      <c r="C31" s="384"/>
      <c r="D31" s="384"/>
      <c r="E31" s="384"/>
      <c r="F31" s="384"/>
      <c r="G31" s="384"/>
      <c r="H31" s="384"/>
      <c r="I31" s="384"/>
      <c r="J31" s="385"/>
      <c r="K31" s="90"/>
    </row>
    <row r="32" spans="1:11" ht="23.1" customHeight="1">
      <c r="A32" s="383"/>
      <c r="B32" s="384"/>
      <c r="C32" s="384"/>
      <c r="D32" s="384"/>
      <c r="E32" s="384"/>
      <c r="F32" s="384"/>
      <c r="G32" s="384"/>
      <c r="H32" s="384"/>
      <c r="I32" s="384"/>
      <c r="J32" s="385"/>
      <c r="K32" s="94"/>
    </row>
    <row r="33" spans="1:11" ht="23.1" customHeight="1">
      <c r="A33" s="383"/>
      <c r="B33" s="384"/>
      <c r="C33" s="384"/>
      <c r="D33" s="384"/>
      <c r="E33" s="384"/>
      <c r="F33" s="384"/>
      <c r="G33" s="384"/>
      <c r="H33" s="384"/>
      <c r="I33" s="384"/>
      <c r="J33" s="385"/>
      <c r="K33" s="95"/>
    </row>
    <row r="34" spans="1:11" ht="23.1" customHeight="1">
      <c r="A34" s="383"/>
      <c r="B34" s="384"/>
      <c r="C34" s="384"/>
      <c r="D34" s="384"/>
      <c r="E34" s="384"/>
      <c r="F34" s="384"/>
      <c r="G34" s="384"/>
      <c r="H34" s="384"/>
      <c r="I34" s="384"/>
      <c r="J34" s="385"/>
      <c r="K34" s="90"/>
    </row>
    <row r="35" spans="1:11" ht="23.1" customHeight="1">
      <c r="A35" s="383"/>
      <c r="B35" s="384"/>
      <c r="C35" s="384"/>
      <c r="D35" s="384"/>
      <c r="E35" s="384"/>
      <c r="F35" s="384"/>
      <c r="G35" s="384"/>
      <c r="H35" s="384"/>
      <c r="I35" s="384"/>
      <c r="J35" s="385"/>
      <c r="K35" s="96"/>
    </row>
    <row r="36" spans="1:11" ht="23.1" customHeight="1">
      <c r="A36" s="450" t="s">
        <v>268</v>
      </c>
      <c r="B36" s="451"/>
      <c r="C36" s="451"/>
      <c r="D36" s="451"/>
      <c r="E36" s="451"/>
      <c r="F36" s="451"/>
      <c r="G36" s="451"/>
      <c r="H36" s="451"/>
      <c r="I36" s="451"/>
      <c r="J36" s="452"/>
      <c r="K36" s="97">
        <f>SUM(K28:K35)</f>
        <v>3</v>
      </c>
    </row>
    <row r="37" spans="1:11" ht="18.75" customHeight="1">
      <c r="A37" s="453" t="s">
        <v>269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5"/>
    </row>
    <row r="38" spans="1:11" ht="18.75" customHeight="1">
      <c r="A38" s="321" t="s">
        <v>270</v>
      </c>
      <c r="B38" s="322"/>
      <c r="C38" s="322"/>
      <c r="D38" s="395" t="s">
        <v>271</v>
      </c>
      <c r="E38" s="395"/>
      <c r="F38" s="387" t="s">
        <v>272</v>
      </c>
      <c r="G38" s="456"/>
      <c r="H38" s="322" t="s">
        <v>273</v>
      </c>
      <c r="I38" s="322"/>
      <c r="J38" s="322" t="s">
        <v>274</v>
      </c>
      <c r="K38" s="400"/>
    </row>
    <row r="39" spans="1:11" ht="18.75" customHeight="1">
      <c r="A39" s="71" t="s">
        <v>123</v>
      </c>
      <c r="B39" s="322" t="s">
        <v>370</v>
      </c>
      <c r="C39" s="322"/>
      <c r="D39" s="322"/>
      <c r="E39" s="322"/>
      <c r="F39" s="322"/>
      <c r="G39" s="322"/>
      <c r="H39" s="322"/>
      <c r="I39" s="322"/>
      <c r="J39" s="322"/>
      <c r="K39" s="400"/>
    </row>
    <row r="40" spans="1:11" ht="24" customHeight="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400"/>
    </row>
    <row r="41" spans="1:11" ht="24" customHeight="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400"/>
    </row>
    <row r="42" spans="1:11" ht="32.1" customHeight="1">
      <c r="A42" s="74" t="s">
        <v>134</v>
      </c>
      <c r="B42" s="457" t="s">
        <v>275</v>
      </c>
      <c r="C42" s="457"/>
      <c r="D42" s="76" t="s">
        <v>276</v>
      </c>
      <c r="E42" s="84" t="s">
        <v>137</v>
      </c>
      <c r="F42" s="76" t="s">
        <v>138</v>
      </c>
      <c r="G42" s="87">
        <v>45102</v>
      </c>
      <c r="H42" s="458" t="s">
        <v>139</v>
      </c>
      <c r="I42" s="458"/>
      <c r="J42" s="457" t="s">
        <v>140</v>
      </c>
      <c r="K42" s="4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zoomScaleNormal="100" zoomScaleSheetLayoutView="100" workbookViewId="0">
      <selection activeCell="Q6" sqref="Q6"/>
    </sheetView>
  </sheetViews>
  <sheetFormatPr defaultColWidth="9" defaultRowHeight="14.25"/>
  <cols>
    <col min="1" max="1" width="13.625" style="30" customWidth="1"/>
    <col min="2" max="2" width="8.125" style="30" customWidth="1"/>
    <col min="3" max="3" width="8.125" style="31" customWidth="1"/>
    <col min="4" max="7" width="8.125" style="30" customWidth="1"/>
    <col min="8" max="8" width="2.75" style="30" customWidth="1"/>
    <col min="9" max="9" width="9.125" style="30" customWidth="1"/>
    <col min="10" max="11" width="9.75" style="30" customWidth="1"/>
    <col min="12" max="14" width="9.75" style="32" customWidth="1"/>
    <col min="15" max="252" width="9" style="30"/>
    <col min="253" max="16384" width="9" style="2"/>
  </cols>
  <sheetData>
    <row r="1" spans="1:255" s="30" customFormat="1" ht="29.1" customHeight="1">
      <c r="A1" s="345" t="s">
        <v>143</v>
      </c>
      <c r="B1" s="347"/>
      <c r="C1" s="346"/>
      <c r="D1" s="347"/>
      <c r="E1" s="347"/>
      <c r="F1" s="347"/>
      <c r="G1" s="347"/>
      <c r="H1" s="347"/>
      <c r="I1" s="347"/>
      <c r="J1" s="347"/>
      <c r="K1" s="347"/>
      <c r="L1" s="460"/>
      <c r="M1" s="460"/>
      <c r="N1" s="46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0" customFormat="1" ht="20.100000000000001" customHeight="1">
      <c r="A2" s="33" t="s">
        <v>61</v>
      </c>
      <c r="B2" s="461"/>
      <c r="C2" s="461"/>
      <c r="D2" s="34" t="s">
        <v>67</v>
      </c>
      <c r="E2" s="462" t="s">
        <v>68</v>
      </c>
      <c r="F2" s="462"/>
      <c r="G2" s="462"/>
      <c r="H2" s="466"/>
      <c r="I2" s="33" t="s">
        <v>57</v>
      </c>
      <c r="J2" s="463" t="s">
        <v>277</v>
      </c>
      <c r="K2" s="463"/>
      <c r="L2" s="464"/>
      <c r="M2" s="464"/>
      <c r="N2" s="46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30" customFormat="1">
      <c r="A3" s="465" t="s">
        <v>145</v>
      </c>
      <c r="B3" s="359" t="s">
        <v>146</v>
      </c>
      <c r="C3" s="421"/>
      <c r="D3" s="359"/>
      <c r="E3" s="359"/>
      <c r="F3" s="359"/>
      <c r="G3" s="359"/>
      <c r="H3" s="466"/>
      <c r="I3" s="52" t="s">
        <v>116</v>
      </c>
      <c r="J3" s="52" t="s">
        <v>117</v>
      </c>
      <c r="K3" s="52" t="s">
        <v>116</v>
      </c>
      <c r="L3" s="53" t="s">
        <v>116</v>
      </c>
      <c r="M3" s="53" t="s">
        <v>117</v>
      </c>
      <c r="N3" s="53" t="s">
        <v>116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30" customFormat="1" ht="15">
      <c r="A4" s="465"/>
      <c r="B4" s="35" t="s">
        <v>109</v>
      </c>
      <c r="C4" s="35" t="s">
        <v>110</v>
      </c>
      <c r="D4" s="36" t="s">
        <v>111</v>
      </c>
      <c r="E4" s="35" t="s">
        <v>112</v>
      </c>
      <c r="F4" s="35" t="s">
        <v>113</v>
      </c>
      <c r="G4" s="35" t="s">
        <v>114</v>
      </c>
      <c r="H4" s="466"/>
      <c r="I4" s="35" t="s">
        <v>109</v>
      </c>
      <c r="J4" s="35" t="s">
        <v>110</v>
      </c>
      <c r="K4" s="36" t="s">
        <v>111</v>
      </c>
      <c r="L4" s="35" t="s">
        <v>112</v>
      </c>
      <c r="M4" s="35" t="s">
        <v>113</v>
      </c>
      <c r="N4" s="35" t="s">
        <v>114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30" customFormat="1" ht="16.5">
      <c r="A5" s="465"/>
      <c r="B5" s="37" t="s">
        <v>151</v>
      </c>
      <c r="C5" s="37" t="s">
        <v>152</v>
      </c>
      <c r="D5" s="37" t="s">
        <v>153</v>
      </c>
      <c r="E5" s="37" t="s">
        <v>154</v>
      </c>
      <c r="F5" s="37" t="s">
        <v>155</v>
      </c>
      <c r="G5" s="37" t="s">
        <v>156</v>
      </c>
      <c r="H5" s="466"/>
      <c r="I5" s="37"/>
      <c r="J5" s="37"/>
      <c r="K5" s="37"/>
      <c r="L5" s="37"/>
      <c r="M5" s="37"/>
      <c r="N5" s="3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30" customFormat="1" ht="21" customHeight="1">
      <c r="A6" s="38" t="s">
        <v>158</v>
      </c>
      <c r="B6" s="39">
        <f>C6-1</f>
        <v>66</v>
      </c>
      <c r="C6" s="39">
        <f>D6-2</f>
        <v>67</v>
      </c>
      <c r="D6" s="39">
        <v>69</v>
      </c>
      <c r="E6" s="39">
        <f>D6+2</f>
        <v>71</v>
      </c>
      <c r="F6" s="39">
        <f>E6+2</f>
        <v>73</v>
      </c>
      <c r="G6" s="39">
        <f>F6+1</f>
        <v>74</v>
      </c>
      <c r="H6" s="466"/>
      <c r="I6" s="54" t="s">
        <v>278</v>
      </c>
      <c r="J6" s="54" t="s">
        <v>279</v>
      </c>
      <c r="K6" s="54" t="s">
        <v>278</v>
      </c>
      <c r="L6" s="54" t="s">
        <v>280</v>
      </c>
      <c r="M6" s="54" t="s">
        <v>281</v>
      </c>
      <c r="N6" s="54" t="s">
        <v>282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0" customFormat="1" ht="21" customHeight="1">
      <c r="A7" s="38" t="s">
        <v>161</v>
      </c>
      <c r="B7" s="39">
        <f>C7-4</f>
        <v>100</v>
      </c>
      <c r="C7" s="39">
        <f t="shared" ref="C7:C8" si="0">D7-4</f>
        <v>104</v>
      </c>
      <c r="D7" s="39">
        <v>108</v>
      </c>
      <c r="E7" s="39">
        <f t="shared" ref="E7:E8" si="1">D7+4</f>
        <v>112</v>
      </c>
      <c r="F7" s="39">
        <f>E7+4</f>
        <v>116</v>
      </c>
      <c r="G7" s="39">
        <f t="shared" ref="G7:G8" si="2">F7+6</f>
        <v>122</v>
      </c>
      <c r="H7" s="466"/>
      <c r="I7" s="54" t="s">
        <v>281</v>
      </c>
      <c r="J7" s="54" t="s">
        <v>281</v>
      </c>
      <c r="K7" s="54" t="s">
        <v>281</v>
      </c>
      <c r="L7" s="54" t="s">
        <v>281</v>
      </c>
      <c r="M7" s="54" t="s">
        <v>281</v>
      </c>
      <c r="N7" s="54" t="s">
        <v>281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0" customFormat="1" ht="21" customHeight="1">
      <c r="A8" s="38" t="s">
        <v>165</v>
      </c>
      <c r="B8" s="39">
        <f t="shared" ref="B8" si="3">C8-4</f>
        <v>98</v>
      </c>
      <c r="C8" s="39">
        <f t="shared" si="0"/>
        <v>102</v>
      </c>
      <c r="D8" s="39">
        <v>106</v>
      </c>
      <c r="E8" s="39">
        <f t="shared" si="1"/>
        <v>110</v>
      </c>
      <c r="F8" s="39">
        <f>E8+5</f>
        <v>115</v>
      </c>
      <c r="G8" s="39">
        <f t="shared" si="2"/>
        <v>121</v>
      </c>
      <c r="H8" s="466"/>
      <c r="I8" s="54" t="s">
        <v>283</v>
      </c>
      <c r="J8" s="54" t="s">
        <v>284</v>
      </c>
      <c r="K8" s="54" t="s">
        <v>283</v>
      </c>
      <c r="L8" s="54" t="s">
        <v>285</v>
      </c>
      <c r="M8" s="54" t="s">
        <v>286</v>
      </c>
      <c r="N8" s="54" t="s">
        <v>283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0" customFormat="1" ht="21" customHeight="1">
      <c r="A9" s="38" t="s">
        <v>167</v>
      </c>
      <c r="B9" s="39">
        <f>C9-1.2</f>
        <v>43.599999999999994</v>
      </c>
      <c r="C9" s="39">
        <f>D9-1.2</f>
        <v>44.8</v>
      </c>
      <c r="D9" s="39">
        <v>46</v>
      </c>
      <c r="E9" s="39">
        <f>D9+1.2</f>
        <v>47.2</v>
      </c>
      <c r="F9" s="39">
        <f>E9+1.2</f>
        <v>48.400000000000006</v>
      </c>
      <c r="G9" s="39">
        <f>F9+1.4</f>
        <v>49.800000000000004</v>
      </c>
      <c r="H9" s="466"/>
      <c r="I9" s="54" t="s">
        <v>287</v>
      </c>
      <c r="J9" s="54" t="s">
        <v>288</v>
      </c>
      <c r="K9" s="54" t="s">
        <v>288</v>
      </c>
      <c r="L9" s="54" t="s">
        <v>288</v>
      </c>
      <c r="M9" s="54" t="s">
        <v>288</v>
      </c>
      <c r="N9" s="54" t="s">
        <v>288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0" customFormat="1" ht="20.100000000000001" customHeight="1">
      <c r="A10" s="38" t="s">
        <v>168</v>
      </c>
      <c r="B10" s="39">
        <f>C10-0.5</f>
        <v>19</v>
      </c>
      <c r="C10" s="39">
        <f>D10-0.5</f>
        <v>19.5</v>
      </c>
      <c r="D10" s="39">
        <v>20</v>
      </c>
      <c r="E10" s="39">
        <f t="shared" ref="E10:G10" si="4">D10+0.5</f>
        <v>20.5</v>
      </c>
      <c r="F10" s="39">
        <f t="shared" si="4"/>
        <v>21</v>
      </c>
      <c r="G10" s="39">
        <f t="shared" si="4"/>
        <v>21.5</v>
      </c>
      <c r="H10" s="466"/>
      <c r="I10" s="54" t="s">
        <v>289</v>
      </c>
      <c r="J10" s="54" t="s">
        <v>289</v>
      </c>
      <c r="K10" s="54" t="s">
        <v>289</v>
      </c>
      <c r="L10" s="54" t="s">
        <v>289</v>
      </c>
      <c r="M10" s="54" t="s">
        <v>290</v>
      </c>
      <c r="N10" s="54" t="s">
        <v>289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0" customFormat="1" ht="21" customHeight="1">
      <c r="A11" s="38" t="s">
        <v>171</v>
      </c>
      <c r="B11" s="40">
        <f>C11-0.7</f>
        <v>18.100000000000001</v>
      </c>
      <c r="C11" s="40">
        <f>D11-0.7</f>
        <v>18.8</v>
      </c>
      <c r="D11" s="39">
        <v>19.5</v>
      </c>
      <c r="E11" s="40">
        <f>D11+0.7</f>
        <v>20.2</v>
      </c>
      <c r="F11" s="40">
        <f>E11+0.7</f>
        <v>20.9</v>
      </c>
      <c r="G11" s="40">
        <f>F11+0.95</f>
        <v>21.849999999999998</v>
      </c>
      <c r="H11" s="466"/>
      <c r="I11" s="54"/>
      <c r="J11" s="54"/>
      <c r="K11" s="54"/>
      <c r="L11" s="54"/>
      <c r="M11" s="54"/>
      <c r="N11" s="5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0" customFormat="1" ht="21" customHeight="1">
      <c r="A12" s="38" t="s">
        <v>173</v>
      </c>
      <c r="B12" s="39">
        <f>C12-0.7</f>
        <v>15.600000000000001</v>
      </c>
      <c r="C12" s="39">
        <f>D12-0.7</f>
        <v>16.3</v>
      </c>
      <c r="D12" s="39">
        <v>17</v>
      </c>
      <c r="E12" s="39">
        <f>D12+0.7</f>
        <v>17.7</v>
      </c>
      <c r="F12" s="39">
        <f>E12+0.7</f>
        <v>18.399999999999999</v>
      </c>
      <c r="G12" s="39">
        <f>F12+0.95</f>
        <v>19.349999999999998</v>
      </c>
      <c r="H12" s="466"/>
      <c r="I12" s="54" t="s">
        <v>291</v>
      </c>
      <c r="J12" s="54" t="s">
        <v>292</v>
      </c>
      <c r="K12" s="54" t="s">
        <v>278</v>
      </c>
      <c r="L12" s="54" t="s">
        <v>282</v>
      </c>
      <c r="M12" s="54" t="s">
        <v>282</v>
      </c>
      <c r="N12" s="54" t="s">
        <v>282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0" customFormat="1" ht="21" customHeight="1">
      <c r="A13" s="38" t="s">
        <v>176</v>
      </c>
      <c r="B13" s="39">
        <f>C13-1</f>
        <v>43</v>
      </c>
      <c r="C13" s="39">
        <f>D13-1</f>
        <v>44</v>
      </c>
      <c r="D13" s="39">
        <v>45</v>
      </c>
      <c r="E13" s="39">
        <f>D13+1</f>
        <v>46</v>
      </c>
      <c r="F13" s="39">
        <f>E13+1</f>
        <v>47</v>
      </c>
      <c r="G13" s="39">
        <f>F13+1.5</f>
        <v>48.5</v>
      </c>
      <c r="H13" s="466"/>
      <c r="I13" s="54" t="s">
        <v>287</v>
      </c>
      <c r="J13" s="54" t="s">
        <v>288</v>
      </c>
      <c r="K13" s="54" t="s">
        <v>288</v>
      </c>
      <c r="L13" s="54" t="s">
        <v>288</v>
      </c>
      <c r="M13" s="54" t="s">
        <v>288</v>
      </c>
      <c r="N13" s="54" t="s">
        <v>288</v>
      </c>
      <c r="O13" s="2"/>
      <c r="P13" s="2" t="s">
        <v>293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0" customFormat="1" ht="21" customHeight="1">
      <c r="A14" s="41"/>
      <c r="B14" s="42"/>
      <c r="C14" s="42"/>
      <c r="D14" s="43"/>
      <c r="E14" s="42"/>
      <c r="F14" s="42"/>
      <c r="G14" s="42"/>
      <c r="H14" s="466"/>
      <c r="I14" s="54"/>
      <c r="J14" s="54"/>
      <c r="K14" s="54"/>
      <c r="L14" s="54"/>
      <c r="M14" s="54"/>
      <c r="N14" s="5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30" customFormat="1" ht="21" customHeight="1">
      <c r="A15" s="44"/>
      <c r="B15" s="39"/>
      <c r="C15" s="39"/>
      <c r="D15" s="39"/>
      <c r="E15" s="39"/>
      <c r="F15" s="39"/>
      <c r="G15" s="39"/>
      <c r="H15" s="466"/>
      <c r="I15" s="54"/>
      <c r="J15" s="54"/>
      <c r="K15" s="54"/>
      <c r="L15" s="54"/>
      <c r="M15" s="54"/>
      <c r="N15" s="5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30" customFormat="1" ht="21" customHeight="1">
      <c r="A16" s="45"/>
      <c r="B16" s="46"/>
      <c r="C16" s="46"/>
      <c r="D16" s="46"/>
      <c r="E16" s="46"/>
      <c r="F16" s="46"/>
      <c r="G16" s="46"/>
      <c r="H16" s="466"/>
      <c r="I16" s="54"/>
      <c r="J16" s="54"/>
      <c r="K16" s="54"/>
      <c r="L16" s="54"/>
      <c r="M16" s="54"/>
      <c r="N16" s="5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30" customFormat="1" ht="21" customHeight="1">
      <c r="A17" s="39"/>
      <c r="B17" s="39"/>
      <c r="C17" s="39"/>
      <c r="D17" s="47"/>
      <c r="E17" s="39"/>
      <c r="F17" s="39"/>
      <c r="G17" s="39"/>
      <c r="H17" s="466"/>
      <c r="I17" s="55"/>
      <c r="J17" s="55"/>
      <c r="K17" s="54"/>
      <c r="L17" s="55"/>
      <c r="M17" s="55"/>
      <c r="N17" s="5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30" customFormat="1" ht="16.5">
      <c r="A18" s="48"/>
      <c r="B18" s="48"/>
      <c r="C18" s="48"/>
      <c r="D18" s="49"/>
      <c r="E18" s="48"/>
      <c r="F18" s="48"/>
      <c r="G18" s="48"/>
      <c r="L18" s="32"/>
      <c r="M18" s="32"/>
      <c r="N18" s="3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30" customFormat="1" ht="11.1" customHeight="1">
      <c r="A19" s="50" t="s">
        <v>178</v>
      </c>
      <c r="B19" s="50"/>
      <c r="C19" s="51"/>
      <c r="L19" s="32"/>
      <c r="M19" s="32"/>
      <c r="N19" s="3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30" customFormat="1" ht="30" customHeight="1">
      <c r="C20" s="31"/>
      <c r="I20" s="57" t="s">
        <v>179</v>
      </c>
      <c r="J20" s="58">
        <v>45103</v>
      </c>
      <c r="K20" s="57" t="s">
        <v>180</v>
      </c>
      <c r="L20" s="59" t="s">
        <v>137</v>
      </c>
      <c r="M20" s="59" t="s">
        <v>181</v>
      </c>
      <c r="N20" s="32" t="s">
        <v>140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</sheetData>
  <mergeCells count="7">
    <mergeCell ref="A1:N1"/>
    <mergeCell ref="B2:C2"/>
    <mergeCell ref="E2:G2"/>
    <mergeCell ref="J2:N2"/>
    <mergeCell ref="B3:G3"/>
    <mergeCell ref="A3:A5"/>
    <mergeCell ref="H2:H17"/>
  </mergeCells>
  <phoneticPr fontId="53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2.875" style="27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67" t="s">
        <v>294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15" s="1" customFormat="1" ht="16.5">
      <c r="A2" s="478" t="s">
        <v>295</v>
      </c>
      <c r="B2" s="479" t="s">
        <v>296</v>
      </c>
      <c r="C2" s="479" t="s">
        <v>297</v>
      </c>
      <c r="D2" s="479" t="s">
        <v>298</v>
      </c>
      <c r="E2" s="479" t="s">
        <v>299</v>
      </c>
      <c r="F2" s="479" t="s">
        <v>300</v>
      </c>
      <c r="G2" s="479" t="s">
        <v>301</v>
      </c>
      <c r="H2" s="479" t="s">
        <v>302</v>
      </c>
      <c r="I2" s="3" t="s">
        <v>303</v>
      </c>
      <c r="J2" s="3" t="s">
        <v>304</v>
      </c>
      <c r="K2" s="3" t="s">
        <v>305</v>
      </c>
      <c r="L2" s="3" t="s">
        <v>306</v>
      </c>
      <c r="M2" s="3" t="s">
        <v>307</v>
      </c>
      <c r="N2" s="479" t="s">
        <v>308</v>
      </c>
      <c r="O2" s="479" t="s">
        <v>309</v>
      </c>
    </row>
    <row r="3" spans="1:15" s="1" customFormat="1" ht="16.5">
      <c r="A3" s="478"/>
      <c r="B3" s="480"/>
      <c r="C3" s="480"/>
      <c r="D3" s="480"/>
      <c r="E3" s="480"/>
      <c r="F3" s="480"/>
      <c r="G3" s="480"/>
      <c r="H3" s="480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480"/>
      <c r="O3" s="480"/>
    </row>
    <row r="4" spans="1:15">
      <c r="A4" s="6">
        <v>1</v>
      </c>
      <c r="B4" s="12">
        <v>230525511</v>
      </c>
      <c r="C4" s="12" t="s">
        <v>310</v>
      </c>
      <c r="D4" s="12" t="s">
        <v>311</v>
      </c>
      <c r="E4" s="12" t="s">
        <v>62</v>
      </c>
      <c r="F4" s="11" t="s">
        <v>312</v>
      </c>
      <c r="G4" s="6" t="s">
        <v>65</v>
      </c>
      <c r="H4" s="6"/>
      <c r="I4" s="29">
        <v>1</v>
      </c>
      <c r="J4" s="29">
        <v>1</v>
      </c>
      <c r="K4" s="29">
        <v>2</v>
      </c>
      <c r="L4" s="29">
        <v>1</v>
      </c>
      <c r="M4" s="29">
        <v>0</v>
      </c>
      <c r="N4" s="6">
        <f>SUM(I4:M4)</f>
        <v>5</v>
      </c>
      <c r="O4" s="6"/>
    </row>
    <row r="5" spans="1:15">
      <c r="A5" s="6">
        <v>2</v>
      </c>
      <c r="B5" s="12">
        <v>230530525</v>
      </c>
      <c r="C5" s="12" t="s">
        <v>310</v>
      </c>
      <c r="D5" s="12" t="s">
        <v>116</v>
      </c>
      <c r="E5" s="12" t="s">
        <v>62</v>
      </c>
      <c r="F5" s="11" t="s">
        <v>312</v>
      </c>
      <c r="G5" s="6" t="s">
        <v>65</v>
      </c>
      <c r="H5" s="6"/>
      <c r="I5" s="29">
        <v>3</v>
      </c>
      <c r="J5" s="29">
        <v>1</v>
      </c>
      <c r="K5" s="29">
        <v>2</v>
      </c>
      <c r="L5" s="29">
        <v>1</v>
      </c>
      <c r="M5" s="29">
        <v>1</v>
      </c>
      <c r="N5" s="6">
        <f>SUM(I5:M5)</f>
        <v>8</v>
      </c>
      <c r="O5" s="6"/>
    </row>
    <row r="6" spans="1:15">
      <c r="A6" s="6"/>
      <c r="B6" s="12"/>
      <c r="C6" s="12"/>
      <c r="D6" s="12"/>
      <c r="E6" s="12"/>
      <c r="F6" s="11"/>
      <c r="G6" s="6"/>
      <c r="H6" s="6"/>
      <c r="I6" s="29"/>
      <c r="J6" s="29"/>
      <c r="K6" s="29"/>
      <c r="L6" s="29"/>
      <c r="M6" s="29"/>
      <c r="N6" s="6"/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28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28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28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28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68" t="s">
        <v>313</v>
      </c>
      <c r="B12" s="469"/>
      <c r="C12" s="470"/>
      <c r="D12" s="471"/>
      <c r="E12" s="472"/>
      <c r="F12" s="473"/>
      <c r="G12" s="473"/>
      <c r="H12" s="473"/>
      <c r="I12" s="474"/>
      <c r="J12" s="468" t="s">
        <v>314</v>
      </c>
      <c r="K12" s="469"/>
      <c r="L12" s="469"/>
      <c r="M12" s="471"/>
      <c r="N12" s="7"/>
      <c r="O12" s="9"/>
    </row>
    <row r="13" spans="1:15" ht="16.5">
      <c r="A13" s="475" t="s">
        <v>315</v>
      </c>
      <c r="B13" s="476"/>
      <c r="C13" s="477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2023-06-26T11:30:44Z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