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0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4">中期!$A$1:$K$52</definedName>
    <definedName name="_xlnm.Print_Area" localSheetId="2">首期!$A$1:$K$53</definedName>
    <definedName name="_xlnm.Print_Area" localSheetId="3">'验货尺寸表 '!$A$1:$O$25</definedName>
    <definedName name="_xlnm.Print_Area" localSheetId="5">'验货尺寸表 （中期）'!$A$1:$N$26</definedName>
  </definedNames>
  <calcPr calcId="144525"/>
</workbook>
</file>

<file path=xl/sharedStrings.xml><?xml version="1.0" encoding="utf-8"?>
<sst xmlns="http://schemas.openxmlformats.org/spreadsheetml/2006/main" count="1306" uniqueCount="376">
  <si>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</si>
  <si>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</si>
  <si>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</si>
  <si>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</si>
  <si>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</si>
  <si>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</si>
  <si>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</si>
  <si>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</si>
  <si>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</si>
  <si>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</si>
  <si>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</si>
  <si>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</si>
  <si>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</si>
  <si>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</si>
  <si>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</si>
  <si>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</si>
  <si>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</si>
  <si>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</si>
  <si>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</si>
  <si>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</si>
  <si>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</si>
  <si>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</si>
  <si>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</si>
  <si>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</si>
  <si>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</si>
  <si>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</si>
  <si>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</si>
  <si>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</si>
  <si>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</si>
  <si>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</si>
  <si>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</si>
  <si>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</si>
  <si>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</si>
  <si>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</si>
  <si>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</si>
  <si>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</si>
  <si>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</si>
  <si>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</si>
  <si>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</si>
  <si>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</si>
  <si>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江阴腾圣</t>
  </si>
  <si>
    <t>生产工厂</t>
  </si>
  <si>
    <t>崑洲实业（江苏）有限公司</t>
  </si>
  <si>
    <t>订单基础信息</t>
  </si>
  <si>
    <t>生产•出货进度</t>
  </si>
  <si>
    <t>指示•确认资料</t>
  </si>
  <si>
    <t>款号</t>
  </si>
  <si>
    <t>TAMMAL91573</t>
  </si>
  <si>
    <t>合同交期</t>
  </si>
  <si>
    <t>产前确认样</t>
  </si>
  <si>
    <t>有</t>
  </si>
  <si>
    <t>无</t>
  </si>
  <si>
    <t>品名</t>
  </si>
  <si>
    <t>男士旅行长裤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</si>
  <si>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</si>
  <si>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</si>
  <si>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</si>
  <si>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</si>
  <si>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</si>
  <si>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</si>
  <si>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</si>
  <si>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</si>
  <si>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</si>
  <si>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CGDD23042000121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</si>
  <si>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</si>
  <si>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</si>
  <si>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</si>
  <si>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</si>
  <si>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</si>
  <si>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</si>
  <si>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</si>
  <si>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</si>
  <si>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</si>
  <si>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</si>
  <si>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</si>
  <si>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</si>
  <si>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</si>
  <si>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</si>
  <si>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</si>
  <si>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</si>
  <si>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</si>
  <si>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</si>
  <si>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</si>
  <si>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</si>
  <si>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</si>
  <si>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</si>
  <si>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</si>
  <si>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</si>
  <si>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</si>
  <si>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</si>
  <si>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</si>
  <si>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</si>
  <si>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</si>
  <si>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</si>
  <si>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</si>
  <si>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</si>
  <si>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</si>
  <si>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</si>
  <si>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</si>
  <si>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</si>
  <si>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</si>
  <si>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</si>
  <si>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深灰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</si>
  <si>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</si>
  <si>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</si>
  <si>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</si>
  <si>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</si>
  <si>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</si>
  <si>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</si>
  <si>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</si>
  <si>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</si>
  <si>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1.装腰吃势不匀，起皱。腰头不顺直</t>
  </si>
  <si>
    <t>2.腿贴袋角不垂直。</t>
  </si>
  <si>
    <t>3.脚口拉橡筋吃势不均匀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</si>
  <si>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</si>
  <si>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</si>
  <si>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</si>
  <si>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</si>
  <si>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</si>
  <si>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</si>
  <si>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</si>
  <si>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</si>
  <si>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</si>
  <si>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张永梅</t>
  </si>
  <si>
    <t>查验时间</t>
  </si>
  <si>
    <t>工厂负责人</t>
  </si>
  <si>
    <t>王小可</t>
  </si>
  <si>
    <t>【整改结果】</t>
  </si>
  <si>
    <t>复核时间</t>
  </si>
  <si>
    <t>QC规格测量表</t>
  </si>
  <si>
    <t>产品代码：</t>
  </si>
  <si>
    <r>
      <rPr>
        <sz val="11"/>
        <color theme="1"/>
        <rFont val="宋体"/>
        <charset val="136"/>
        <scheme val="minor"/>
      </rPr>
      <t>崑洲实业</t>
    </r>
    <r>
      <rPr>
        <sz val="11"/>
        <color theme="1"/>
        <rFont val="微軟正黑體"/>
        <charset val="134"/>
      </rPr>
      <t>(江苏）有限公司</t>
    </r>
  </si>
  <si>
    <t>部位名称</t>
  </si>
  <si>
    <t>指示规格 FINAL SPEC</t>
  </si>
  <si>
    <t>样品规格 SAMPLE SPEC</t>
  </si>
  <si>
    <t>165/80B</t>
  </si>
  <si>
    <t>170/84B</t>
  </si>
  <si>
    <t>175/88B</t>
  </si>
  <si>
    <t>180/92B</t>
  </si>
  <si>
    <t>185/96B</t>
  </si>
  <si>
    <t>190/100B</t>
  </si>
  <si>
    <t>裤外侧长</t>
  </si>
  <si>
    <t>0.5/0</t>
  </si>
  <si>
    <t>内裆长</t>
  </si>
  <si>
    <t>腰围（平量）</t>
  </si>
  <si>
    <t>0.5/1</t>
  </si>
  <si>
    <t>腰围（拉量）</t>
  </si>
  <si>
    <t>0/0</t>
  </si>
  <si>
    <t>臀围</t>
  </si>
  <si>
    <t>0.5/0.5</t>
  </si>
  <si>
    <t>腿围/2</t>
  </si>
  <si>
    <t>膝围/2</t>
  </si>
  <si>
    <t>脚口/2（平量）</t>
  </si>
  <si>
    <t>0.5/0.3</t>
  </si>
  <si>
    <t>前裆长（含腰）</t>
  </si>
  <si>
    <t>0/0.5</t>
  </si>
  <si>
    <t>后裆长（含腰）</t>
  </si>
  <si>
    <t>前门襟长（不含腰）</t>
  </si>
  <si>
    <t>前插袋开口</t>
  </si>
  <si>
    <t>腿袋高</t>
  </si>
  <si>
    <t>腿袋宽</t>
  </si>
  <si>
    <t>0./0</t>
  </si>
  <si>
    <t>腰头高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</si>
  <si>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</si>
  <si>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</si>
  <si>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</si>
  <si>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</si>
  <si>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</si>
  <si>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</si>
  <si>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</si>
  <si>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</si>
  <si>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</si>
  <si>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</si>
  <si>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</si>
  <si>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</si>
  <si>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</si>
  <si>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</si>
  <si>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</si>
  <si>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</si>
  <si>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</si>
  <si>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1.链条拷边线跳针</t>
  </si>
  <si>
    <t>2.装腰吃势不匀，起扭</t>
  </si>
  <si>
    <t>3.腿贴袋不顺直</t>
  </si>
  <si>
    <t>【整改的严重缺陷及整改复核时间】</t>
  </si>
  <si>
    <t>0/0.2</t>
  </si>
  <si>
    <r>
      <rPr>
        <sz val="12"/>
        <rFont val="宋体"/>
        <charset val="136"/>
        <scheme val="major"/>
      </rPr>
      <t>0</t>
    </r>
    <r>
      <rPr>
        <sz val="12"/>
        <rFont val="Microsoft YaHei"/>
        <charset val="134"/>
      </rPr>
      <t>.5/0</t>
    </r>
  </si>
  <si>
    <t>0/-1</t>
  </si>
  <si>
    <t>0/-0.2</t>
  </si>
  <si>
    <t>-0.5/-0.5</t>
  </si>
  <si>
    <t>-0.3/0</t>
  </si>
  <si>
    <t>0/0.6</t>
  </si>
  <si>
    <t>-0.2/-0.3</t>
  </si>
  <si>
    <t>0.2/0</t>
  </si>
  <si>
    <t>0/0.4</t>
  </si>
  <si>
    <t>-0.5/0</t>
  </si>
  <si>
    <r>
      <rPr>
        <sz val="12"/>
        <rFont val="宋体"/>
        <charset val="136"/>
        <scheme val="major"/>
      </rPr>
      <t>-</t>
    </r>
    <r>
      <rPr>
        <sz val="12"/>
        <rFont val="Microsoft YaHei"/>
        <charset val="134"/>
      </rPr>
      <t>0.3/-0.6</t>
    </r>
  </si>
  <si>
    <t>-0.5/-0.3</t>
  </si>
  <si>
    <t>-0.4/-0.5</t>
  </si>
  <si>
    <t>0/-0.5</t>
  </si>
  <si>
    <t>0.3/0</t>
  </si>
  <si>
    <t>0.6/0</t>
  </si>
  <si>
    <t>0.4/0.2</t>
  </si>
  <si>
    <t>0.6/0.5</t>
  </si>
  <si>
    <t>0.8/0.5</t>
  </si>
  <si>
    <t>0.4/0</t>
  </si>
  <si>
    <t>0.4/0.4</t>
  </si>
  <si>
    <t>0/0.3</t>
  </si>
  <si>
    <t>0.2/-0.5</t>
  </si>
  <si>
    <t>0/-0.3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</si>
  <si>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</si>
  <si>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</si>
  <si>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</si>
  <si>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</si>
  <si>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</si>
  <si>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</si>
  <si>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</si>
  <si>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</si>
  <si>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</si>
  <si>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</si>
  <si>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</si>
  <si>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</si>
  <si>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</si>
  <si>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</si>
  <si>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</si>
  <si>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</si>
  <si>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</si>
  <si>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</si>
  <si>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采购凭证编号：CGDD23042000121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</si>
  <si>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</si>
  <si>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</si>
  <si>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</si>
  <si>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</si>
  <si>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</si>
  <si>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</si>
  <si>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</si>
  <si>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</si>
  <si>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</si>
  <si>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</si>
  <si>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</si>
  <si>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</si>
  <si>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</si>
  <si>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</si>
  <si>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</si>
  <si>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 20#12件 1#11件  58# 11件  97# 12件   124#12件   141#12件</t>
  </si>
  <si>
    <t>深灰：225#12件  157#12件   146#12件  161#12件  207#12件 230#12件</t>
  </si>
  <si>
    <t>军绿：236#12件   247#12件 325#12件 275#12件 302#12件  322#12件</t>
  </si>
  <si>
    <t>情况说明：</t>
  </si>
  <si>
    <t xml:space="preserve">【问题点描述】  </t>
  </si>
  <si>
    <t>1、成衣表面有线头</t>
  </si>
  <si>
    <t>2、拉腰压线断线</t>
  </si>
  <si>
    <t>3、脚口缝与内档缝未对齐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</si>
  <si>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</si>
  <si>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</si>
  <si>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</si>
  <si>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</si>
  <si>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</si>
  <si>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</si>
  <si>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</si>
  <si>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</si>
  <si>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</si>
  <si>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许松婷</t>
  </si>
  <si>
    <t>0/1</t>
  </si>
  <si>
    <t>1/0</t>
  </si>
  <si>
    <t>0.6/1</t>
  </si>
  <si>
    <t>0.5/0.2</t>
  </si>
  <si>
    <r>
      <rPr>
        <sz val="12"/>
        <rFont val="宋体"/>
        <charset val="136"/>
        <scheme val="major"/>
      </rPr>
      <t>0</t>
    </r>
    <r>
      <rPr>
        <sz val="12"/>
        <rFont val="Microsoft YaHei"/>
        <charset val="134"/>
      </rPr>
      <t>/0</t>
    </r>
  </si>
  <si>
    <t>0.2/0.3</t>
  </si>
  <si>
    <t>0.5/0.6</t>
  </si>
  <si>
    <t>0.3/0.5</t>
  </si>
  <si>
    <r>
      <rPr>
        <sz val="12"/>
        <rFont val="宋体"/>
        <charset val="136"/>
        <scheme val="major"/>
      </rPr>
      <t>0</t>
    </r>
    <r>
      <rPr>
        <sz val="12"/>
        <rFont val="Microsoft YaHei"/>
        <charset val="134"/>
      </rPr>
      <t>/0.5</t>
    </r>
  </si>
  <si>
    <t>0.5/0.4</t>
  </si>
  <si>
    <t>0.3/0.2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</si>
  <si>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</si>
  <si>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</si>
  <si>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</si>
  <si>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</si>
  <si>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</si>
  <si>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</si>
  <si>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</si>
  <si>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</si>
  <si>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</si>
  <si>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</si>
  <si>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</si>
  <si>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</si>
  <si>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</si>
  <si>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</si>
  <si>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</si>
  <si>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</si>
  <si>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</si>
  <si>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KND7703</t>
  </si>
  <si>
    <t>厦门金阳峰</t>
  </si>
  <si>
    <t>YES</t>
  </si>
  <si>
    <t>4577</t>
  </si>
  <si>
    <t>4578</t>
  </si>
  <si>
    <t>4580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</si>
  <si>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2023/5/2</t>
    </r>
  </si>
  <si>
    <t>测试人签名：王勇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</si>
  <si>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</si>
  <si>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</si>
  <si>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</si>
  <si>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</si>
  <si>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</si>
  <si>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</si>
  <si>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</si>
  <si>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</si>
  <si>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</si>
  <si>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测试人签名：许晓倩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</si>
  <si>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</si>
  <si>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</si>
  <si>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</si>
  <si>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</si>
  <si>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</si>
  <si>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</si>
  <si>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</si>
  <si>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</si>
  <si>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</si>
  <si>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</si>
  <si>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</si>
  <si>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袋布</t>
  </si>
  <si>
    <t>弹力衬</t>
  </si>
  <si>
    <t>衬</t>
  </si>
  <si>
    <t>3#尼龙闭尾反装TVA0A头</t>
  </si>
  <si>
    <t>拉链</t>
  </si>
  <si>
    <t>G18SSSK001</t>
  </si>
  <si>
    <t>哑光包漆裤钩扣</t>
  </si>
  <si>
    <t>物料6</t>
  </si>
  <si>
    <t>物料7</t>
  </si>
  <si>
    <t>物料8</t>
  </si>
  <si>
    <t>物料9</t>
  </si>
  <si>
    <t>物料10</t>
  </si>
  <si>
    <t>松紧带/4.3cm     </t>
  </si>
  <si>
    <t>松紧</t>
  </si>
  <si>
    <t>松紧3.8CM</t>
  </si>
  <si>
    <t>ZD00030</t>
  </si>
  <si>
    <t>跳点反光条织带</t>
  </si>
  <si>
    <t>TOREAD 92312</t>
  </si>
  <si>
    <t>魔术贴</t>
  </si>
  <si>
    <t>热转印</t>
  </si>
  <si>
    <t>物料11</t>
  </si>
  <si>
    <t>3#尼龙闭尾正装TAA0P头</t>
  </si>
  <si>
    <t>3#尼龙闭尾反装QHA0TR086头/无上下止</t>
  </si>
  <si>
    <t>G20SSZM010</t>
  </si>
  <si>
    <t>主唛</t>
  </si>
  <si>
    <t>G20SSZM011</t>
  </si>
  <si>
    <t>尺码标</t>
  </si>
  <si>
    <t>G20SSZT002</t>
  </si>
  <si>
    <t>洗标</t>
  </si>
  <si>
    <t>制表时间：</t>
  </si>
  <si>
    <t>测试人签名：侯颖慧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</si>
  <si>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</si>
  <si>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</si>
  <si>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</si>
  <si>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</si>
  <si>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</si>
  <si>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</si>
  <si>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</si>
  <si>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</si>
  <si>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</si>
  <si>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</si>
  <si>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</si>
  <si>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</si>
  <si>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</si>
  <si>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</si>
  <si>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宋体"/>
        <charset val="136"/>
        <scheme val="minor"/>
      </rPr>
      <t>次</t>
    </r>
  </si>
  <si>
    <t>右腿</t>
  </si>
  <si>
    <t>LOGO转印标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</si>
  <si>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Microsoft YaHei"/>
        <charset val="134"/>
      </rPr>
      <t>次</t>
    </r>
  </si>
  <si>
    <t>裤耳</t>
  </si>
  <si>
    <t>双面胶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</si>
  <si>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2023/4/7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</si>
  <si>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</si>
  <si>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</si>
  <si>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</si>
  <si>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</si>
  <si>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测试人签名：王兰华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</si>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</sst>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0_ "/>
    <numFmt numFmtId="179" formatCode="yyyy/m/d;@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sz val="12"/>
      <color theme="1"/>
      <name val="Microsoft YaHei"/>
      <charset val="134"/>
    </font>
    <font>
      <b/>
      <sz val="14"/>
      <color theme="1"/>
      <name val="宋体"/>
      <charset val="136"/>
      <scheme val="minor"/>
    </font>
    <font>
      <sz val="14"/>
      <color theme="1"/>
      <name val="宋体"/>
      <charset val="136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6"/>
      <scheme val="minor"/>
    </font>
    <font>
      <sz val="10"/>
      <color theme="1"/>
      <name val="宋体"/>
      <charset val="136"/>
      <scheme val="minor"/>
    </font>
    <font>
      <sz val="12"/>
      <color theme="1"/>
      <name val="Microsoft YaHei"/>
      <charset val="134"/>
    </font>
    <font>
      <sz val="6"/>
      <color theme="1"/>
      <name val="宋体"/>
      <charset val="136"/>
      <scheme val="minor"/>
    </font>
    <font>
      <sz val="10"/>
      <color theme="1"/>
      <name val="Microsoft YaHei"/>
      <charset val="134"/>
    </font>
    <font>
      <b/>
      <sz val="6"/>
      <color theme="1"/>
      <name val="宋体"/>
      <charset val="136"/>
      <scheme val="minor"/>
    </font>
    <font>
      <sz val="8"/>
      <name val="微軟正黑體"/>
      <charset val="134"/>
    </font>
    <font>
      <sz val="11"/>
      <name val="メイリオ"/>
      <charset val="128"/>
    </font>
    <font>
      <sz val="12"/>
      <name val="メイリオ"/>
      <charset val="128"/>
    </font>
    <font>
      <sz val="9"/>
      <color theme="1"/>
      <name val="宋体"/>
      <charset val="136"/>
      <scheme val="minor"/>
    </font>
    <font>
      <sz val="10"/>
      <color rgb="FF00000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6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6"/>
      <scheme val="major"/>
    </font>
    <font>
      <sz val="12"/>
      <color theme="1"/>
      <name val="宋体"/>
      <charset val="136"/>
      <scheme val="major"/>
    </font>
    <font>
      <sz val="10"/>
      <name val="微软雅黑"/>
      <charset val="134"/>
    </font>
    <font>
      <b/>
      <sz val="10"/>
      <name val="微软雅黑"/>
      <charset val="134"/>
    </font>
    <font>
      <sz val="12"/>
      <name val="Microsoft YaHei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6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6"/>
      <scheme val="minor"/>
    </font>
    <font>
      <b/>
      <sz val="16"/>
      <color theme="1"/>
      <name val="宋体"/>
      <charset val="136"/>
      <scheme val="minor"/>
    </font>
    <font>
      <sz val="16"/>
      <color theme="1"/>
      <name val="宋体"/>
      <charset val="136"/>
      <scheme val="minor"/>
    </font>
    <font>
      <sz val="8"/>
      <color theme="1"/>
      <name val="宋体"/>
      <charset val="136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6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4"/>
      <color theme="1"/>
      <name val="Microsoft YaHei"/>
      <charset val="134"/>
    </font>
    <font>
      <sz val="11"/>
      <color theme="1"/>
      <name val="微軟正黑體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72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13" borderId="73" applyNumberFormat="0" applyFont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61" fillId="17" borderId="76" applyNumberFormat="0" applyAlignment="0" applyProtection="0">
      <alignment vertical="center"/>
    </xf>
    <xf numFmtId="0" fontId="62" fillId="17" borderId="72" applyNumberFormat="0" applyAlignment="0" applyProtection="0">
      <alignment vertical="center"/>
    </xf>
    <xf numFmtId="0" fontId="63" fillId="18" borderId="77" applyNumberFormat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64" fillId="0" borderId="78" applyNumberFormat="0" applyFill="0" applyAlignment="0" applyProtection="0">
      <alignment vertical="center"/>
    </xf>
    <xf numFmtId="0" fontId="65" fillId="0" borderId="79" applyNumberFormat="0" applyFill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6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2" fillId="0" borderId="0">
      <alignment vertical="center"/>
    </xf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top" wrapText="1"/>
    </xf>
    <xf numFmtId="176" fontId="17" fillId="3" borderId="2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176" fontId="18" fillId="3" borderId="2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5" xfId="0" applyBorder="1"/>
    <xf numFmtId="49" fontId="21" fillId="0" borderId="2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23" fillId="3" borderId="0" xfId="53" applyFont="1" applyFill="1"/>
    <xf numFmtId="0" fontId="24" fillId="3" borderId="9" xfId="53" applyFont="1" applyFill="1" applyBorder="1" applyAlignment="1">
      <alignment horizontal="center" vertical="center"/>
    </xf>
    <xf numFmtId="0" fontId="24" fillId="3" borderId="0" xfId="53" applyFont="1" applyFill="1" applyAlignment="1">
      <alignment horizontal="center" vertical="center"/>
    </xf>
    <xf numFmtId="0" fontId="25" fillId="0" borderId="2" xfId="52" applyFont="1" applyBorder="1" applyAlignment="1">
      <alignment horizontal="center"/>
    </xf>
    <xf numFmtId="0" fontId="24" fillId="3" borderId="10" xfId="53" applyFont="1" applyFill="1" applyBorder="1" applyAlignment="1">
      <alignment horizontal="left" vertical="center"/>
    </xf>
    <xf numFmtId="0" fontId="24" fillId="3" borderId="11" xfId="53" applyFont="1" applyFill="1" applyBorder="1" applyAlignment="1">
      <alignment horizontal="left" vertical="center"/>
    </xf>
    <xf numFmtId="0" fontId="25" fillId="0" borderId="3" xfId="52" applyFont="1" applyBorder="1" applyAlignment="1">
      <alignment horizontal="left" vertical="center"/>
    </xf>
    <xf numFmtId="0" fontId="25" fillId="0" borderId="3" xfId="52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2" xfId="52" applyFont="1" applyBorder="1" applyAlignment="1">
      <alignment horizontal="center" vertical="center"/>
    </xf>
    <xf numFmtId="0" fontId="25" fillId="0" borderId="7" xfId="52" applyFont="1" applyBorder="1" applyAlignment="1">
      <alignment horizontal="center" vertical="center"/>
    </xf>
    <xf numFmtId="0" fontId="25" fillId="0" borderId="2" xfId="52" applyFont="1" applyFill="1" applyBorder="1" applyAlignment="1">
      <alignment horizontal="center" vertical="center"/>
    </xf>
    <xf numFmtId="0" fontId="25" fillId="0" borderId="12" xfId="52" applyFont="1" applyBorder="1" applyAlignment="1">
      <alignment horizontal="center"/>
    </xf>
    <xf numFmtId="0" fontId="25" fillId="0" borderId="4" xfId="52" applyFont="1" applyBorder="1" applyAlignment="1">
      <alignment horizontal="center"/>
    </xf>
    <xf numFmtId="177" fontId="27" fillId="0" borderId="2" xfId="52" applyNumberFormat="1" applyFont="1" applyBorder="1" applyAlignment="1">
      <alignment horizontal="center"/>
    </xf>
    <xf numFmtId="0" fontId="28" fillId="0" borderId="2" xfId="50" applyFont="1" applyBorder="1" applyAlignment="1">
      <alignment horizontal="center" vertical="center"/>
    </xf>
    <xf numFmtId="0" fontId="28" fillId="0" borderId="2" xfId="52" applyFont="1" applyBorder="1" applyAlignment="1"/>
    <xf numFmtId="178" fontId="27" fillId="0" borderId="2" xfId="52" applyNumberFormat="1" applyFont="1" applyBorder="1" applyAlignment="1">
      <alignment horizontal="center"/>
    </xf>
    <xf numFmtId="0" fontId="25" fillId="0" borderId="2" xfId="52" applyFont="1" applyBorder="1" applyAlignment="1">
      <alignment horizontal="left"/>
    </xf>
    <xf numFmtId="0" fontId="23" fillId="3" borderId="13" xfId="53" applyFont="1" applyFill="1" applyBorder="1" applyAlignment="1"/>
    <xf numFmtId="49" fontId="23" fillId="3" borderId="14" xfId="53" applyNumberFormat="1" applyFont="1" applyFill="1" applyBorder="1" applyAlignment="1">
      <alignment horizontal="center"/>
    </xf>
    <xf numFmtId="49" fontId="23" fillId="3" borderId="14" xfId="53" applyNumberFormat="1" applyFont="1" applyFill="1" applyBorder="1" applyAlignment="1">
      <alignment horizontal="right"/>
    </xf>
    <xf numFmtId="49" fontId="23" fillId="3" borderId="14" xfId="53" applyNumberFormat="1" applyFont="1" applyFill="1" applyBorder="1" applyAlignment="1">
      <alignment horizontal="right" vertical="center"/>
    </xf>
    <xf numFmtId="49" fontId="23" fillId="3" borderId="15" xfId="53" applyNumberFormat="1" applyFont="1" applyFill="1" applyBorder="1" applyAlignment="1">
      <alignment horizontal="center"/>
    </xf>
    <xf numFmtId="0" fontId="23" fillId="3" borderId="16" xfId="53" applyFont="1" applyFill="1" applyBorder="1" applyAlignment="1">
      <alignment horizontal="center"/>
    </xf>
    <xf numFmtId="0" fontId="22" fillId="0" borderId="2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9" fillId="0" borderId="2" xfId="52" applyFont="1" applyBorder="1" applyAlignment="1">
      <alignment horizontal="center"/>
    </xf>
    <xf numFmtId="0" fontId="25" fillId="0" borderId="2" xfId="52" applyNumberFormat="1" applyFont="1" applyBorder="1" applyAlignment="1">
      <alignment horizontal="center"/>
    </xf>
    <xf numFmtId="0" fontId="30" fillId="0" borderId="0" xfId="51" applyFill="1" applyBorder="1" applyAlignment="1">
      <alignment horizontal="left" vertical="center"/>
    </xf>
    <xf numFmtId="0" fontId="30" fillId="0" borderId="0" xfId="51" applyFont="1" applyFill="1" applyAlignment="1">
      <alignment horizontal="left" vertical="center"/>
    </xf>
    <xf numFmtId="0" fontId="30" fillId="0" borderId="0" xfId="51" applyFill="1" applyAlignment="1">
      <alignment horizontal="left" vertical="center"/>
    </xf>
    <xf numFmtId="0" fontId="31" fillId="0" borderId="17" xfId="51" applyFont="1" applyFill="1" applyBorder="1" applyAlignment="1">
      <alignment horizontal="center" vertical="top"/>
    </xf>
    <xf numFmtId="0" fontId="32" fillId="0" borderId="18" xfId="51" applyFont="1" applyFill="1" applyBorder="1" applyAlignment="1">
      <alignment horizontal="left" vertical="center"/>
    </xf>
    <xf numFmtId="0" fontId="33" fillId="0" borderId="19" xfId="51" applyFont="1" applyFill="1" applyBorder="1" applyAlignment="1">
      <alignment horizontal="center" vertical="center"/>
    </xf>
    <xf numFmtId="0" fontId="32" fillId="0" borderId="19" xfId="51" applyFont="1" applyFill="1" applyBorder="1" applyAlignment="1">
      <alignment horizontal="center" vertical="center"/>
    </xf>
    <xf numFmtId="0" fontId="34" fillId="0" borderId="19" xfId="51" applyFont="1" applyFill="1" applyBorder="1" applyAlignment="1">
      <alignment vertical="center"/>
    </xf>
    <xf numFmtId="0" fontId="32" fillId="0" borderId="19" xfId="51" applyFont="1" applyFill="1" applyBorder="1" applyAlignment="1">
      <alignment vertical="center"/>
    </xf>
    <xf numFmtId="0" fontId="34" fillId="0" borderId="19" xfId="51" applyFont="1" applyFill="1" applyBorder="1" applyAlignment="1">
      <alignment horizontal="center" vertical="center"/>
    </xf>
    <xf numFmtId="0" fontId="32" fillId="0" borderId="20" xfId="51" applyFont="1" applyFill="1" applyBorder="1" applyAlignment="1">
      <alignment vertical="center"/>
    </xf>
    <xf numFmtId="0" fontId="33" fillId="0" borderId="21" xfId="51" applyFont="1" applyFill="1" applyBorder="1" applyAlignment="1">
      <alignment horizontal="center" vertical="center"/>
    </xf>
    <xf numFmtId="0" fontId="32" fillId="0" borderId="21" xfId="51" applyFont="1" applyFill="1" applyBorder="1" applyAlignment="1">
      <alignment vertical="center"/>
    </xf>
    <xf numFmtId="179" fontId="34" fillId="0" borderId="21" xfId="51" applyNumberFormat="1" applyFont="1" applyFill="1" applyBorder="1" applyAlignment="1">
      <alignment horizontal="center" vertical="center"/>
    </xf>
    <xf numFmtId="0" fontId="32" fillId="0" borderId="21" xfId="51" applyFont="1" applyFill="1" applyBorder="1" applyAlignment="1">
      <alignment horizontal="center" vertical="center"/>
    </xf>
    <xf numFmtId="0" fontId="32" fillId="0" borderId="20" xfId="51" applyFont="1" applyFill="1" applyBorder="1" applyAlignment="1">
      <alignment horizontal="left" vertical="center"/>
    </xf>
    <xf numFmtId="0" fontId="33" fillId="0" borderId="21" xfId="51" applyFont="1" applyFill="1" applyBorder="1" applyAlignment="1">
      <alignment horizontal="right" vertical="center"/>
    </xf>
    <xf numFmtId="0" fontId="32" fillId="0" borderId="21" xfId="51" applyFont="1" applyFill="1" applyBorder="1" applyAlignment="1">
      <alignment horizontal="left" vertical="center"/>
    </xf>
    <xf numFmtId="0" fontId="34" fillId="0" borderId="21" xfId="51" applyFont="1" applyFill="1" applyBorder="1" applyAlignment="1">
      <alignment horizontal="center" vertical="center"/>
    </xf>
    <xf numFmtId="0" fontId="32" fillId="0" borderId="22" xfId="51" applyFont="1" applyFill="1" applyBorder="1" applyAlignment="1">
      <alignment vertical="center"/>
    </xf>
    <xf numFmtId="0" fontId="33" fillId="0" borderId="23" xfId="51" applyFont="1" applyFill="1" applyBorder="1" applyAlignment="1">
      <alignment horizontal="center" vertical="center"/>
    </xf>
    <xf numFmtId="0" fontId="32" fillId="0" borderId="23" xfId="51" applyFont="1" applyFill="1" applyBorder="1" applyAlignment="1">
      <alignment vertical="center"/>
    </xf>
    <xf numFmtId="0" fontId="34" fillId="0" borderId="23" xfId="51" applyFont="1" applyFill="1" applyBorder="1" applyAlignment="1">
      <alignment vertical="center"/>
    </xf>
    <xf numFmtId="0" fontId="34" fillId="0" borderId="23" xfId="51" applyFont="1" applyFill="1" applyBorder="1" applyAlignment="1">
      <alignment horizontal="left" vertical="center"/>
    </xf>
    <xf numFmtId="0" fontId="32" fillId="0" borderId="23" xfId="51" applyFont="1" applyFill="1" applyBorder="1" applyAlignment="1">
      <alignment horizontal="left" vertical="center"/>
    </xf>
    <xf numFmtId="0" fontId="32" fillId="0" borderId="0" xfId="51" applyFont="1" applyFill="1" applyBorder="1" applyAlignment="1">
      <alignment vertical="center"/>
    </xf>
    <xf numFmtId="0" fontId="34" fillId="0" borderId="0" xfId="51" applyFont="1" applyFill="1" applyBorder="1" applyAlignment="1">
      <alignment vertical="center"/>
    </xf>
    <xf numFmtId="0" fontId="34" fillId="0" borderId="0" xfId="51" applyFont="1" applyFill="1" applyAlignment="1">
      <alignment horizontal="left" vertical="center"/>
    </xf>
    <xf numFmtId="0" fontId="32" fillId="0" borderId="18" xfId="51" applyFont="1" applyFill="1" applyBorder="1" applyAlignment="1">
      <alignment vertical="center"/>
    </xf>
    <xf numFmtId="0" fontId="32" fillId="0" borderId="24" xfId="51" applyFont="1" applyFill="1" applyBorder="1" applyAlignment="1">
      <alignment horizontal="left" vertical="center"/>
    </xf>
    <xf numFmtId="0" fontId="32" fillId="0" borderId="25" xfId="51" applyFont="1" applyFill="1" applyBorder="1" applyAlignment="1">
      <alignment horizontal="left" vertical="center"/>
    </xf>
    <xf numFmtId="0" fontId="34" fillId="0" borderId="21" xfId="51" applyFont="1" applyFill="1" applyBorder="1" applyAlignment="1">
      <alignment horizontal="left" vertical="center"/>
    </xf>
    <xf numFmtId="0" fontId="34" fillId="0" borderId="21" xfId="51" applyFont="1" applyFill="1" applyBorder="1" applyAlignment="1">
      <alignment vertical="center"/>
    </xf>
    <xf numFmtId="0" fontId="34" fillId="0" borderId="26" xfId="51" applyFont="1" applyFill="1" applyBorder="1" applyAlignment="1">
      <alignment horizontal="center" vertical="center"/>
    </xf>
    <xf numFmtId="0" fontId="34" fillId="0" borderId="27" xfId="51" applyFont="1" applyFill="1" applyBorder="1" applyAlignment="1">
      <alignment horizontal="center" vertical="center"/>
    </xf>
    <xf numFmtId="0" fontId="35" fillId="0" borderId="28" xfId="51" applyFont="1" applyFill="1" applyBorder="1" applyAlignment="1">
      <alignment horizontal="left" vertical="center"/>
    </xf>
    <xf numFmtId="0" fontId="35" fillId="0" borderId="27" xfId="51" applyFont="1" applyFill="1" applyBorder="1" applyAlignment="1">
      <alignment horizontal="left" vertical="center"/>
    </xf>
    <xf numFmtId="0" fontId="34" fillId="0" borderId="0" xfId="51" applyFont="1" applyFill="1" applyBorder="1" applyAlignment="1">
      <alignment horizontal="left" vertical="center"/>
    </xf>
    <xf numFmtId="0" fontId="32" fillId="0" borderId="19" xfId="51" applyFont="1" applyFill="1" applyBorder="1" applyAlignment="1">
      <alignment horizontal="left" vertical="center"/>
    </xf>
    <xf numFmtId="0" fontId="34" fillId="0" borderId="20" xfId="51" applyFont="1" applyFill="1" applyBorder="1" applyAlignment="1">
      <alignment horizontal="left" vertical="center"/>
    </xf>
    <xf numFmtId="0" fontId="34" fillId="0" borderId="28" xfId="51" applyFont="1" applyFill="1" applyBorder="1" applyAlignment="1">
      <alignment horizontal="left" vertical="center"/>
    </xf>
    <xf numFmtId="0" fontId="34" fillId="0" borderId="27" xfId="51" applyFont="1" applyFill="1" applyBorder="1" applyAlignment="1">
      <alignment horizontal="left" vertical="center"/>
    </xf>
    <xf numFmtId="0" fontId="34" fillId="0" borderId="20" xfId="51" applyFont="1" applyFill="1" applyBorder="1" applyAlignment="1">
      <alignment horizontal="left" vertical="center" wrapText="1"/>
    </xf>
    <xf numFmtId="0" fontId="34" fillId="0" borderId="21" xfId="51" applyFont="1" applyFill="1" applyBorder="1" applyAlignment="1">
      <alignment horizontal="left" vertical="center" wrapText="1"/>
    </xf>
    <xf numFmtId="0" fontId="32" fillId="0" borderId="22" xfId="51" applyFont="1" applyFill="1" applyBorder="1" applyAlignment="1">
      <alignment horizontal="left" vertical="center"/>
    </xf>
    <xf numFmtId="0" fontId="30" fillId="0" borderId="23" xfId="51" applyFill="1" applyBorder="1" applyAlignment="1">
      <alignment horizontal="center" vertical="center"/>
    </xf>
    <xf numFmtId="0" fontId="32" fillId="0" borderId="29" xfId="51" applyFont="1" applyFill="1" applyBorder="1" applyAlignment="1">
      <alignment horizontal="center" vertical="center"/>
    </xf>
    <xf numFmtId="0" fontId="32" fillId="0" borderId="30" xfId="51" applyFont="1" applyFill="1" applyBorder="1" applyAlignment="1">
      <alignment horizontal="left" vertical="center"/>
    </xf>
    <xf numFmtId="0" fontId="30" fillId="0" borderId="28" xfId="51" applyFont="1" applyFill="1" applyBorder="1" applyAlignment="1">
      <alignment horizontal="left" vertical="center"/>
    </xf>
    <xf numFmtId="0" fontId="30" fillId="0" borderId="27" xfId="51" applyFont="1" applyFill="1" applyBorder="1" applyAlignment="1">
      <alignment horizontal="left" vertical="center"/>
    </xf>
    <xf numFmtId="0" fontId="36" fillId="0" borderId="28" xfId="51" applyFont="1" applyFill="1" applyBorder="1" applyAlignment="1">
      <alignment horizontal="left" vertical="center"/>
    </xf>
    <xf numFmtId="0" fontId="34" fillId="0" borderId="31" xfId="51" applyFont="1" applyFill="1" applyBorder="1" applyAlignment="1">
      <alignment horizontal="left" vertical="center"/>
    </xf>
    <xf numFmtId="0" fontId="34" fillId="0" borderId="32" xfId="51" applyFont="1" applyFill="1" applyBorder="1" applyAlignment="1">
      <alignment horizontal="left" vertical="center"/>
    </xf>
    <xf numFmtId="0" fontId="35" fillId="0" borderId="18" xfId="51" applyFont="1" applyFill="1" applyBorder="1" applyAlignment="1">
      <alignment horizontal="left" vertical="center"/>
    </xf>
    <xf numFmtId="0" fontId="35" fillId="0" borderId="19" xfId="51" applyFont="1" applyFill="1" applyBorder="1" applyAlignment="1">
      <alignment horizontal="left" vertical="center"/>
    </xf>
    <xf numFmtId="0" fontId="32" fillId="0" borderId="26" xfId="51" applyFont="1" applyFill="1" applyBorder="1" applyAlignment="1">
      <alignment horizontal="left" vertical="center"/>
    </xf>
    <xf numFmtId="0" fontId="32" fillId="0" borderId="33" xfId="51" applyFont="1" applyFill="1" applyBorder="1" applyAlignment="1">
      <alignment horizontal="left" vertical="center"/>
    </xf>
    <xf numFmtId="0" fontId="34" fillId="0" borderId="23" xfId="51" applyFont="1" applyFill="1" applyBorder="1" applyAlignment="1">
      <alignment horizontal="center" vertical="center"/>
    </xf>
    <xf numFmtId="179" fontId="34" fillId="0" borderId="23" xfId="51" applyNumberFormat="1" applyFont="1" applyFill="1" applyBorder="1" applyAlignment="1">
      <alignment vertical="center"/>
    </xf>
    <xf numFmtId="0" fontId="32" fillId="0" borderId="23" xfId="51" applyFont="1" applyFill="1" applyBorder="1" applyAlignment="1">
      <alignment horizontal="center" vertical="center"/>
    </xf>
    <xf numFmtId="0" fontId="34" fillId="0" borderId="34" xfId="51" applyFont="1" applyFill="1" applyBorder="1" applyAlignment="1">
      <alignment horizontal="center" vertical="center"/>
    </xf>
    <xf numFmtId="0" fontId="32" fillId="0" borderId="35" xfId="51" applyFont="1" applyFill="1" applyBorder="1" applyAlignment="1">
      <alignment horizontal="center" vertical="center"/>
    </xf>
    <xf numFmtId="0" fontId="34" fillId="0" borderId="35" xfId="51" applyFont="1" applyFill="1" applyBorder="1" applyAlignment="1">
      <alignment horizontal="left" vertical="center"/>
    </xf>
    <xf numFmtId="0" fontId="34" fillId="0" borderId="36" xfId="51" applyFont="1" applyFill="1" applyBorder="1" applyAlignment="1">
      <alignment horizontal="left" vertical="center"/>
    </xf>
    <xf numFmtId="0" fontId="32" fillId="0" borderId="37" xfId="51" applyFont="1" applyFill="1" applyBorder="1" applyAlignment="1">
      <alignment horizontal="left" vertical="center"/>
    </xf>
    <xf numFmtId="0" fontId="34" fillId="0" borderId="38" xfId="51" applyFont="1" applyFill="1" applyBorder="1" applyAlignment="1">
      <alignment horizontal="center" vertical="center"/>
    </xf>
    <xf numFmtId="0" fontId="35" fillId="0" borderId="38" xfId="51" applyFont="1" applyFill="1" applyBorder="1" applyAlignment="1">
      <alignment horizontal="left" vertical="center"/>
    </xf>
    <xf numFmtId="0" fontId="32" fillId="0" borderId="34" xfId="51" applyFont="1" applyFill="1" applyBorder="1" applyAlignment="1">
      <alignment horizontal="left" vertical="center"/>
    </xf>
    <xf numFmtId="0" fontId="32" fillId="0" borderId="35" xfId="51" applyFont="1" applyFill="1" applyBorder="1" applyAlignment="1">
      <alignment horizontal="left" vertical="center"/>
    </xf>
    <xf numFmtId="0" fontId="34" fillId="0" borderId="38" xfId="51" applyFont="1" applyFill="1" applyBorder="1" applyAlignment="1">
      <alignment horizontal="left" vertical="center"/>
    </xf>
    <xf numFmtId="0" fontId="34" fillId="0" borderId="35" xfId="51" applyFont="1" applyFill="1" applyBorder="1" applyAlignment="1">
      <alignment horizontal="left" vertical="center" wrapText="1"/>
    </xf>
    <xf numFmtId="0" fontId="30" fillId="0" borderId="36" xfId="51" applyFill="1" applyBorder="1" applyAlignment="1">
      <alignment horizontal="center" vertical="center"/>
    </xf>
    <xf numFmtId="0" fontId="30" fillId="0" borderId="38" xfId="51" applyFont="1" applyFill="1" applyBorder="1" applyAlignment="1">
      <alignment horizontal="left" vertical="center"/>
    </xf>
    <xf numFmtId="0" fontId="34" fillId="0" borderId="39" xfId="51" applyFont="1" applyFill="1" applyBorder="1" applyAlignment="1">
      <alignment horizontal="left" vertical="center"/>
    </xf>
    <xf numFmtId="0" fontId="35" fillId="0" borderId="34" xfId="51" applyFont="1" applyFill="1" applyBorder="1" applyAlignment="1">
      <alignment horizontal="left" vertical="center"/>
    </xf>
    <xf numFmtId="0" fontId="34" fillId="0" borderId="36" xfId="51" applyFont="1" applyFill="1" applyBorder="1" applyAlignment="1">
      <alignment horizontal="center" vertical="center"/>
    </xf>
    <xf numFmtId="0" fontId="23" fillId="3" borderId="9" xfId="53" applyFont="1" applyFill="1" applyBorder="1"/>
    <xf numFmtId="0" fontId="23" fillId="3" borderId="0" xfId="53" applyFont="1" applyFill="1" applyBorder="1"/>
    <xf numFmtId="0" fontId="23" fillId="3" borderId="40" xfId="53" applyFont="1" applyFill="1" applyBorder="1"/>
    <xf numFmtId="0" fontId="24" fillId="3" borderId="10" xfId="53" applyFont="1" applyFill="1" applyBorder="1" applyAlignment="1">
      <alignment horizontal="center" vertical="center"/>
    </xf>
    <xf numFmtId="0" fontId="24" fillId="3" borderId="41" xfId="53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3" fillId="3" borderId="42" xfId="53" applyFont="1" applyFill="1" applyBorder="1" applyAlignment="1"/>
    <xf numFmtId="0" fontId="24" fillId="3" borderId="11" xfId="53" applyFont="1" applyFill="1" applyBorder="1" applyAlignment="1">
      <alignment horizontal="center" vertical="center"/>
    </xf>
    <xf numFmtId="49" fontId="25" fillId="0" borderId="2" xfId="52" applyNumberFormat="1" applyFont="1" applyBorder="1" applyAlignment="1">
      <alignment horizontal="center"/>
    </xf>
    <xf numFmtId="49" fontId="29" fillId="0" borderId="2" xfId="52" applyNumberFormat="1" applyFont="1" applyBorder="1" applyAlignment="1">
      <alignment horizontal="center"/>
    </xf>
    <xf numFmtId="0" fontId="30" fillId="0" borderId="0" xfId="51" applyFont="1" applyAlignment="1">
      <alignment horizontal="left" vertical="center"/>
    </xf>
    <xf numFmtId="0" fontId="37" fillId="0" borderId="17" xfId="51" applyFont="1" applyBorder="1" applyAlignment="1">
      <alignment horizontal="center" vertical="top"/>
    </xf>
    <xf numFmtId="0" fontId="36" fillId="0" borderId="43" xfId="51" applyFont="1" applyBorder="1" applyAlignment="1">
      <alignment horizontal="left" vertical="center"/>
    </xf>
    <xf numFmtId="0" fontId="33" fillId="0" borderId="44" xfId="51" applyFont="1" applyBorder="1" applyAlignment="1">
      <alignment horizontal="center" vertical="center"/>
    </xf>
    <xf numFmtId="0" fontId="36" fillId="0" borderId="44" xfId="51" applyFont="1" applyBorder="1" applyAlignment="1">
      <alignment horizontal="center" vertical="center"/>
    </xf>
    <xf numFmtId="0" fontId="35" fillId="0" borderId="44" xfId="51" applyFont="1" applyBorder="1" applyAlignment="1">
      <alignment horizontal="left" vertical="center"/>
    </xf>
    <xf numFmtId="0" fontId="35" fillId="0" borderId="18" xfId="51" applyFont="1" applyBorder="1" applyAlignment="1">
      <alignment horizontal="center" vertical="center"/>
    </xf>
    <xf numFmtId="0" fontId="35" fillId="0" borderId="19" xfId="51" applyFont="1" applyBorder="1" applyAlignment="1">
      <alignment horizontal="center" vertical="center"/>
    </xf>
    <xf numFmtId="0" fontId="35" fillId="0" borderId="34" xfId="51" applyFont="1" applyBorder="1" applyAlignment="1">
      <alignment horizontal="center" vertical="center"/>
    </xf>
    <xf numFmtId="0" fontId="36" fillId="0" borderId="18" xfId="51" applyFont="1" applyBorder="1" applyAlignment="1">
      <alignment horizontal="center" vertical="center"/>
    </xf>
    <xf numFmtId="0" fontId="36" fillId="0" borderId="19" xfId="51" applyFont="1" applyBorder="1" applyAlignment="1">
      <alignment horizontal="center" vertical="center"/>
    </xf>
    <xf numFmtId="0" fontId="36" fillId="0" borderId="34" xfId="51" applyFont="1" applyBorder="1" applyAlignment="1">
      <alignment horizontal="center" vertical="center"/>
    </xf>
    <xf numFmtId="0" fontId="35" fillId="0" borderId="20" xfId="51" applyFont="1" applyBorder="1" applyAlignment="1">
      <alignment horizontal="left" vertical="center"/>
    </xf>
    <xf numFmtId="0" fontId="33" fillId="0" borderId="21" xfId="51" applyFont="1" applyBorder="1" applyAlignment="1">
      <alignment horizontal="left" vertical="center"/>
    </xf>
    <xf numFmtId="0" fontId="33" fillId="0" borderId="35" xfId="51" applyFont="1" applyBorder="1" applyAlignment="1">
      <alignment horizontal="left" vertical="center"/>
    </xf>
    <xf numFmtId="0" fontId="35" fillId="0" borderId="21" xfId="51" applyFont="1" applyBorder="1" applyAlignment="1">
      <alignment horizontal="left" vertical="center"/>
    </xf>
    <xf numFmtId="14" fontId="33" fillId="4" borderId="21" xfId="51" applyNumberFormat="1" applyFont="1" applyFill="1" applyBorder="1" applyAlignment="1">
      <alignment horizontal="center" vertical="center"/>
    </xf>
    <xf numFmtId="14" fontId="33" fillId="4" borderId="35" xfId="51" applyNumberFormat="1" applyFont="1" applyFill="1" applyBorder="1" applyAlignment="1">
      <alignment horizontal="center" vertical="center"/>
    </xf>
    <xf numFmtId="0" fontId="35" fillId="0" borderId="20" xfId="51" applyFont="1" applyBorder="1" applyAlignment="1">
      <alignment vertical="center"/>
    </xf>
    <xf numFmtId="0" fontId="33" fillId="0" borderId="21" xfId="51" applyFont="1" applyBorder="1" applyAlignment="1">
      <alignment horizontal="center" vertical="center"/>
    </xf>
    <xf numFmtId="0" fontId="33" fillId="0" borderId="35" xfId="51" applyFont="1" applyBorder="1" applyAlignment="1">
      <alignment horizontal="center" vertical="center"/>
    </xf>
    <xf numFmtId="0" fontId="35" fillId="0" borderId="20" xfId="51" applyFont="1" applyBorder="1" applyAlignment="1">
      <alignment horizontal="center" vertical="center"/>
    </xf>
    <xf numFmtId="0" fontId="33" fillId="0" borderId="26" xfId="51" applyFont="1" applyBorder="1" applyAlignment="1">
      <alignment horizontal="left" vertical="center"/>
    </xf>
    <xf numFmtId="0" fontId="33" fillId="0" borderId="38" xfId="51" applyFont="1" applyBorder="1" applyAlignment="1">
      <alignment horizontal="left" vertical="center"/>
    </xf>
    <xf numFmtId="0" fontId="33" fillId="0" borderId="20" xfId="51" applyFont="1" applyBorder="1" applyAlignment="1">
      <alignment horizontal="left" vertical="center"/>
    </xf>
    <xf numFmtId="0" fontId="38" fillId="0" borderId="22" xfId="51" applyFont="1" applyBorder="1" applyAlignment="1">
      <alignment vertical="center"/>
    </xf>
    <xf numFmtId="0" fontId="39" fillId="4" borderId="23" xfId="10" applyNumberFormat="1" applyFont="1" applyFill="1" applyBorder="1" applyAlignment="1" applyProtection="1">
      <alignment horizontal="center" vertical="center" wrapText="1"/>
    </xf>
    <xf numFmtId="0" fontId="33" fillId="4" borderId="36" xfId="51" applyFont="1" applyFill="1" applyBorder="1" applyAlignment="1">
      <alignment horizontal="center" vertical="center" wrapText="1"/>
    </xf>
    <xf numFmtId="0" fontId="35" fillId="0" borderId="22" xfId="51" applyFont="1" applyBorder="1" applyAlignment="1">
      <alignment horizontal="left" vertical="center"/>
    </xf>
    <xf numFmtId="0" fontId="35" fillId="0" borderId="23" xfId="51" applyFont="1" applyBorder="1" applyAlignment="1">
      <alignment horizontal="left" vertical="center"/>
    </xf>
    <xf numFmtId="14" fontId="33" fillId="4" borderId="23" xfId="51" applyNumberFormat="1" applyFont="1" applyFill="1" applyBorder="1" applyAlignment="1">
      <alignment horizontal="center" vertical="center"/>
    </xf>
    <xf numFmtId="14" fontId="33" fillId="4" borderId="36" xfId="51" applyNumberFormat="1" applyFont="1" applyFill="1" applyBorder="1" applyAlignment="1">
      <alignment horizontal="center" vertical="center"/>
    </xf>
    <xf numFmtId="0" fontId="36" fillId="0" borderId="0" xfId="51" applyFont="1" applyBorder="1" applyAlignment="1">
      <alignment horizontal="left" vertical="center"/>
    </xf>
    <xf numFmtId="0" fontId="35" fillId="0" borderId="18" xfId="51" applyFont="1" applyBorder="1" applyAlignment="1">
      <alignment vertical="center"/>
    </xf>
    <xf numFmtId="0" fontId="30" fillId="0" borderId="19" xfId="51" applyFont="1" applyBorder="1" applyAlignment="1">
      <alignment horizontal="left" vertical="center"/>
    </xf>
    <xf numFmtId="0" fontId="33" fillId="0" borderId="19" xfId="51" applyFont="1" applyBorder="1" applyAlignment="1">
      <alignment horizontal="left" vertical="center"/>
    </xf>
    <xf numFmtId="0" fontId="30" fillId="0" borderId="19" xfId="51" applyFont="1" applyBorder="1" applyAlignment="1">
      <alignment vertical="center"/>
    </xf>
    <xf numFmtId="0" fontId="35" fillId="0" borderId="19" xfId="51" applyFont="1" applyBorder="1" applyAlignment="1">
      <alignment vertical="center"/>
    </xf>
    <xf numFmtId="0" fontId="30" fillId="0" borderId="21" xfId="51" applyFont="1" applyBorder="1" applyAlignment="1">
      <alignment horizontal="left" vertical="center"/>
    </xf>
    <xf numFmtId="0" fontId="30" fillId="0" borderId="21" xfId="51" applyFont="1" applyBorder="1" applyAlignment="1">
      <alignment vertical="center"/>
    </xf>
    <xf numFmtId="0" fontId="35" fillId="0" borderId="21" xfId="51" applyFont="1" applyBorder="1" applyAlignment="1">
      <alignment vertical="center"/>
    </xf>
    <xf numFmtId="0" fontId="35" fillId="0" borderId="0" xfId="51" applyFont="1" applyBorder="1" applyAlignment="1">
      <alignment horizontal="left" vertical="center"/>
    </xf>
    <xf numFmtId="0" fontId="34" fillId="0" borderId="18" xfId="51" applyFont="1" applyBorder="1" applyAlignment="1">
      <alignment horizontal="left" vertical="center"/>
    </xf>
    <xf numFmtId="0" fontId="34" fillId="0" borderId="19" xfId="51" applyFont="1" applyBorder="1" applyAlignment="1">
      <alignment horizontal="left" vertical="center"/>
    </xf>
    <xf numFmtId="0" fontId="34" fillId="0" borderId="28" xfId="51" applyFont="1" applyBorder="1" applyAlignment="1">
      <alignment horizontal="left" vertical="center"/>
    </xf>
    <xf numFmtId="0" fontId="34" fillId="0" borderId="27" xfId="51" applyFont="1" applyBorder="1" applyAlignment="1">
      <alignment horizontal="left" vertical="center"/>
    </xf>
    <xf numFmtId="0" fontId="34" fillId="0" borderId="33" xfId="51" applyFont="1" applyBorder="1" applyAlignment="1">
      <alignment horizontal="left" vertical="center"/>
    </xf>
    <xf numFmtId="0" fontId="34" fillId="0" borderId="26" xfId="51" applyFont="1" applyBorder="1" applyAlignment="1">
      <alignment horizontal="left" vertical="center"/>
    </xf>
    <xf numFmtId="0" fontId="33" fillId="0" borderId="22" xfId="51" applyFont="1" applyBorder="1" applyAlignment="1">
      <alignment horizontal="left" vertical="center"/>
    </xf>
    <xf numFmtId="0" fontId="33" fillId="0" borderId="23" xfId="51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20" xfId="51" applyFont="1" applyFill="1" applyBorder="1" applyAlignment="1">
      <alignment horizontal="left" vertical="center"/>
    </xf>
    <xf numFmtId="0" fontId="33" fillId="0" borderId="21" xfId="51" applyFont="1" applyFill="1" applyBorder="1" applyAlignment="1">
      <alignment horizontal="left" vertical="center"/>
    </xf>
    <xf numFmtId="0" fontId="35" fillId="0" borderId="22" xfId="51" applyFont="1" applyBorder="1" applyAlignment="1">
      <alignment horizontal="center" vertical="center"/>
    </xf>
    <xf numFmtId="0" fontId="35" fillId="0" borderId="23" xfId="51" applyFont="1" applyBorder="1" applyAlignment="1">
      <alignment horizontal="center" vertical="center"/>
    </xf>
    <xf numFmtId="0" fontId="35" fillId="0" borderId="21" xfId="51" applyFont="1" applyBorder="1" applyAlignment="1">
      <alignment horizontal="center" vertical="center"/>
    </xf>
    <xf numFmtId="0" fontId="32" fillId="0" borderId="21" xfId="51" applyFont="1" applyBorder="1" applyAlignment="1">
      <alignment horizontal="left" vertical="center"/>
    </xf>
    <xf numFmtId="0" fontId="35" fillId="0" borderId="31" xfId="51" applyFont="1" applyFill="1" applyBorder="1" applyAlignment="1">
      <alignment horizontal="left" vertical="center"/>
    </xf>
    <xf numFmtId="0" fontId="35" fillId="0" borderId="32" xfId="51" applyFont="1" applyFill="1" applyBorder="1" applyAlignment="1">
      <alignment horizontal="left" vertical="center"/>
    </xf>
    <xf numFmtId="0" fontId="36" fillId="0" borderId="0" xfId="51" applyFont="1" applyFill="1" applyBorder="1" applyAlignment="1">
      <alignment horizontal="left" vertical="center"/>
    </xf>
    <xf numFmtId="0" fontId="33" fillId="0" borderId="30" xfId="51" applyFont="1" applyFill="1" applyBorder="1" applyAlignment="1">
      <alignment horizontal="left" vertical="center"/>
    </xf>
    <xf numFmtId="0" fontId="33" fillId="0" borderId="25" xfId="51" applyFont="1" applyFill="1" applyBorder="1" applyAlignment="1">
      <alignment horizontal="left" vertical="center"/>
    </xf>
    <xf numFmtId="0" fontId="33" fillId="0" borderId="28" xfId="51" applyFont="1" applyFill="1" applyBorder="1" applyAlignment="1">
      <alignment horizontal="left" vertical="center"/>
    </xf>
    <xf numFmtId="0" fontId="33" fillId="0" borderId="27" xfId="51" applyFont="1" applyFill="1" applyBorder="1" applyAlignment="1">
      <alignment horizontal="left" vertical="center"/>
    </xf>
    <xf numFmtId="0" fontId="35" fillId="0" borderId="28" xfId="51" applyFont="1" applyBorder="1" applyAlignment="1">
      <alignment horizontal="left" vertical="center"/>
    </xf>
    <xf numFmtId="0" fontId="35" fillId="0" borderId="27" xfId="51" applyFont="1" applyBorder="1" applyAlignment="1">
      <alignment horizontal="left" vertical="center"/>
    </xf>
    <xf numFmtId="0" fontId="36" fillId="0" borderId="45" xfId="51" applyFont="1" applyBorder="1" applyAlignment="1">
      <alignment vertical="center"/>
    </xf>
    <xf numFmtId="0" fontId="33" fillId="0" borderId="46" xfId="51" applyFont="1" applyBorder="1" applyAlignment="1">
      <alignment horizontal="center" vertical="center"/>
    </xf>
    <xf numFmtId="0" fontId="36" fillId="0" borderId="46" xfId="51" applyFont="1" applyBorder="1" applyAlignment="1">
      <alignment vertical="center"/>
    </xf>
    <xf numFmtId="0" fontId="33" fillId="0" borderId="46" xfId="51" applyFont="1" applyBorder="1" applyAlignment="1">
      <alignment vertical="center"/>
    </xf>
    <xf numFmtId="58" fontId="30" fillId="0" borderId="46" xfId="51" applyNumberFormat="1" applyFont="1" applyBorder="1" applyAlignment="1">
      <alignment vertical="center"/>
    </xf>
    <xf numFmtId="0" fontId="36" fillId="0" borderId="46" xfId="51" applyFont="1" applyBorder="1" applyAlignment="1">
      <alignment horizontal="center" vertical="center"/>
    </xf>
    <xf numFmtId="0" fontId="36" fillId="0" borderId="47" xfId="51" applyFont="1" applyFill="1" applyBorder="1" applyAlignment="1">
      <alignment horizontal="left" vertical="center"/>
    </xf>
    <xf numFmtId="0" fontId="36" fillId="0" borderId="46" xfId="51" applyFont="1" applyFill="1" applyBorder="1" applyAlignment="1">
      <alignment horizontal="left" vertical="center"/>
    </xf>
    <xf numFmtId="0" fontId="36" fillId="0" borderId="48" xfId="51" applyFont="1" applyFill="1" applyBorder="1" applyAlignment="1">
      <alignment horizontal="center" vertical="center"/>
    </xf>
    <xf numFmtId="0" fontId="36" fillId="0" borderId="49" xfId="51" applyFont="1" applyFill="1" applyBorder="1" applyAlignment="1">
      <alignment horizontal="center" vertical="center"/>
    </xf>
    <xf numFmtId="0" fontId="36" fillId="0" borderId="22" xfId="51" applyFont="1" applyFill="1" applyBorder="1" applyAlignment="1">
      <alignment horizontal="center" vertical="center"/>
    </xf>
    <xf numFmtId="0" fontId="36" fillId="0" borderId="23" xfId="51" applyFont="1" applyFill="1" applyBorder="1" applyAlignment="1">
      <alignment horizontal="center" vertical="center"/>
    </xf>
    <xf numFmtId="0" fontId="30" fillId="0" borderId="44" xfId="51" applyFont="1" applyBorder="1" applyAlignment="1">
      <alignment horizontal="center" vertical="center"/>
    </xf>
    <xf numFmtId="0" fontId="30" fillId="0" borderId="50" xfId="51" applyFont="1" applyBorder="1" applyAlignment="1">
      <alignment horizontal="center" vertical="center"/>
    </xf>
    <xf numFmtId="0" fontId="35" fillId="0" borderId="35" xfId="51" applyFont="1" applyBorder="1" applyAlignment="1">
      <alignment horizontal="center" vertical="center"/>
    </xf>
    <xf numFmtId="0" fontId="35" fillId="0" borderId="36" xfId="51" applyFont="1" applyBorder="1" applyAlignment="1">
      <alignment horizontal="left" vertical="center"/>
    </xf>
    <xf numFmtId="0" fontId="33" fillId="0" borderId="34" xfId="51" applyFont="1" applyBorder="1" applyAlignment="1">
      <alignment horizontal="left" vertical="center"/>
    </xf>
    <xf numFmtId="0" fontId="32" fillId="0" borderId="19" xfId="51" applyFont="1" applyBorder="1" applyAlignment="1">
      <alignment horizontal="left" vertical="center"/>
    </xf>
    <xf numFmtId="0" fontId="32" fillId="0" borderId="34" xfId="51" applyFont="1" applyBorder="1" applyAlignment="1">
      <alignment horizontal="left" vertical="center"/>
    </xf>
    <xf numFmtId="0" fontId="32" fillId="0" borderId="26" xfId="51" applyFont="1" applyBorder="1" applyAlignment="1">
      <alignment horizontal="left" vertical="center"/>
    </xf>
    <xf numFmtId="0" fontId="32" fillId="0" borderId="27" xfId="51" applyFont="1" applyBorder="1" applyAlignment="1">
      <alignment horizontal="left" vertical="center"/>
    </xf>
    <xf numFmtId="0" fontId="32" fillId="0" borderId="38" xfId="51" applyFont="1" applyBorder="1" applyAlignment="1">
      <alignment horizontal="left" vertical="center"/>
    </xf>
    <xf numFmtId="0" fontId="33" fillId="0" borderId="36" xfId="51" applyFont="1" applyBorder="1" applyAlignment="1">
      <alignment horizontal="left" vertical="center"/>
    </xf>
    <xf numFmtId="0" fontId="33" fillId="0" borderId="35" xfId="51" applyFont="1" applyFill="1" applyBorder="1" applyAlignment="1">
      <alignment horizontal="left" vertical="center"/>
    </xf>
    <xf numFmtId="0" fontId="35" fillId="0" borderId="36" xfId="51" applyFont="1" applyBorder="1" applyAlignment="1">
      <alignment horizontal="center" vertical="center"/>
    </xf>
    <xf numFmtId="0" fontId="32" fillId="0" borderId="35" xfId="51" applyFont="1" applyBorder="1" applyAlignment="1">
      <alignment horizontal="left" vertical="center"/>
    </xf>
    <xf numFmtId="0" fontId="35" fillId="0" borderId="39" xfId="51" applyFont="1" applyFill="1" applyBorder="1" applyAlignment="1">
      <alignment horizontal="left" vertical="center"/>
    </xf>
    <xf numFmtId="0" fontId="33" fillId="0" borderId="37" xfId="51" applyFont="1" applyFill="1" applyBorder="1" applyAlignment="1">
      <alignment horizontal="left" vertical="center"/>
    </xf>
    <xf numFmtId="0" fontId="33" fillId="0" borderId="38" xfId="51" applyFont="1" applyFill="1" applyBorder="1" applyAlignment="1">
      <alignment horizontal="left" vertical="center"/>
    </xf>
    <xf numFmtId="0" fontId="35" fillId="0" borderId="38" xfId="51" applyFont="1" applyBorder="1" applyAlignment="1">
      <alignment horizontal="left" vertical="center"/>
    </xf>
    <xf numFmtId="0" fontId="33" fillId="0" borderId="51" xfId="51" applyFont="1" applyBorder="1" applyAlignment="1">
      <alignment horizontal="center" vertical="center"/>
    </xf>
    <xf numFmtId="0" fontId="36" fillId="0" borderId="52" xfId="51" applyFont="1" applyFill="1" applyBorder="1" applyAlignment="1">
      <alignment horizontal="left" vertical="center"/>
    </xf>
    <xf numFmtId="0" fontId="36" fillId="0" borderId="53" xfId="51" applyFont="1" applyFill="1" applyBorder="1" applyAlignment="1">
      <alignment horizontal="center" vertical="center"/>
    </xf>
    <xf numFmtId="0" fontId="36" fillId="0" borderId="36" xfId="51" applyFont="1" applyFill="1" applyBorder="1" applyAlignment="1">
      <alignment horizontal="center" vertical="center"/>
    </xf>
    <xf numFmtId="0" fontId="30" fillId="0" borderId="46" xfId="51" applyFont="1" applyBorder="1" applyAlignment="1">
      <alignment horizontal="center" vertical="center"/>
    </xf>
    <xf numFmtId="0" fontId="30" fillId="0" borderId="51" xfId="51" applyFont="1" applyBorder="1" applyAlignment="1">
      <alignment horizontal="center" vertical="center"/>
    </xf>
    <xf numFmtId="0" fontId="24" fillId="3" borderId="0" xfId="53" applyFont="1" applyFill="1"/>
    <xf numFmtId="0" fontId="0" fillId="3" borderId="0" xfId="55" applyFont="1" applyFill="1">
      <alignment vertical="center"/>
    </xf>
    <xf numFmtId="14" fontId="24" fillId="3" borderId="0" xfId="53" applyNumberFormat="1" applyFont="1" applyFill="1"/>
    <xf numFmtId="0" fontId="30" fillId="0" borderId="0" xfId="51" applyFont="1" applyBorder="1" applyAlignment="1">
      <alignment horizontal="left" vertical="center"/>
    </xf>
    <xf numFmtId="0" fontId="40" fillId="0" borderId="17" xfId="51" applyFont="1" applyBorder="1" applyAlignment="1">
      <alignment horizontal="center" vertical="top"/>
    </xf>
    <xf numFmtId="14" fontId="33" fillId="0" borderId="21" xfId="51" applyNumberFormat="1" applyFont="1" applyBorder="1" applyAlignment="1">
      <alignment horizontal="center" vertical="center"/>
    </xf>
    <xf numFmtId="14" fontId="33" fillId="0" borderId="35" xfId="51" applyNumberFormat="1" applyFont="1" applyBorder="1" applyAlignment="1">
      <alignment horizontal="center" vertical="center"/>
    </xf>
    <xf numFmtId="0" fontId="33" fillId="0" borderId="21" xfId="51" applyFont="1" applyBorder="1" applyAlignment="1">
      <alignment vertical="center"/>
    </xf>
    <xf numFmtId="0" fontId="33" fillId="0" borderId="35" xfId="51" applyFont="1" applyBorder="1" applyAlignment="1">
      <alignment vertical="center"/>
    </xf>
    <xf numFmtId="0" fontId="35" fillId="0" borderId="54" xfId="51" applyFont="1" applyBorder="1" applyAlignment="1">
      <alignment horizontal="left" vertical="center"/>
    </xf>
    <xf numFmtId="0" fontId="35" fillId="0" borderId="29" xfId="51" applyFont="1" applyBorder="1" applyAlignment="1">
      <alignment horizontal="left" vertical="center"/>
    </xf>
    <xf numFmtId="0" fontId="36" fillId="0" borderId="47" xfId="51" applyFont="1" applyBorder="1" applyAlignment="1">
      <alignment horizontal="left" vertical="center"/>
    </xf>
    <xf numFmtId="0" fontId="36" fillId="0" borderId="46" xfId="51" applyFont="1" applyBorder="1" applyAlignment="1">
      <alignment horizontal="left" vertical="center"/>
    </xf>
    <xf numFmtId="0" fontId="35" fillId="0" borderId="48" xfId="51" applyFont="1" applyBorder="1" applyAlignment="1">
      <alignment vertical="center"/>
    </xf>
    <xf numFmtId="0" fontId="30" fillId="0" borderId="49" xfId="51" applyFont="1" applyBorder="1" applyAlignment="1">
      <alignment horizontal="left" vertical="center"/>
    </xf>
    <xf numFmtId="0" fontId="33" fillId="0" borderId="49" xfId="51" applyFont="1" applyBorder="1" applyAlignment="1">
      <alignment horizontal="left" vertical="center"/>
    </xf>
    <xf numFmtId="0" fontId="30" fillId="0" borderId="49" xfId="51" applyFont="1" applyBorder="1" applyAlignment="1">
      <alignment vertical="center"/>
    </xf>
    <xf numFmtId="0" fontId="35" fillId="0" borderId="49" xfId="51" applyFont="1" applyBorder="1" applyAlignment="1">
      <alignment vertical="center"/>
    </xf>
    <xf numFmtId="0" fontId="35" fillId="0" borderId="48" xfId="51" applyFont="1" applyBorder="1" applyAlignment="1">
      <alignment horizontal="center" vertical="center"/>
    </xf>
    <xf numFmtId="0" fontId="33" fillId="0" borderId="49" xfId="51" applyFont="1" applyBorder="1" applyAlignment="1">
      <alignment horizontal="center" vertical="center"/>
    </xf>
    <xf numFmtId="0" fontId="35" fillId="0" borderId="49" xfId="51" applyFont="1" applyBorder="1" applyAlignment="1">
      <alignment horizontal="center" vertical="center"/>
    </xf>
    <xf numFmtId="0" fontId="30" fillId="0" borderId="49" xfId="51" applyFont="1" applyBorder="1" applyAlignment="1">
      <alignment horizontal="center" vertical="center"/>
    </xf>
    <xf numFmtId="0" fontId="30" fillId="0" borderId="21" xfId="51" applyFont="1" applyBorder="1" applyAlignment="1">
      <alignment horizontal="center" vertical="center"/>
    </xf>
    <xf numFmtId="0" fontId="35" fillId="0" borderId="31" xfId="51" applyFont="1" applyBorder="1" applyAlignment="1">
      <alignment horizontal="left" vertical="center" wrapText="1"/>
    </xf>
    <xf numFmtId="0" fontId="35" fillId="0" borderId="32" xfId="51" applyFont="1" applyBorder="1" applyAlignment="1">
      <alignment horizontal="left" vertical="center" wrapText="1"/>
    </xf>
    <xf numFmtId="0" fontId="35" fillId="0" borderId="48" xfId="51" applyFont="1" applyBorder="1" applyAlignment="1">
      <alignment horizontal="left" vertical="center"/>
    </xf>
    <xf numFmtId="0" fontId="35" fillId="0" borderId="49" xfId="51" applyFont="1" applyBorder="1" applyAlignment="1">
      <alignment horizontal="left" vertical="center"/>
    </xf>
    <xf numFmtId="0" fontId="41" fillId="0" borderId="55" xfId="51" applyFont="1" applyBorder="1" applyAlignment="1">
      <alignment horizontal="left" vertical="center" wrapText="1"/>
    </xf>
    <xf numFmtId="9" fontId="33" fillId="0" borderId="21" xfId="51" applyNumberFormat="1" applyFont="1" applyBorder="1" applyAlignment="1">
      <alignment horizontal="center" vertical="center"/>
    </xf>
    <xf numFmtId="0" fontId="36" fillId="0" borderId="47" xfId="0" applyFont="1" applyBorder="1" applyAlignment="1">
      <alignment horizontal="left" vertical="center"/>
    </xf>
    <xf numFmtId="0" fontId="36" fillId="0" borderId="46" xfId="0" applyFont="1" applyBorder="1" applyAlignment="1">
      <alignment horizontal="left" vertical="center"/>
    </xf>
    <xf numFmtId="9" fontId="33" fillId="0" borderId="30" xfId="51" applyNumberFormat="1" applyFont="1" applyBorder="1" applyAlignment="1">
      <alignment horizontal="left" vertical="center"/>
    </xf>
    <xf numFmtId="9" fontId="33" fillId="0" borderId="25" xfId="51" applyNumberFormat="1" applyFont="1" applyBorder="1" applyAlignment="1">
      <alignment horizontal="left" vertical="center"/>
    </xf>
    <xf numFmtId="9" fontId="33" fillId="0" borderId="31" xfId="51" applyNumberFormat="1" applyFont="1" applyBorder="1" applyAlignment="1">
      <alignment horizontal="left" vertical="center"/>
    </xf>
    <xf numFmtId="9" fontId="33" fillId="0" borderId="32" xfId="51" applyNumberFormat="1" applyFont="1" applyBorder="1" applyAlignment="1">
      <alignment horizontal="left" vertical="center"/>
    </xf>
    <xf numFmtId="0" fontId="32" fillId="0" borderId="48" xfId="51" applyFont="1" applyFill="1" applyBorder="1" applyAlignment="1">
      <alignment horizontal="left" vertical="center"/>
    </xf>
    <xf numFmtId="0" fontId="32" fillId="0" borderId="49" xfId="51" applyFont="1" applyFill="1" applyBorder="1" applyAlignment="1">
      <alignment horizontal="left" vertical="center"/>
    </xf>
    <xf numFmtId="0" fontId="32" fillId="0" borderId="56" xfId="51" applyFont="1" applyFill="1" applyBorder="1" applyAlignment="1">
      <alignment horizontal="left" vertical="center"/>
    </xf>
    <xf numFmtId="0" fontId="32" fillId="0" borderId="32" xfId="51" applyFont="1" applyFill="1" applyBorder="1" applyAlignment="1">
      <alignment horizontal="left" vertical="center"/>
    </xf>
    <xf numFmtId="0" fontId="36" fillId="0" borderId="29" xfId="51" applyFont="1" applyFill="1" applyBorder="1" applyAlignment="1">
      <alignment horizontal="left" vertical="center"/>
    </xf>
    <xf numFmtId="0" fontId="33" fillId="0" borderId="57" xfId="51" applyFont="1" applyFill="1" applyBorder="1" applyAlignment="1">
      <alignment horizontal="left" vertical="center"/>
    </xf>
    <xf numFmtId="0" fontId="33" fillId="0" borderId="58" xfId="51" applyFont="1" applyFill="1" applyBorder="1" applyAlignment="1">
      <alignment horizontal="left" vertical="center"/>
    </xf>
    <xf numFmtId="0" fontId="36" fillId="0" borderId="43" xfId="51" applyFont="1" applyBorder="1" applyAlignment="1">
      <alignment vertical="center"/>
    </xf>
    <xf numFmtId="0" fontId="42" fillId="0" borderId="46" xfId="51" applyFont="1" applyBorder="1" applyAlignment="1">
      <alignment horizontal="center" vertical="center"/>
    </xf>
    <xf numFmtId="0" fontId="36" fillId="0" borderId="44" xfId="51" applyFont="1" applyBorder="1" applyAlignment="1">
      <alignment vertical="center"/>
    </xf>
    <xf numFmtId="0" fontId="33" fillId="0" borderId="59" xfId="51" applyFont="1" applyBorder="1" applyAlignment="1">
      <alignment vertical="center"/>
    </xf>
    <xf numFmtId="0" fontId="36" fillId="0" borderId="59" xfId="51" applyFont="1" applyBorder="1" applyAlignment="1">
      <alignment vertical="center"/>
    </xf>
    <xf numFmtId="58" fontId="30" fillId="0" borderId="44" xfId="51" applyNumberFormat="1" applyFont="1" applyBorder="1" applyAlignment="1">
      <alignment vertical="center"/>
    </xf>
    <xf numFmtId="0" fontId="36" fillId="0" borderId="29" xfId="51" applyFont="1" applyBorder="1" applyAlignment="1">
      <alignment horizontal="center" vertical="center"/>
    </xf>
    <xf numFmtId="0" fontId="33" fillId="0" borderId="54" xfId="51" applyFont="1" applyFill="1" applyBorder="1" applyAlignment="1">
      <alignment horizontal="left" vertical="center"/>
    </xf>
    <xf numFmtId="0" fontId="33" fillId="0" borderId="29" xfId="51" applyFont="1" applyFill="1" applyBorder="1" applyAlignment="1">
      <alignment horizontal="left" vertical="center"/>
    </xf>
    <xf numFmtId="0" fontId="30" fillId="0" borderId="59" xfId="51" applyFont="1" applyBorder="1" applyAlignment="1">
      <alignment vertical="center"/>
    </xf>
    <xf numFmtId="0" fontId="35" fillId="0" borderId="60" xfId="51" applyFont="1" applyBorder="1" applyAlignment="1">
      <alignment horizontal="left" vertical="center"/>
    </xf>
    <xf numFmtId="0" fontId="36" fillId="0" borderId="52" xfId="51" applyFont="1" applyBorder="1" applyAlignment="1">
      <alignment horizontal="left" vertical="center"/>
    </xf>
    <xf numFmtId="0" fontId="33" fillId="0" borderId="53" xfId="51" applyFont="1" applyBorder="1" applyAlignment="1">
      <alignment horizontal="left" vertical="center"/>
    </xf>
    <xf numFmtId="0" fontId="35" fillId="0" borderId="0" xfId="51" applyFont="1" applyBorder="1" applyAlignment="1">
      <alignment vertical="center"/>
    </xf>
    <xf numFmtId="0" fontId="35" fillId="0" borderId="39" xfId="51" applyFont="1" applyBorder="1" applyAlignment="1">
      <alignment horizontal="left" vertical="center" wrapText="1"/>
    </xf>
    <xf numFmtId="0" fontId="35" fillId="0" borderId="53" xfId="51" applyFont="1" applyBorder="1" applyAlignment="1">
      <alignment horizontal="left" vertical="center"/>
    </xf>
    <xf numFmtId="0" fontId="43" fillId="0" borderId="35" xfId="51" applyFont="1" applyBorder="1" applyAlignment="1">
      <alignment horizontal="left" vertical="center" wrapText="1"/>
    </xf>
    <xf numFmtId="0" fontId="43" fillId="0" borderId="35" xfId="51" applyFont="1" applyBorder="1" applyAlignment="1">
      <alignment horizontal="left" vertical="center"/>
    </xf>
    <xf numFmtId="0" fontId="34" fillId="0" borderId="35" xfId="51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9" fontId="33" fillId="0" borderId="37" xfId="51" applyNumberFormat="1" applyFont="1" applyBorder="1" applyAlignment="1">
      <alignment horizontal="left" vertical="center"/>
    </xf>
    <xf numFmtId="9" fontId="33" fillId="0" borderId="39" xfId="51" applyNumberFormat="1" applyFont="1" applyBorder="1" applyAlignment="1">
      <alignment horizontal="left" vertical="center"/>
    </xf>
    <xf numFmtId="0" fontId="32" fillId="0" borderId="53" xfId="51" applyFont="1" applyFill="1" applyBorder="1" applyAlignment="1">
      <alignment horizontal="left" vertical="center"/>
    </xf>
    <xf numFmtId="0" fontId="32" fillId="0" borderId="39" xfId="51" applyFont="1" applyFill="1" applyBorder="1" applyAlignment="1">
      <alignment horizontal="left" vertical="center"/>
    </xf>
    <xf numFmtId="0" fontId="33" fillId="0" borderId="61" xfId="51" applyFont="1" applyFill="1" applyBorder="1" applyAlignment="1">
      <alignment horizontal="left" vertical="center"/>
    </xf>
    <xf numFmtId="0" fontId="36" fillId="0" borderId="62" xfId="51" applyFont="1" applyBorder="1" applyAlignment="1">
      <alignment horizontal="center" vertical="center"/>
    </xf>
    <xf numFmtId="0" fontId="33" fillId="0" borderId="59" xfId="51" applyFont="1" applyBorder="1" applyAlignment="1">
      <alignment horizontal="center" vertical="center"/>
    </xf>
    <xf numFmtId="0" fontId="33" fillId="0" borderId="60" xfId="51" applyFont="1" applyBorder="1" applyAlignment="1">
      <alignment horizontal="center" vertical="center"/>
    </xf>
    <xf numFmtId="0" fontId="33" fillId="0" borderId="60" xfId="51" applyFont="1" applyFill="1" applyBorder="1" applyAlignment="1">
      <alignment horizontal="left" vertical="center"/>
    </xf>
    <xf numFmtId="0" fontId="44" fillId="0" borderId="63" xfId="0" applyFont="1" applyBorder="1" applyAlignment="1">
      <alignment horizontal="center" vertical="center" wrapText="1"/>
    </xf>
    <xf numFmtId="0" fontId="44" fillId="0" borderId="64" xfId="0" applyFont="1" applyBorder="1" applyAlignment="1">
      <alignment horizontal="center" vertical="center" wrapText="1"/>
    </xf>
    <xf numFmtId="0" fontId="45" fillId="0" borderId="6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44" fillId="0" borderId="68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/>
    </xf>
    <xf numFmtId="0" fontId="4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17" xfId="50"/>
    <cellStyle name="常规 2" xfId="51"/>
    <cellStyle name="常规 23" xfId="52"/>
    <cellStyle name="常规 3" xfId="53"/>
    <cellStyle name="常规 3 3 3" xfId="54"/>
    <cellStyle name="常规 4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4123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586850" y="1003236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5521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4123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343900" y="235521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313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586850" y="100323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313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2218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41236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313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648575" y="22313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34375" y="215519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658100" y="24123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362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362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362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667625" y="33362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362950" y="33362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667625" y="3155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36295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705725" y="12668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705725" y="1476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705725" y="105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696200" y="800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686675" y="6381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3343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161925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343900" y="7905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362950" y="1057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362950" y="1266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362950" y="1476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933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933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933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9334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467475" y="25933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08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798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7989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0989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798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989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798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0989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667625" y="92798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362950" y="92798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658100" y="90989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362950" y="90989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467475" y="92798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467475" y="90989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798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0989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343900" y="255524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648575" y="25933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467475" y="24123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467475" y="22313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467475" y="92798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700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700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973666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973666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973666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973666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973666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509775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509775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6962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4201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6962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4201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6485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4391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6581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4296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5628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3058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5438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3058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198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198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4198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426403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502603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426403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502603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426403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0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502603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0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211667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92325" y="58451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211667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41525" y="2644775"/>
          <a:ext cx="44183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211667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65325" y="2644775"/>
          <a:ext cx="4494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211667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92325" y="29114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211667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92325" y="58451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711729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58451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711729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2644775"/>
          <a:ext cx="4394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711729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2644775"/>
          <a:ext cx="4470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711729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29114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711729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58451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9" workbookViewId="0">
      <selection activeCell="C15" sqref="C15"/>
    </sheetView>
  </sheetViews>
  <sheetFormatPr defaultColWidth="11" defaultRowHeight="14.25" outlineLevelCol="1"/>
  <cols>
    <col min="1" max="1" width="5.5" style="391" customWidth="1"/>
    <col min="2" max="2" width="96.375" style="392" customWidth="1"/>
    <col min="3" max="3" width="10.125" customWidth="1"/>
  </cols>
  <sheetData>
    <row r="1" ht="21" customHeight="1" spans="1:2">
      <c r="A1" s="393"/>
      <c r="B1" s="394" t="s">
        <v>0</v>
      </c>
    </row>
    <row r="2" spans="1:2">
      <c r="A2" s="11">
        <v>1</v>
      </c>
      <c r="B2" s="395" t="s">
        <v>1</v>
      </c>
    </row>
    <row r="3" spans="1:2">
      <c r="A3" s="11">
        <v>2</v>
      </c>
      <c r="B3" s="395" t="s">
        <v>2</v>
      </c>
    </row>
    <row r="4" spans="1:2">
      <c r="A4" s="11">
        <v>3</v>
      </c>
      <c r="B4" s="395" t="s">
        <v>3</v>
      </c>
    </row>
    <row r="5" spans="1:2">
      <c r="A5" s="11">
        <v>4</v>
      </c>
      <c r="B5" s="395" t="s">
        <v>4</v>
      </c>
    </row>
    <row r="6" spans="1:2">
      <c r="A6" s="11">
        <v>5</v>
      </c>
      <c r="B6" s="395" t="s">
        <v>5</v>
      </c>
    </row>
    <row r="7" spans="1:2">
      <c r="A7" s="11">
        <v>6</v>
      </c>
      <c r="B7" s="395" t="s">
        <v>6</v>
      </c>
    </row>
    <row r="8" s="390" customFormat="1" ht="35.1" customHeight="1" spans="1:2">
      <c r="A8" s="396">
        <v>7</v>
      </c>
      <c r="B8" s="397" t="s">
        <v>7</v>
      </c>
    </row>
    <row r="9" ht="18.95" customHeight="1" spans="1:2">
      <c r="A9" s="393"/>
      <c r="B9" s="398" t="s">
        <v>8</v>
      </c>
    </row>
    <row r="10" ht="30" customHeight="1" spans="1:2">
      <c r="A10" s="11">
        <v>1</v>
      </c>
      <c r="B10" s="399" t="s">
        <v>9</v>
      </c>
    </row>
    <row r="11" spans="1:2">
      <c r="A11" s="11">
        <v>2</v>
      </c>
      <c r="B11" s="397" t="s">
        <v>10</v>
      </c>
    </row>
    <row r="12" spans="1:2">
      <c r="A12" s="11"/>
      <c r="B12" s="395"/>
    </row>
    <row r="13" ht="20.25" spans="1:2">
      <c r="A13" s="393"/>
      <c r="B13" s="398" t="s">
        <v>11</v>
      </c>
    </row>
    <row r="14" ht="28.5" spans="1:2">
      <c r="A14" s="11">
        <v>1</v>
      </c>
      <c r="B14" s="399" t="s">
        <v>12</v>
      </c>
    </row>
    <row r="15" spans="1:2">
      <c r="A15" s="11">
        <v>2</v>
      </c>
      <c r="B15" s="395" t="s">
        <v>13</v>
      </c>
    </row>
    <row r="16" spans="1:2">
      <c r="A16" s="11">
        <v>3</v>
      </c>
      <c r="B16" s="395" t="s">
        <v>14</v>
      </c>
    </row>
    <row r="17" spans="1:2">
      <c r="A17" s="11"/>
      <c r="B17" s="395"/>
    </row>
    <row r="18" ht="20.25" spans="1:2">
      <c r="A18" s="393"/>
      <c r="B18" s="398" t="s">
        <v>15</v>
      </c>
    </row>
    <row r="19" ht="28.5" spans="1:2">
      <c r="A19" s="11">
        <v>1</v>
      </c>
      <c r="B19" s="399" t="s">
        <v>16</v>
      </c>
    </row>
    <row r="20" spans="1:2">
      <c r="A20" s="11">
        <v>2</v>
      </c>
      <c r="B20" s="395" t="s">
        <v>17</v>
      </c>
    </row>
    <row r="21" ht="28.5" spans="1:2">
      <c r="A21" s="11">
        <v>3</v>
      </c>
      <c r="B21" s="395" t="s">
        <v>18</v>
      </c>
    </row>
    <row r="22" spans="1:2">
      <c r="A22" s="11"/>
      <c r="B22" s="395"/>
    </row>
    <row r="24" spans="1:2">
      <c r="A24" s="400"/>
      <c r="B24" s="40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zoomScale="120" zoomScaleNormal="120" workbookViewId="0">
      <selection activeCell="J24" sqref="J24"/>
    </sheetView>
  </sheetViews>
  <sheetFormatPr defaultColWidth="9" defaultRowHeight="14.25"/>
  <cols>
    <col min="1" max="1" width="7" customWidth="1"/>
    <col min="2" max="2" width="10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273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299</v>
      </c>
      <c r="H2" s="4"/>
      <c r="I2" s="4" t="s">
        <v>300</v>
      </c>
      <c r="J2" s="4"/>
      <c r="K2" s="6" t="s">
        <v>301</v>
      </c>
      <c r="L2" s="69" t="s">
        <v>302</v>
      </c>
      <c r="M2" s="22" t="s">
        <v>303</v>
      </c>
    </row>
    <row r="3" s="1" customFormat="1" ht="16.5" spans="1:13">
      <c r="A3" s="4"/>
      <c r="B3" s="7"/>
      <c r="C3" s="7"/>
      <c r="D3" s="7"/>
      <c r="E3" s="7"/>
      <c r="F3" s="7"/>
      <c r="G3" s="4" t="s">
        <v>304</v>
      </c>
      <c r="H3" s="4" t="s">
        <v>305</v>
      </c>
      <c r="I3" s="4" t="s">
        <v>304</v>
      </c>
      <c r="J3" s="4" t="s">
        <v>305</v>
      </c>
      <c r="K3" s="8"/>
      <c r="L3" s="70"/>
      <c r="M3" s="23"/>
    </row>
    <row r="4" spans="1:13">
      <c r="A4" s="9">
        <v>1</v>
      </c>
      <c r="B4" s="11" t="str">
        <f>'1.面料验布'!F4</f>
        <v>厦门金阳峰</v>
      </c>
      <c r="C4" s="11">
        <f>'1.面料验布'!B4</f>
        <v>3023</v>
      </c>
      <c r="D4" s="12" t="str">
        <f>'1.面料验布'!C4</f>
        <v>KND7703</v>
      </c>
      <c r="E4" s="12" t="str">
        <f>'1.面料验布'!D4</f>
        <v>黑色</v>
      </c>
      <c r="F4" s="12" t="str">
        <f>'1.面料验布'!E4</f>
        <v>TAMMAL91573</v>
      </c>
      <c r="G4" s="67">
        <v>0.01</v>
      </c>
      <c r="H4" s="67">
        <v>0.002</v>
      </c>
      <c r="I4" s="71">
        <v>0.024</v>
      </c>
      <c r="J4" s="71">
        <v>0.02</v>
      </c>
      <c r="K4" s="67">
        <f>J4+I4+H4+G4</f>
        <v>0.056</v>
      </c>
      <c r="L4" s="11" t="s">
        <v>51</v>
      </c>
      <c r="M4" s="11" t="s">
        <v>291</v>
      </c>
    </row>
    <row r="5" spans="1:13">
      <c r="A5" s="9">
        <v>2</v>
      </c>
      <c r="B5" s="11" t="str">
        <f>'1.面料验布'!F5</f>
        <v>厦门金阳峰</v>
      </c>
      <c r="C5" s="11">
        <f>'1.面料验布'!B5</f>
        <v>4575</v>
      </c>
      <c r="D5" s="12" t="str">
        <f>'1.面料验布'!C5</f>
        <v>KND7703</v>
      </c>
      <c r="E5" s="12" t="str">
        <f>'1.面料验布'!D5</f>
        <v>黑色</v>
      </c>
      <c r="F5" s="12" t="str">
        <f>'1.面料验布'!E5</f>
        <v>TAMMAL91573</v>
      </c>
      <c r="G5" s="67">
        <v>0.004</v>
      </c>
      <c r="H5" s="67">
        <v>0.002</v>
      </c>
      <c r="I5" s="71">
        <v>0.02</v>
      </c>
      <c r="J5" s="71">
        <v>0.016</v>
      </c>
      <c r="K5" s="67">
        <f t="shared" ref="K5:K16" si="0">J5+I5+H5+G5</f>
        <v>0.042</v>
      </c>
      <c r="L5" s="11" t="s">
        <v>51</v>
      </c>
      <c r="M5" s="11" t="s">
        <v>291</v>
      </c>
    </row>
    <row r="6" spans="1:13">
      <c r="A6" s="9">
        <v>3</v>
      </c>
      <c r="B6" s="11" t="str">
        <f>'1.面料验布'!F6</f>
        <v>厦门金阳峰</v>
      </c>
      <c r="C6" s="11">
        <f>'1.面料验布'!B6</f>
        <v>4576</v>
      </c>
      <c r="D6" s="12" t="str">
        <f>'1.面料验布'!C6</f>
        <v>KND7703</v>
      </c>
      <c r="E6" s="12" t="str">
        <f>'1.面料验布'!D6</f>
        <v>黑色</v>
      </c>
      <c r="F6" s="12" t="str">
        <f>'1.面料验布'!E6</f>
        <v>TAMMAL91573</v>
      </c>
      <c r="G6" s="67">
        <v>0.008</v>
      </c>
      <c r="H6" s="67">
        <v>0.006</v>
      </c>
      <c r="I6" s="71">
        <v>0.026</v>
      </c>
      <c r="J6" s="71">
        <v>0.02</v>
      </c>
      <c r="K6" s="67">
        <f t="shared" si="0"/>
        <v>0.06</v>
      </c>
      <c r="L6" s="11" t="s">
        <v>51</v>
      </c>
      <c r="M6" s="11" t="s">
        <v>291</v>
      </c>
    </row>
    <row r="7" spans="1:13">
      <c r="A7" s="9">
        <v>4</v>
      </c>
      <c r="B7" s="11" t="str">
        <f>'1.面料验布'!F7</f>
        <v>厦门金阳峰</v>
      </c>
      <c r="C7" s="11" t="str">
        <f>'1.面料验布'!B7</f>
        <v>4577</v>
      </c>
      <c r="D7" s="12" t="str">
        <f>'1.面料验布'!C7</f>
        <v>KND7703</v>
      </c>
      <c r="E7" s="12" t="str">
        <f>'1.面料验布'!D7</f>
        <v>黑色</v>
      </c>
      <c r="F7" s="12" t="str">
        <f>'1.面料验布'!E7</f>
        <v>TAMMAL91573</v>
      </c>
      <c r="G7" s="67">
        <v>0.008</v>
      </c>
      <c r="H7" s="67">
        <v>0.002</v>
      </c>
      <c r="I7" s="71">
        <v>0.024</v>
      </c>
      <c r="J7" s="71">
        <v>0.018</v>
      </c>
      <c r="K7" s="67">
        <f t="shared" si="0"/>
        <v>0.052</v>
      </c>
      <c r="L7" s="11" t="s">
        <v>51</v>
      </c>
      <c r="M7" s="11" t="s">
        <v>291</v>
      </c>
    </row>
    <row r="8" spans="1:13">
      <c r="A8" s="9">
        <v>5</v>
      </c>
      <c r="B8" s="11" t="str">
        <f>'1.面料验布'!F8</f>
        <v>厦门金阳峰</v>
      </c>
      <c r="C8" s="11" t="str">
        <f>'1.面料验布'!B8</f>
        <v>4578</v>
      </c>
      <c r="D8" s="12" t="str">
        <f>'1.面料验布'!C8</f>
        <v>KND7703</v>
      </c>
      <c r="E8" s="12" t="str">
        <f>'1.面料验布'!D8</f>
        <v>黑色</v>
      </c>
      <c r="F8" s="12" t="str">
        <f>'1.面料验布'!E8</f>
        <v>TAMMAL91573</v>
      </c>
      <c r="G8" s="67">
        <v>0.006</v>
      </c>
      <c r="H8" s="67">
        <v>0</v>
      </c>
      <c r="I8" s="71">
        <v>0.024</v>
      </c>
      <c r="J8" s="71">
        <v>0.02</v>
      </c>
      <c r="K8" s="67">
        <f t="shared" si="0"/>
        <v>0.05</v>
      </c>
      <c r="L8" s="11" t="s">
        <v>51</v>
      </c>
      <c r="M8" s="11" t="s">
        <v>291</v>
      </c>
    </row>
    <row r="9" spans="1:13">
      <c r="A9" s="9">
        <v>6</v>
      </c>
      <c r="B9" s="11" t="str">
        <f>'1.面料验布'!F9</f>
        <v>厦门金阳峰</v>
      </c>
      <c r="C9" s="11" t="str">
        <f>'1.面料验布'!B9</f>
        <v>4580</v>
      </c>
      <c r="D9" s="12" t="str">
        <f>'1.面料验布'!C9</f>
        <v>KND7703</v>
      </c>
      <c r="E9" s="12" t="str">
        <f>'1.面料验布'!D9</f>
        <v>黑色</v>
      </c>
      <c r="F9" s="12" t="str">
        <f>'1.面料验布'!E9</f>
        <v>TAMMAL91573</v>
      </c>
      <c r="G9" s="67">
        <v>0.012</v>
      </c>
      <c r="H9" s="67">
        <v>0.01</v>
      </c>
      <c r="I9" s="71">
        <v>0.02</v>
      </c>
      <c r="J9" s="71">
        <v>0.018</v>
      </c>
      <c r="K9" s="67">
        <f t="shared" si="0"/>
        <v>0.06</v>
      </c>
      <c r="L9" s="11" t="s">
        <v>51</v>
      </c>
      <c r="M9" s="11" t="s">
        <v>291</v>
      </c>
    </row>
    <row r="10" spans="1:13">
      <c r="A10" s="9">
        <v>7</v>
      </c>
      <c r="B10" s="11" t="str">
        <f>'1.面料验布'!F10</f>
        <v>厦门金阳峰</v>
      </c>
      <c r="C10" s="11">
        <f>'1.面料验布'!B10</f>
        <v>7653</v>
      </c>
      <c r="D10" s="12" t="str">
        <f>'1.面料验布'!C10</f>
        <v>KND7703</v>
      </c>
      <c r="E10" s="12" t="str">
        <f>'1.面料验布'!D10</f>
        <v>黑色</v>
      </c>
      <c r="F10" s="12" t="str">
        <f>'1.面料验布'!E10</f>
        <v>TAMMAL91573</v>
      </c>
      <c r="G10" s="67">
        <v>0.012</v>
      </c>
      <c r="H10" s="67">
        <v>0.004</v>
      </c>
      <c r="I10" s="71">
        <v>0.026</v>
      </c>
      <c r="J10" s="71">
        <v>0.02</v>
      </c>
      <c r="K10" s="67">
        <f t="shared" si="0"/>
        <v>0.062</v>
      </c>
      <c r="L10" s="11" t="s">
        <v>51</v>
      </c>
      <c r="M10" s="11" t="s">
        <v>291</v>
      </c>
    </row>
    <row r="11" spans="1:13">
      <c r="A11" s="9">
        <v>8</v>
      </c>
      <c r="B11" s="11" t="str">
        <f>'1.面料验布'!F11</f>
        <v>厦门金阳峰</v>
      </c>
      <c r="C11" s="11">
        <f>'1.面料验布'!B11</f>
        <v>8009</v>
      </c>
      <c r="D11" s="12" t="str">
        <f>'1.面料验布'!C11</f>
        <v>KND7703</v>
      </c>
      <c r="E11" s="12" t="str">
        <f>'1.面料验布'!D11</f>
        <v>黑色</v>
      </c>
      <c r="F11" s="12" t="str">
        <f>'1.面料验布'!E11</f>
        <v>TAMMAL91573</v>
      </c>
      <c r="G11" s="67">
        <v>0.01</v>
      </c>
      <c r="H11" s="67">
        <v>0.004</v>
      </c>
      <c r="I11" s="71">
        <v>0.026</v>
      </c>
      <c r="J11" s="71">
        <v>0.016</v>
      </c>
      <c r="K11" s="67">
        <f t="shared" si="0"/>
        <v>0.056</v>
      </c>
      <c r="L11" s="11" t="s">
        <v>51</v>
      </c>
      <c r="M11" s="11" t="s">
        <v>291</v>
      </c>
    </row>
    <row r="12" spans="1:13">
      <c r="A12" s="9">
        <v>9</v>
      </c>
      <c r="B12" s="11" t="str">
        <f>'1.面料验布'!F12</f>
        <v>厦门金阳峰</v>
      </c>
      <c r="C12" s="11">
        <f>'1.面料验布'!B12</f>
        <v>4553</v>
      </c>
      <c r="D12" s="12" t="str">
        <f>'1.面料验布'!C12</f>
        <v>KND7703</v>
      </c>
      <c r="E12" s="12" t="str">
        <f>'1.面料验布'!D12</f>
        <v>军绿</v>
      </c>
      <c r="F12" s="12" t="str">
        <f>'1.面料验布'!E12</f>
        <v>TAMMAL91573</v>
      </c>
      <c r="G12" s="67">
        <v>0.012</v>
      </c>
      <c r="H12" s="67">
        <v>0.006</v>
      </c>
      <c r="I12" s="71">
        <v>0.024</v>
      </c>
      <c r="J12" s="71">
        <v>0.02</v>
      </c>
      <c r="K12" s="67">
        <f t="shared" si="0"/>
        <v>0.062</v>
      </c>
      <c r="L12" s="11" t="s">
        <v>51</v>
      </c>
      <c r="M12" s="11" t="s">
        <v>291</v>
      </c>
    </row>
    <row r="13" spans="1:13">
      <c r="A13" s="9">
        <v>10</v>
      </c>
      <c r="B13" s="11" t="str">
        <f>'1.面料验布'!F13</f>
        <v>厦门金阳峰</v>
      </c>
      <c r="C13" s="11">
        <f>'1.面料验布'!B13</f>
        <v>4554</v>
      </c>
      <c r="D13" s="12" t="str">
        <f>'1.面料验布'!C13</f>
        <v>KND7703</v>
      </c>
      <c r="E13" s="12" t="str">
        <f>'1.面料验布'!D13</f>
        <v>军绿</v>
      </c>
      <c r="F13" s="12" t="str">
        <f>'1.面料验布'!E13</f>
        <v>TAMMAL91573</v>
      </c>
      <c r="G13" s="67">
        <v>0.01</v>
      </c>
      <c r="H13" s="67">
        <v>0.002</v>
      </c>
      <c r="I13" s="71">
        <v>0.024</v>
      </c>
      <c r="J13" s="71">
        <v>0.014</v>
      </c>
      <c r="K13" s="67">
        <f t="shared" si="0"/>
        <v>0.05</v>
      </c>
      <c r="L13" s="11" t="s">
        <v>51</v>
      </c>
      <c r="M13" s="11" t="s">
        <v>291</v>
      </c>
    </row>
    <row r="14" spans="1:13">
      <c r="A14" s="9">
        <v>11</v>
      </c>
      <c r="B14" s="11" t="str">
        <f>'1.面料验布'!F14</f>
        <v>厦门金阳峰</v>
      </c>
      <c r="C14" s="11">
        <f>'1.面料验布'!B14</f>
        <v>4555</v>
      </c>
      <c r="D14" s="12" t="str">
        <f>'1.面料验布'!C14</f>
        <v>KND7703</v>
      </c>
      <c r="E14" s="12" t="str">
        <f>'1.面料验布'!D14</f>
        <v>军绿</v>
      </c>
      <c r="F14" s="12" t="str">
        <f>'1.面料验布'!E14</f>
        <v>TAMMAL91573</v>
      </c>
      <c r="G14" s="67">
        <v>0.004</v>
      </c>
      <c r="H14" s="67">
        <v>0.006</v>
      </c>
      <c r="I14" s="71">
        <v>0.022</v>
      </c>
      <c r="J14" s="71">
        <v>0.02</v>
      </c>
      <c r="K14" s="67">
        <f t="shared" si="0"/>
        <v>0.052</v>
      </c>
      <c r="L14" s="11" t="s">
        <v>51</v>
      </c>
      <c r="M14" s="11" t="s">
        <v>291</v>
      </c>
    </row>
    <row r="15" spans="1:13">
      <c r="A15" s="9">
        <v>12</v>
      </c>
      <c r="B15" s="11" t="str">
        <f>'1.面料验布'!F15</f>
        <v>厦门金阳峰</v>
      </c>
      <c r="C15" s="11">
        <f>'1.面料验布'!B15</f>
        <v>4582</v>
      </c>
      <c r="D15" s="12" t="str">
        <f>'1.面料验布'!C15</f>
        <v>KND7703</v>
      </c>
      <c r="E15" s="12" t="str">
        <f>'1.面料验布'!D15</f>
        <v>深灰</v>
      </c>
      <c r="F15" s="12" t="str">
        <f>'1.面料验布'!E15</f>
        <v>TAMMAL91573</v>
      </c>
      <c r="G15" s="67">
        <v>0.01</v>
      </c>
      <c r="H15" s="67">
        <v>0.002</v>
      </c>
      <c r="I15" s="71">
        <v>0.026</v>
      </c>
      <c r="J15" s="71">
        <v>0.016</v>
      </c>
      <c r="K15" s="67">
        <f t="shared" si="0"/>
        <v>0.054</v>
      </c>
      <c r="L15" s="11" t="s">
        <v>51</v>
      </c>
      <c r="M15" s="11" t="s">
        <v>291</v>
      </c>
    </row>
    <row r="16" spans="1:13">
      <c r="A16" s="9">
        <v>13</v>
      </c>
      <c r="B16" s="11" t="str">
        <f>'1.面料验布'!F16</f>
        <v>厦门金阳峰</v>
      </c>
      <c r="C16" s="11">
        <f>'1.面料验布'!B16</f>
        <v>4583</v>
      </c>
      <c r="D16" s="12" t="str">
        <f>'1.面料验布'!C16</f>
        <v>KND7703</v>
      </c>
      <c r="E16" s="12" t="str">
        <f>'1.面料验布'!D16</f>
        <v>深灰</v>
      </c>
      <c r="F16" s="12" t="str">
        <f>'1.面料验布'!E16</f>
        <v>TAMMAL91573</v>
      </c>
      <c r="G16" s="67">
        <v>0.008</v>
      </c>
      <c r="H16" s="67">
        <v>0.006</v>
      </c>
      <c r="I16" s="71">
        <v>0.026</v>
      </c>
      <c r="J16" s="71">
        <v>0.02</v>
      </c>
      <c r="K16" s="67">
        <f t="shared" si="0"/>
        <v>0.06</v>
      </c>
      <c r="L16" s="11" t="s">
        <v>51</v>
      </c>
      <c r="M16" s="11" t="s">
        <v>291</v>
      </c>
    </row>
    <row r="17" s="2" customFormat="1" ht="21" spans="1:13">
      <c r="A17" s="16" t="s">
        <v>295</v>
      </c>
      <c r="B17" s="17"/>
      <c r="C17" s="17"/>
      <c r="D17" s="17"/>
      <c r="E17" s="18"/>
      <c r="F17" s="19"/>
      <c r="G17" s="28"/>
      <c r="H17" s="16" t="s">
        <v>306</v>
      </c>
      <c r="I17" s="17"/>
      <c r="J17" s="17"/>
      <c r="K17" s="18"/>
      <c r="L17" s="72"/>
      <c r="M17" s="24"/>
    </row>
    <row r="18" ht="16.5" spans="1:13">
      <c r="A18" s="68" t="s">
        <v>307</v>
      </c>
      <c r="B18" s="68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</sheetData>
  <mergeCells count="17">
    <mergeCell ref="A1:M1"/>
    <mergeCell ref="G2:H2"/>
    <mergeCell ref="I2:J2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1"/>
  <sheetViews>
    <sheetView view="pageBreakPreview" zoomScale="110" zoomScaleNormal="100" topLeftCell="I1" workbookViewId="0">
      <selection activeCell="V7" sqref="V7"/>
    </sheetView>
  </sheetViews>
  <sheetFormatPr defaultColWidth="9" defaultRowHeight="14.25"/>
  <cols>
    <col min="1" max="1" width="8.625" customWidth="1"/>
    <col min="2" max="2" width="11.25" customWidth="1"/>
    <col min="3" max="3" width="9.375" customWidth="1"/>
    <col min="4" max="4" width="9.5" customWidth="1"/>
    <col min="5" max="5" width="6.875" customWidth="1"/>
    <col min="6" max="6" width="14.375" customWidth="1"/>
    <col min="7" max="7" width="11.75" customWidth="1"/>
    <col min="8" max="8" width="6.375" customWidth="1"/>
    <col min="9" max="9" width="9.5" customWidth="1"/>
    <col min="10" max="12" width="8.125" customWidth="1"/>
    <col min="13" max="13" width="12.25" customWidth="1"/>
    <col min="14" max="15" width="8.125" customWidth="1"/>
    <col min="16" max="16" width="14.625" customWidth="1"/>
    <col min="17" max="19" width="8.125" customWidth="1"/>
    <col min="20" max="20" width="11.6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309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36" t="s">
        <v>310</v>
      </c>
      <c r="H2" s="37"/>
      <c r="I2" s="52"/>
      <c r="J2" s="36" t="s">
        <v>311</v>
      </c>
      <c r="K2" s="37"/>
      <c r="L2" s="52"/>
      <c r="M2" s="36" t="s">
        <v>312</v>
      </c>
      <c r="N2" s="37"/>
      <c r="O2" s="52"/>
      <c r="P2" s="36" t="s">
        <v>313</v>
      </c>
      <c r="Q2" s="37"/>
      <c r="R2" s="52"/>
      <c r="S2" s="37" t="s">
        <v>314</v>
      </c>
      <c r="T2" s="37"/>
      <c r="U2" s="52"/>
      <c r="V2" s="30" t="s">
        <v>315</v>
      </c>
      <c r="W2" s="30" t="s">
        <v>287</v>
      </c>
    </row>
    <row r="3" s="1" customFormat="1" ht="16.5" spans="1:23">
      <c r="A3" s="7"/>
      <c r="B3" s="38"/>
      <c r="C3" s="38"/>
      <c r="D3" s="38"/>
      <c r="E3" s="38"/>
      <c r="F3" s="38"/>
      <c r="G3" s="4" t="s">
        <v>316</v>
      </c>
      <c r="H3" s="4" t="s">
        <v>52</v>
      </c>
      <c r="I3" s="4" t="s">
        <v>278</v>
      </c>
      <c r="J3" s="4" t="s">
        <v>316</v>
      </c>
      <c r="K3" s="4" t="s">
        <v>52</v>
      </c>
      <c r="L3" s="4" t="s">
        <v>278</v>
      </c>
      <c r="M3" s="4" t="s">
        <v>316</v>
      </c>
      <c r="N3" s="4" t="s">
        <v>52</v>
      </c>
      <c r="O3" s="4" t="s">
        <v>278</v>
      </c>
      <c r="P3" s="4" t="s">
        <v>316</v>
      </c>
      <c r="Q3" s="4" t="s">
        <v>52</v>
      </c>
      <c r="R3" s="4" t="s">
        <v>278</v>
      </c>
      <c r="S3" s="4" t="s">
        <v>316</v>
      </c>
      <c r="T3" s="4" t="s">
        <v>52</v>
      </c>
      <c r="U3" s="4" t="s">
        <v>278</v>
      </c>
      <c r="V3" s="64"/>
      <c r="W3" s="64"/>
    </row>
    <row r="4" ht="28.5" spans="1:23">
      <c r="A4" s="39" t="s">
        <v>317</v>
      </c>
      <c r="B4" s="40" t="s">
        <v>290</v>
      </c>
      <c r="C4" s="39">
        <f>'1.面料验布'!B4</f>
        <v>3023</v>
      </c>
      <c r="D4" s="41" t="str">
        <f>'1.面料验布'!C4</f>
        <v>KND7703</v>
      </c>
      <c r="E4" s="39" t="str">
        <f>'1.面料验布'!D4</f>
        <v>黑色</v>
      </c>
      <c r="F4" s="39" t="str">
        <f>'1.面料验布'!E5</f>
        <v>TAMMAL91573</v>
      </c>
      <c r="G4" s="42" t="s">
        <v>289</v>
      </c>
      <c r="H4" s="42"/>
      <c r="I4" s="53" t="str">
        <f>'1.面料验布'!F4</f>
        <v>厦门金阳峰</v>
      </c>
      <c r="J4" s="54"/>
      <c r="K4" s="42" t="s">
        <v>318</v>
      </c>
      <c r="L4" s="55"/>
      <c r="M4" s="56" t="s">
        <v>319</v>
      </c>
      <c r="N4" s="46" t="s">
        <v>320</v>
      </c>
      <c r="O4" s="55"/>
      <c r="P4" s="56" t="s">
        <v>321</v>
      </c>
      <c r="Q4" s="58" t="s">
        <v>322</v>
      </c>
      <c r="R4" s="55"/>
      <c r="S4" s="56" t="s">
        <v>323</v>
      </c>
      <c r="T4" s="65" t="s">
        <v>324</v>
      </c>
      <c r="U4" s="58"/>
      <c r="V4" s="11" t="s">
        <v>79</v>
      </c>
      <c r="W4" s="11"/>
    </row>
    <row r="5" ht="16.5" spans="1:23">
      <c r="A5" s="43"/>
      <c r="B5" s="44"/>
      <c r="C5" s="43"/>
      <c r="D5" s="45"/>
      <c r="E5" s="43"/>
      <c r="F5" s="43"/>
      <c r="G5" s="36" t="s">
        <v>325</v>
      </c>
      <c r="H5" s="37"/>
      <c r="I5" s="52"/>
      <c r="J5" s="36" t="s">
        <v>326</v>
      </c>
      <c r="K5" s="37"/>
      <c r="L5" s="52"/>
      <c r="M5" s="36" t="s">
        <v>327</v>
      </c>
      <c r="N5" s="37"/>
      <c r="O5" s="52"/>
      <c r="P5" s="36" t="s">
        <v>328</v>
      </c>
      <c r="Q5" s="37"/>
      <c r="R5" s="52"/>
      <c r="S5" s="37" t="s">
        <v>329</v>
      </c>
      <c r="T5" s="37"/>
      <c r="U5" s="52"/>
      <c r="V5" s="11"/>
      <c r="W5" s="11"/>
    </row>
    <row r="6" ht="16.5" spans="1:23">
      <c r="A6" s="43"/>
      <c r="B6" s="44"/>
      <c r="C6" s="43"/>
      <c r="D6" s="45"/>
      <c r="E6" s="43"/>
      <c r="F6" s="43"/>
      <c r="G6" s="4" t="s">
        <v>316</v>
      </c>
      <c r="H6" s="4" t="s">
        <v>52</v>
      </c>
      <c r="I6" s="4" t="s">
        <v>278</v>
      </c>
      <c r="J6" s="4" t="s">
        <v>316</v>
      </c>
      <c r="K6" s="4" t="s">
        <v>52</v>
      </c>
      <c r="L6" s="4" t="s">
        <v>278</v>
      </c>
      <c r="M6" s="4" t="s">
        <v>316</v>
      </c>
      <c r="N6" s="4" t="s">
        <v>52</v>
      </c>
      <c r="O6" s="4" t="s">
        <v>278</v>
      </c>
      <c r="P6" s="4" t="s">
        <v>316</v>
      </c>
      <c r="Q6" s="4" t="s">
        <v>52</v>
      </c>
      <c r="R6" s="4" t="s">
        <v>278</v>
      </c>
      <c r="S6" s="4" t="s">
        <v>316</v>
      </c>
      <c r="T6" s="4" t="s">
        <v>52</v>
      </c>
      <c r="U6" s="4" t="s">
        <v>278</v>
      </c>
      <c r="V6" s="11"/>
      <c r="W6" s="11"/>
    </row>
    <row r="7" ht="57" customHeight="1" spans="1:23">
      <c r="A7" s="43"/>
      <c r="B7" s="44"/>
      <c r="C7" s="43"/>
      <c r="D7" s="45"/>
      <c r="E7" s="43"/>
      <c r="F7" s="43"/>
      <c r="G7" s="46" t="s">
        <v>330</v>
      </c>
      <c r="H7" s="47" t="s">
        <v>331</v>
      </c>
      <c r="I7" s="46"/>
      <c r="J7" s="53" t="s">
        <v>332</v>
      </c>
      <c r="K7" s="57"/>
      <c r="L7" s="58"/>
      <c r="M7" s="46" t="s">
        <v>333</v>
      </c>
      <c r="N7" s="59" t="s">
        <v>334</v>
      </c>
      <c r="O7" s="58"/>
      <c r="P7" s="46" t="s">
        <v>335</v>
      </c>
      <c r="Q7" s="46" t="s">
        <v>336</v>
      </c>
      <c r="R7" s="58"/>
      <c r="S7" s="11"/>
      <c r="T7" s="10" t="s">
        <v>337</v>
      </c>
      <c r="U7" s="11"/>
      <c r="V7" s="11" t="s">
        <v>79</v>
      </c>
      <c r="W7" s="11"/>
    </row>
    <row r="8" ht="16.5" spans="1:23">
      <c r="A8" s="43"/>
      <c r="B8" s="44"/>
      <c r="C8" s="43"/>
      <c r="D8" s="45"/>
      <c r="E8" s="43"/>
      <c r="F8" s="43"/>
      <c r="G8" s="36" t="s">
        <v>338</v>
      </c>
      <c r="H8" s="37"/>
      <c r="I8" s="52"/>
      <c r="J8" s="36" t="s">
        <v>326</v>
      </c>
      <c r="K8" s="37"/>
      <c r="L8" s="52"/>
      <c r="M8" s="36" t="s">
        <v>327</v>
      </c>
      <c r="N8" s="37"/>
      <c r="O8" s="52"/>
      <c r="P8" s="36" t="s">
        <v>328</v>
      </c>
      <c r="Q8" s="37"/>
      <c r="R8" s="52"/>
      <c r="S8" s="37" t="s">
        <v>329</v>
      </c>
      <c r="T8" s="37"/>
      <c r="U8" s="52"/>
      <c r="V8" s="11"/>
      <c r="W8" s="11"/>
    </row>
    <row r="9" ht="16.5" spans="1:23">
      <c r="A9" s="43"/>
      <c r="B9" s="44"/>
      <c r="C9" s="43"/>
      <c r="D9" s="45"/>
      <c r="E9" s="43"/>
      <c r="F9" s="43"/>
      <c r="G9" s="4" t="s">
        <v>316</v>
      </c>
      <c r="H9" s="4" t="s">
        <v>52</v>
      </c>
      <c r="I9" s="4" t="s">
        <v>278</v>
      </c>
      <c r="J9" s="4" t="s">
        <v>316</v>
      </c>
      <c r="K9" s="4" t="s">
        <v>52</v>
      </c>
      <c r="L9" s="4" t="s">
        <v>278</v>
      </c>
      <c r="M9" s="4" t="s">
        <v>316</v>
      </c>
      <c r="N9" s="4" t="s">
        <v>52</v>
      </c>
      <c r="O9" s="4" t="s">
        <v>278</v>
      </c>
      <c r="P9" s="4" t="s">
        <v>316</v>
      </c>
      <c r="Q9" s="4" t="s">
        <v>52</v>
      </c>
      <c r="R9" s="4" t="s">
        <v>278</v>
      </c>
      <c r="S9" s="4" t="s">
        <v>316</v>
      </c>
      <c r="T9" s="4" t="s">
        <v>52</v>
      </c>
      <c r="U9" s="4" t="s">
        <v>278</v>
      </c>
      <c r="V9" s="11"/>
      <c r="W9" s="11"/>
    </row>
    <row r="10" ht="57" customHeight="1" spans="1:23">
      <c r="A10" s="48"/>
      <c r="B10" s="49"/>
      <c r="C10" s="48"/>
      <c r="D10" s="50"/>
      <c r="E10" s="48"/>
      <c r="F10" s="48"/>
      <c r="G10" s="51" t="s">
        <v>339</v>
      </c>
      <c r="H10" s="47" t="s">
        <v>322</v>
      </c>
      <c r="I10" s="46"/>
      <c r="J10" s="60" t="s">
        <v>340</v>
      </c>
      <c r="K10" s="57" t="s">
        <v>322</v>
      </c>
      <c r="L10" s="58"/>
      <c r="M10" s="61" t="s">
        <v>341</v>
      </c>
      <c r="N10" s="62" t="s">
        <v>342</v>
      </c>
      <c r="O10" s="58"/>
      <c r="P10" s="63" t="s">
        <v>343</v>
      </c>
      <c r="Q10" s="47" t="s">
        <v>344</v>
      </c>
      <c r="R10" s="58"/>
      <c r="S10" s="66" t="s">
        <v>345</v>
      </c>
      <c r="T10" s="46" t="s">
        <v>346</v>
      </c>
      <c r="U10" s="11"/>
      <c r="V10" s="11" t="s">
        <v>79</v>
      </c>
      <c r="W10" s="11"/>
    </row>
    <row r="11" s="1" customFormat="1" ht="15.95" customHeight="1" spans="1:23">
      <c r="A11" s="5" t="s">
        <v>309</v>
      </c>
      <c r="B11" s="5" t="s">
        <v>278</v>
      </c>
      <c r="C11" s="5" t="s">
        <v>274</v>
      </c>
      <c r="D11" s="5" t="s">
        <v>275</v>
      </c>
      <c r="E11" s="5" t="s">
        <v>276</v>
      </c>
      <c r="F11" s="5" t="s">
        <v>277</v>
      </c>
      <c r="G11" s="36" t="s">
        <v>310</v>
      </c>
      <c r="H11" s="37"/>
      <c r="I11" s="52"/>
      <c r="J11" s="36" t="s">
        <v>311</v>
      </c>
      <c r="K11" s="37"/>
      <c r="L11" s="52"/>
      <c r="M11" s="36" t="s">
        <v>312</v>
      </c>
      <c r="N11" s="37"/>
      <c r="O11" s="52"/>
      <c r="P11" s="36" t="s">
        <v>313</v>
      </c>
      <c r="Q11" s="37"/>
      <c r="R11" s="52"/>
      <c r="S11" s="37" t="s">
        <v>314</v>
      </c>
      <c r="T11" s="37"/>
      <c r="U11" s="52"/>
      <c r="V11" s="30" t="s">
        <v>315</v>
      </c>
      <c r="W11" s="30" t="s">
        <v>287</v>
      </c>
    </row>
    <row r="12" s="1" customFormat="1" ht="16.5" spans="1:23">
      <c r="A12" s="7"/>
      <c r="B12" s="38"/>
      <c r="C12" s="38"/>
      <c r="D12" s="38"/>
      <c r="E12" s="38"/>
      <c r="F12" s="38"/>
      <c r="G12" s="4" t="s">
        <v>316</v>
      </c>
      <c r="H12" s="4" t="s">
        <v>52</v>
      </c>
      <c r="I12" s="4" t="s">
        <v>278</v>
      </c>
      <c r="J12" s="4" t="s">
        <v>316</v>
      </c>
      <c r="K12" s="4" t="s">
        <v>52</v>
      </c>
      <c r="L12" s="4" t="s">
        <v>278</v>
      </c>
      <c r="M12" s="4" t="s">
        <v>316</v>
      </c>
      <c r="N12" s="4" t="s">
        <v>52</v>
      </c>
      <c r="O12" s="4" t="s">
        <v>278</v>
      </c>
      <c r="P12" s="4" t="s">
        <v>316</v>
      </c>
      <c r="Q12" s="4" t="s">
        <v>52</v>
      </c>
      <c r="R12" s="4" t="s">
        <v>278</v>
      </c>
      <c r="S12" s="4" t="s">
        <v>316</v>
      </c>
      <c r="T12" s="4" t="s">
        <v>52</v>
      </c>
      <c r="U12" s="4" t="s">
        <v>278</v>
      </c>
      <c r="V12" s="64"/>
      <c r="W12" s="64"/>
    </row>
    <row r="13" ht="28.5" spans="1:23">
      <c r="A13" s="39" t="s">
        <v>317</v>
      </c>
      <c r="B13" s="40" t="s">
        <v>290</v>
      </c>
      <c r="C13" s="39">
        <f>'1.面料验布'!B13</f>
        <v>4554</v>
      </c>
      <c r="D13" s="41" t="str">
        <f>'1.面料验布'!C13</f>
        <v>KND7703</v>
      </c>
      <c r="E13" s="39" t="str">
        <f>'1.面料验布'!D13</f>
        <v>军绿</v>
      </c>
      <c r="F13" s="39" t="str">
        <f>'1.面料验布'!E14</f>
        <v>TAMMAL91573</v>
      </c>
      <c r="G13" s="42" t="s">
        <v>289</v>
      </c>
      <c r="H13" s="42"/>
      <c r="I13" s="53" t="str">
        <f>'1.面料验布'!F13</f>
        <v>厦门金阳峰</v>
      </c>
      <c r="J13" s="54"/>
      <c r="K13" s="42" t="s">
        <v>318</v>
      </c>
      <c r="L13" s="55"/>
      <c r="M13" s="56" t="s">
        <v>319</v>
      </c>
      <c r="N13" s="46" t="s">
        <v>320</v>
      </c>
      <c r="O13" s="55"/>
      <c r="P13" s="56" t="s">
        <v>321</v>
      </c>
      <c r="Q13" s="58" t="s">
        <v>322</v>
      </c>
      <c r="R13" s="55"/>
      <c r="S13" s="56" t="s">
        <v>323</v>
      </c>
      <c r="T13" s="65" t="s">
        <v>324</v>
      </c>
      <c r="U13" s="58"/>
      <c r="V13" s="11" t="s">
        <v>79</v>
      </c>
      <c r="W13" s="11"/>
    </row>
    <row r="14" ht="16.5" spans="1:23">
      <c r="A14" s="43"/>
      <c r="B14" s="44"/>
      <c r="C14" s="43"/>
      <c r="D14" s="45"/>
      <c r="E14" s="43"/>
      <c r="F14" s="43"/>
      <c r="G14" s="36" t="s">
        <v>325</v>
      </c>
      <c r="H14" s="37"/>
      <c r="I14" s="52"/>
      <c r="J14" s="36" t="s">
        <v>326</v>
      </c>
      <c r="K14" s="37"/>
      <c r="L14" s="52"/>
      <c r="M14" s="36" t="s">
        <v>327</v>
      </c>
      <c r="N14" s="37"/>
      <c r="O14" s="52"/>
      <c r="P14" s="36" t="s">
        <v>328</v>
      </c>
      <c r="Q14" s="37"/>
      <c r="R14" s="52"/>
      <c r="S14" s="37" t="s">
        <v>329</v>
      </c>
      <c r="T14" s="37"/>
      <c r="U14" s="52"/>
      <c r="V14" s="11"/>
      <c r="W14" s="11"/>
    </row>
    <row r="15" ht="16.5" spans="1:23">
      <c r="A15" s="43"/>
      <c r="B15" s="44"/>
      <c r="C15" s="43"/>
      <c r="D15" s="45"/>
      <c r="E15" s="43"/>
      <c r="F15" s="43"/>
      <c r="G15" s="4" t="s">
        <v>316</v>
      </c>
      <c r="H15" s="4" t="s">
        <v>52</v>
      </c>
      <c r="I15" s="4" t="s">
        <v>278</v>
      </c>
      <c r="J15" s="4" t="s">
        <v>316</v>
      </c>
      <c r="K15" s="4" t="s">
        <v>52</v>
      </c>
      <c r="L15" s="4" t="s">
        <v>278</v>
      </c>
      <c r="M15" s="4" t="s">
        <v>316</v>
      </c>
      <c r="N15" s="4" t="s">
        <v>52</v>
      </c>
      <c r="O15" s="4" t="s">
        <v>278</v>
      </c>
      <c r="P15" s="4" t="s">
        <v>316</v>
      </c>
      <c r="Q15" s="4" t="s">
        <v>52</v>
      </c>
      <c r="R15" s="4" t="s">
        <v>278</v>
      </c>
      <c r="S15" s="4" t="s">
        <v>316</v>
      </c>
      <c r="T15" s="4" t="s">
        <v>52</v>
      </c>
      <c r="U15" s="4" t="s">
        <v>278</v>
      </c>
      <c r="V15" s="11"/>
      <c r="W15" s="11"/>
    </row>
    <row r="16" ht="57" customHeight="1" spans="1:23">
      <c r="A16" s="43"/>
      <c r="B16" s="44"/>
      <c r="C16" s="43"/>
      <c r="D16" s="45"/>
      <c r="E16" s="43"/>
      <c r="F16" s="43"/>
      <c r="G16" s="46" t="s">
        <v>330</v>
      </c>
      <c r="H16" s="47" t="s">
        <v>331</v>
      </c>
      <c r="I16" s="46"/>
      <c r="J16" s="53" t="s">
        <v>332</v>
      </c>
      <c r="K16" s="57"/>
      <c r="L16" s="58"/>
      <c r="M16" s="46" t="s">
        <v>333</v>
      </c>
      <c r="N16" s="59" t="s">
        <v>334</v>
      </c>
      <c r="O16" s="58"/>
      <c r="P16" s="46" t="s">
        <v>335</v>
      </c>
      <c r="Q16" s="46" t="s">
        <v>336</v>
      </c>
      <c r="R16" s="58"/>
      <c r="S16" s="11"/>
      <c r="T16" s="10" t="s">
        <v>337</v>
      </c>
      <c r="U16" s="11"/>
      <c r="V16" s="11" t="s">
        <v>79</v>
      </c>
      <c r="W16" s="11"/>
    </row>
    <row r="17" ht="16.5" spans="1:23">
      <c r="A17" s="43"/>
      <c r="B17" s="44"/>
      <c r="C17" s="43"/>
      <c r="D17" s="45"/>
      <c r="E17" s="43"/>
      <c r="F17" s="43"/>
      <c r="G17" s="36" t="s">
        <v>338</v>
      </c>
      <c r="H17" s="37"/>
      <c r="I17" s="52"/>
      <c r="J17" s="36" t="s">
        <v>326</v>
      </c>
      <c r="K17" s="37"/>
      <c r="L17" s="52"/>
      <c r="M17" s="36" t="s">
        <v>327</v>
      </c>
      <c r="N17" s="37"/>
      <c r="O17" s="52"/>
      <c r="P17" s="36" t="s">
        <v>328</v>
      </c>
      <c r="Q17" s="37"/>
      <c r="R17" s="52"/>
      <c r="S17" s="37" t="s">
        <v>329</v>
      </c>
      <c r="T17" s="37"/>
      <c r="U17" s="52"/>
      <c r="V17" s="11"/>
      <c r="W17" s="11"/>
    </row>
    <row r="18" ht="16.5" spans="1:23">
      <c r="A18" s="43"/>
      <c r="B18" s="44"/>
      <c r="C18" s="43"/>
      <c r="D18" s="45"/>
      <c r="E18" s="43"/>
      <c r="F18" s="43"/>
      <c r="G18" s="4" t="s">
        <v>316</v>
      </c>
      <c r="H18" s="4" t="s">
        <v>52</v>
      </c>
      <c r="I18" s="4" t="s">
        <v>278</v>
      </c>
      <c r="J18" s="4" t="s">
        <v>316</v>
      </c>
      <c r="K18" s="4" t="s">
        <v>52</v>
      </c>
      <c r="L18" s="4" t="s">
        <v>278</v>
      </c>
      <c r="M18" s="4" t="s">
        <v>316</v>
      </c>
      <c r="N18" s="4" t="s">
        <v>52</v>
      </c>
      <c r="O18" s="4" t="s">
        <v>278</v>
      </c>
      <c r="P18" s="4" t="s">
        <v>316</v>
      </c>
      <c r="Q18" s="4" t="s">
        <v>52</v>
      </c>
      <c r="R18" s="4" t="s">
        <v>278</v>
      </c>
      <c r="S18" s="4" t="s">
        <v>316</v>
      </c>
      <c r="T18" s="4" t="s">
        <v>52</v>
      </c>
      <c r="U18" s="4" t="s">
        <v>278</v>
      </c>
      <c r="V18" s="11"/>
      <c r="W18" s="11"/>
    </row>
    <row r="19" ht="57" customHeight="1" spans="1:23">
      <c r="A19" s="48"/>
      <c r="B19" s="49"/>
      <c r="C19" s="48"/>
      <c r="D19" s="50"/>
      <c r="E19" s="48"/>
      <c r="F19" s="48"/>
      <c r="G19" s="51" t="s">
        <v>339</v>
      </c>
      <c r="H19" s="47" t="s">
        <v>322</v>
      </c>
      <c r="I19" s="46"/>
      <c r="J19" s="60" t="s">
        <v>340</v>
      </c>
      <c r="K19" s="57" t="s">
        <v>322</v>
      </c>
      <c r="L19" s="58"/>
      <c r="M19" s="61" t="s">
        <v>341</v>
      </c>
      <c r="N19" s="62" t="s">
        <v>342</v>
      </c>
      <c r="O19" s="58"/>
      <c r="P19" s="63" t="s">
        <v>343</v>
      </c>
      <c r="Q19" s="47" t="s">
        <v>344</v>
      </c>
      <c r="R19" s="58"/>
      <c r="S19" s="66" t="s">
        <v>345</v>
      </c>
      <c r="T19" s="46" t="s">
        <v>346</v>
      </c>
      <c r="U19" s="11"/>
      <c r="V19" s="11" t="s">
        <v>79</v>
      </c>
      <c r="W19" s="11"/>
    </row>
    <row r="20" s="1" customFormat="1" ht="15.95" customHeight="1" spans="1:23">
      <c r="A20" s="5" t="s">
        <v>309</v>
      </c>
      <c r="B20" s="5" t="s">
        <v>278</v>
      </c>
      <c r="C20" s="5" t="s">
        <v>274</v>
      </c>
      <c r="D20" s="5" t="s">
        <v>275</v>
      </c>
      <c r="E20" s="5" t="s">
        <v>276</v>
      </c>
      <c r="F20" s="5" t="s">
        <v>277</v>
      </c>
      <c r="G20" s="36" t="s">
        <v>310</v>
      </c>
      <c r="H20" s="37"/>
      <c r="I20" s="52"/>
      <c r="J20" s="36" t="s">
        <v>311</v>
      </c>
      <c r="K20" s="37"/>
      <c r="L20" s="52"/>
      <c r="M20" s="36" t="s">
        <v>312</v>
      </c>
      <c r="N20" s="37"/>
      <c r="O20" s="52"/>
      <c r="P20" s="36" t="s">
        <v>313</v>
      </c>
      <c r="Q20" s="37"/>
      <c r="R20" s="52"/>
      <c r="S20" s="37" t="s">
        <v>314</v>
      </c>
      <c r="T20" s="37"/>
      <c r="U20" s="52"/>
      <c r="V20" s="30" t="s">
        <v>315</v>
      </c>
      <c r="W20" s="30" t="s">
        <v>287</v>
      </c>
    </row>
    <row r="21" s="1" customFormat="1" ht="16.5" spans="1:23">
      <c r="A21" s="7"/>
      <c r="B21" s="38"/>
      <c r="C21" s="38"/>
      <c r="D21" s="38"/>
      <c r="E21" s="38"/>
      <c r="F21" s="38"/>
      <c r="G21" s="4" t="s">
        <v>316</v>
      </c>
      <c r="H21" s="4" t="s">
        <v>52</v>
      </c>
      <c r="I21" s="4" t="s">
        <v>278</v>
      </c>
      <c r="J21" s="4" t="s">
        <v>316</v>
      </c>
      <c r="K21" s="4" t="s">
        <v>52</v>
      </c>
      <c r="L21" s="4" t="s">
        <v>278</v>
      </c>
      <c r="M21" s="4" t="s">
        <v>316</v>
      </c>
      <c r="N21" s="4" t="s">
        <v>52</v>
      </c>
      <c r="O21" s="4" t="s">
        <v>278</v>
      </c>
      <c r="P21" s="4" t="s">
        <v>316</v>
      </c>
      <c r="Q21" s="4" t="s">
        <v>52</v>
      </c>
      <c r="R21" s="4" t="s">
        <v>278</v>
      </c>
      <c r="S21" s="4" t="s">
        <v>316</v>
      </c>
      <c r="T21" s="4" t="s">
        <v>52</v>
      </c>
      <c r="U21" s="4" t="s">
        <v>278</v>
      </c>
      <c r="V21" s="64"/>
      <c r="W21" s="64"/>
    </row>
    <row r="22" ht="28.5" spans="1:23">
      <c r="A22" s="39" t="s">
        <v>317</v>
      </c>
      <c r="B22" s="40" t="s">
        <v>290</v>
      </c>
      <c r="C22" s="39">
        <f>'1.面料验布'!B15</f>
        <v>4582</v>
      </c>
      <c r="D22" s="41" t="str">
        <f>'1.面料验布'!C15</f>
        <v>KND7703</v>
      </c>
      <c r="E22" s="39" t="str">
        <f>'1.面料验布'!D15</f>
        <v>深灰</v>
      </c>
      <c r="F22" s="39" t="str">
        <f>'1.面料验布'!E15</f>
        <v>TAMMAL91573</v>
      </c>
      <c r="G22" s="42" t="s">
        <v>289</v>
      </c>
      <c r="H22" s="42"/>
      <c r="I22" s="53">
        <f>'1.面料验布'!F22</f>
        <v>0</v>
      </c>
      <c r="J22" s="54"/>
      <c r="K22" s="42" t="s">
        <v>318</v>
      </c>
      <c r="L22" s="55"/>
      <c r="M22" s="56" t="s">
        <v>319</v>
      </c>
      <c r="N22" s="46" t="s">
        <v>320</v>
      </c>
      <c r="O22" s="55"/>
      <c r="P22" s="56" t="s">
        <v>321</v>
      </c>
      <c r="Q22" s="58" t="s">
        <v>322</v>
      </c>
      <c r="R22" s="55"/>
      <c r="S22" s="56" t="s">
        <v>323</v>
      </c>
      <c r="T22" s="65" t="s">
        <v>324</v>
      </c>
      <c r="U22" s="58"/>
      <c r="V22" s="11" t="s">
        <v>79</v>
      </c>
      <c r="W22" s="11"/>
    </row>
    <row r="23" ht="16.5" spans="1:23">
      <c r="A23" s="43"/>
      <c r="B23" s="44"/>
      <c r="C23" s="43"/>
      <c r="D23" s="45"/>
      <c r="E23" s="43"/>
      <c r="F23" s="43"/>
      <c r="G23" s="36" t="s">
        <v>325</v>
      </c>
      <c r="H23" s="37"/>
      <c r="I23" s="52"/>
      <c r="J23" s="36" t="s">
        <v>326</v>
      </c>
      <c r="K23" s="37"/>
      <c r="L23" s="52"/>
      <c r="M23" s="36" t="s">
        <v>327</v>
      </c>
      <c r="N23" s="37"/>
      <c r="O23" s="52"/>
      <c r="P23" s="36" t="s">
        <v>328</v>
      </c>
      <c r="Q23" s="37"/>
      <c r="R23" s="52"/>
      <c r="S23" s="37" t="s">
        <v>329</v>
      </c>
      <c r="T23" s="37"/>
      <c r="U23" s="52"/>
      <c r="V23" s="11"/>
      <c r="W23" s="11"/>
    </row>
    <row r="24" ht="16.5" spans="1:23">
      <c r="A24" s="43"/>
      <c r="B24" s="44"/>
      <c r="C24" s="43"/>
      <c r="D24" s="45"/>
      <c r="E24" s="43"/>
      <c r="F24" s="43"/>
      <c r="G24" s="4" t="s">
        <v>316</v>
      </c>
      <c r="H24" s="4" t="s">
        <v>52</v>
      </c>
      <c r="I24" s="4" t="s">
        <v>278</v>
      </c>
      <c r="J24" s="4" t="s">
        <v>316</v>
      </c>
      <c r="K24" s="4" t="s">
        <v>52</v>
      </c>
      <c r="L24" s="4" t="s">
        <v>278</v>
      </c>
      <c r="M24" s="4" t="s">
        <v>316</v>
      </c>
      <c r="N24" s="4" t="s">
        <v>52</v>
      </c>
      <c r="O24" s="4" t="s">
        <v>278</v>
      </c>
      <c r="P24" s="4" t="s">
        <v>316</v>
      </c>
      <c r="Q24" s="4" t="s">
        <v>52</v>
      </c>
      <c r="R24" s="4" t="s">
        <v>278</v>
      </c>
      <c r="S24" s="4" t="s">
        <v>316</v>
      </c>
      <c r="T24" s="4" t="s">
        <v>52</v>
      </c>
      <c r="U24" s="4" t="s">
        <v>278</v>
      </c>
      <c r="V24" s="11"/>
      <c r="W24" s="11"/>
    </row>
    <row r="25" ht="57" customHeight="1" spans="1:23">
      <c r="A25" s="43"/>
      <c r="B25" s="44"/>
      <c r="C25" s="43"/>
      <c r="D25" s="45"/>
      <c r="E25" s="43"/>
      <c r="F25" s="43"/>
      <c r="G25" s="46" t="s">
        <v>330</v>
      </c>
      <c r="H25" s="47" t="s">
        <v>331</v>
      </c>
      <c r="I25" s="46"/>
      <c r="J25" s="53" t="s">
        <v>332</v>
      </c>
      <c r="K25" s="57"/>
      <c r="L25" s="58"/>
      <c r="M25" s="46" t="s">
        <v>333</v>
      </c>
      <c r="N25" s="59" t="s">
        <v>334</v>
      </c>
      <c r="O25" s="58"/>
      <c r="P25" s="46" t="s">
        <v>335</v>
      </c>
      <c r="Q25" s="46" t="s">
        <v>336</v>
      </c>
      <c r="R25" s="58"/>
      <c r="S25" s="11"/>
      <c r="T25" s="10" t="s">
        <v>337</v>
      </c>
      <c r="U25" s="11"/>
      <c r="V25" s="11" t="s">
        <v>79</v>
      </c>
      <c r="W25" s="11"/>
    </row>
    <row r="26" ht="16.5" spans="1:23">
      <c r="A26" s="43"/>
      <c r="B26" s="44"/>
      <c r="C26" s="43"/>
      <c r="D26" s="45"/>
      <c r="E26" s="43"/>
      <c r="F26" s="43"/>
      <c r="G26" s="36" t="s">
        <v>338</v>
      </c>
      <c r="H26" s="37"/>
      <c r="I26" s="52"/>
      <c r="J26" s="36" t="s">
        <v>326</v>
      </c>
      <c r="K26" s="37"/>
      <c r="L26" s="52"/>
      <c r="M26" s="36" t="s">
        <v>327</v>
      </c>
      <c r="N26" s="37"/>
      <c r="O26" s="52"/>
      <c r="P26" s="36" t="s">
        <v>328</v>
      </c>
      <c r="Q26" s="37"/>
      <c r="R26" s="52"/>
      <c r="S26" s="37" t="s">
        <v>329</v>
      </c>
      <c r="T26" s="37"/>
      <c r="U26" s="52"/>
      <c r="V26" s="11"/>
      <c r="W26" s="11"/>
    </row>
    <row r="27" ht="16.5" spans="1:23">
      <c r="A27" s="43"/>
      <c r="B27" s="44"/>
      <c r="C27" s="43"/>
      <c r="D27" s="45"/>
      <c r="E27" s="43"/>
      <c r="F27" s="43"/>
      <c r="G27" s="4" t="s">
        <v>316</v>
      </c>
      <c r="H27" s="4" t="s">
        <v>52</v>
      </c>
      <c r="I27" s="4" t="s">
        <v>278</v>
      </c>
      <c r="J27" s="4" t="s">
        <v>316</v>
      </c>
      <c r="K27" s="4" t="s">
        <v>52</v>
      </c>
      <c r="L27" s="4" t="s">
        <v>278</v>
      </c>
      <c r="M27" s="4" t="s">
        <v>316</v>
      </c>
      <c r="N27" s="4" t="s">
        <v>52</v>
      </c>
      <c r="O27" s="4" t="s">
        <v>278</v>
      </c>
      <c r="P27" s="4" t="s">
        <v>316</v>
      </c>
      <c r="Q27" s="4" t="s">
        <v>52</v>
      </c>
      <c r="R27" s="4" t="s">
        <v>278</v>
      </c>
      <c r="S27" s="4" t="s">
        <v>316</v>
      </c>
      <c r="T27" s="4" t="s">
        <v>52</v>
      </c>
      <c r="U27" s="4" t="s">
        <v>278</v>
      </c>
      <c r="V27" s="11"/>
      <c r="W27" s="11"/>
    </row>
    <row r="28" ht="57" customHeight="1" spans="1:23">
      <c r="A28" s="48"/>
      <c r="B28" s="49"/>
      <c r="C28" s="48"/>
      <c r="D28" s="50"/>
      <c r="E28" s="48"/>
      <c r="F28" s="48"/>
      <c r="G28" s="51" t="s">
        <v>339</v>
      </c>
      <c r="H28" s="47" t="s">
        <v>322</v>
      </c>
      <c r="I28" s="46"/>
      <c r="J28" s="60" t="s">
        <v>340</v>
      </c>
      <c r="K28" s="57" t="s">
        <v>322</v>
      </c>
      <c r="L28" s="58"/>
      <c r="M28" s="61" t="s">
        <v>341</v>
      </c>
      <c r="N28" s="62" t="s">
        <v>342</v>
      </c>
      <c r="O28" s="58"/>
      <c r="P28" s="63" t="s">
        <v>343</v>
      </c>
      <c r="Q28" s="47" t="s">
        <v>344</v>
      </c>
      <c r="R28" s="58"/>
      <c r="S28" s="66" t="s">
        <v>345</v>
      </c>
      <c r="T28" s="46" t="s">
        <v>346</v>
      </c>
      <c r="U28" s="11"/>
      <c r="V28" s="11" t="s">
        <v>79</v>
      </c>
      <c r="W28" s="11"/>
    </row>
    <row r="29" spans="1:2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="2" customFormat="1" ht="18.75" spans="1:23">
      <c r="A30" s="16" t="s">
        <v>347</v>
      </c>
      <c r="B30" s="17"/>
      <c r="C30" s="17"/>
      <c r="D30" s="17"/>
      <c r="E30" s="18"/>
      <c r="F30" s="19"/>
      <c r="G30" s="28"/>
      <c r="H30" s="35"/>
      <c r="I30" s="35"/>
      <c r="J30" s="16" t="s">
        <v>348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8"/>
      <c r="V30" s="17"/>
      <c r="W30" s="24"/>
    </row>
    <row r="31" ht="16.5" spans="1:23">
      <c r="A31" s="20" t="s">
        <v>349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A30:E30"/>
    <mergeCell ref="F30:G30"/>
    <mergeCell ref="J30:U30"/>
    <mergeCell ref="A31:W31"/>
    <mergeCell ref="A2:A3"/>
    <mergeCell ref="A4:A10"/>
    <mergeCell ref="A11:A12"/>
    <mergeCell ref="A13:A19"/>
    <mergeCell ref="A20:A21"/>
    <mergeCell ref="A22:A28"/>
    <mergeCell ref="B2:B3"/>
    <mergeCell ref="B4:B10"/>
    <mergeCell ref="B11:B12"/>
    <mergeCell ref="B13:B19"/>
    <mergeCell ref="B20:B21"/>
    <mergeCell ref="B22:B28"/>
    <mergeCell ref="C2:C3"/>
    <mergeCell ref="C4:C10"/>
    <mergeCell ref="C11:C12"/>
    <mergeCell ref="C13:C19"/>
    <mergeCell ref="C20:C21"/>
    <mergeCell ref="C22:C28"/>
    <mergeCell ref="D2:D3"/>
    <mergeCell ref="D4:D10"/>
    <mergeCell ref="D11:D12"/>
    <mergeCell ref="D13:D19"/>
    <mergeCell ref="D20:D21"/>
    <mergeCell ref="D22:D28"/>
    <mergeCell ref="E2:E3"/>
    <mergeCell ref="E4:E10"/>
    <mergeCell ref="E11:E12"/>
    <mergeCell ref="E13:E19"/>
    <mergeCell ref="E20:E21"/>
    <mergeCell ref="E22:E28"/>
    <mergeCell ref="F2:F3"/>
    <mergeCell ref="F4:F10"/>
    <mergeCell ref="F11:F12"/>
    <mergeCell ref="F13:F19"/>
    <mergeCell ref="F20:F21"/>
    <mergeCell ref="F22:F28"/>
    <mergeCell ref="V2:V3"/>
    <mergeCell ref="V11:V12"/>
    <mergeCell ref="V20:V21"/>
    <mergeCell ref="W2:W3"/>
    <mergeCell ref="W11:W12"/>
    <mergeCell ref="W20:W21"/>
  </mergeCells>
  <dataValidations count="1">
    <dataValidation type="list" allowBlank="1" showInputMessage="1" showErrorMessage="1" sqref="W1 W4:W10 W13:W19 W22:W1048576">
      <formula1>"YES,NO"</formula1>
    </dataValidation>
  </dataValidations>
  <pageMargins left="0.751388888888889" right="0.751388888888889" top="1" bottom="1" header="0.5" footer="0.5"/>
  <pageSetup paperSize="9" scale="56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9" sqref="G19"/>
    </sheetView>
  </sheetViews>
  <sheetFormatPr defaultColWidth="9" defaultRowHeight="14.25"/>
  <cols>
    <col min="1" max="1" width="15.8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351</v>
      </c>
      <c r="B2" s="30" t="s">
        <v>274</v>
      </c>
      <c r="C2" s="30" t="s">
        <v>275</v>
      </c>
      <c r="D2" s="30" t="s">
        <v>276</v>
      </c>
      <c r="E2" s="30" t="s">
        <v>277</v>
      </c>
      <c r="F2" s="30" t="s">
        <v>278</v>
      </c>
      <c r="G2" s="29" t="s">
        <v>352</v>
      </c>
      <c r="H2" s="29" t="s">
        <v>353</v>
      </c>
      <c r="I2" s="29" t="s">
        <v>354</v>
      </c>
      <c r="J2" s="29" t="s">
        <v>353</v>
      </c>
      <c r="K2" s="29" t="s">
        <v>355</v>
      </c>
      <c r="L2" s="29" t="s">
        <v>353</v>
      </c>
      <c r="M2" s="30" t="s">
        <v>315</v>
      </c>
      <c r="N2" s="30" t="s">
        <v>287</v>
      </c>
    </row>
    <row r="3" spans="1:14">
      <c r="A3" s="31"/>
      <c r="B3" s="11"/>
      <c r="C3" s="11"/>
      <c r="D3" s="11"/>
      <c r="E3" s="11"/>
      <c r="F3" s="11"/>
      <c r="G3" s="32"/>
      <c r="H3" s="11"/>
      <c r="I3" s="32"/>
      <c r="J3" s="11"/>
      <c r="K3" s="11"/>
      <c r="L3" s="11"/>
      <c r="M3" s="11"/>
      <c r="N3" s="11"/>
    </row>
    <row r="4" ht="16.5" spans="1:14">
      <c r="A4" s="33"/>
      <c r="B4" s="34"/>
      <c r="C4" s="34"/>
      <c r="D4" s="34"/>
      <c r="E4" s="30"/>
      <c r="F4" s="30"/>
      <c r="G4" s="29"/>
      <c r="H4" s="29"/>
      <c r="I4" s="29"/>
      <c r="J4" s="29"/>
      <c r="K4" s="29"/>
      <c r="L4" s="29"/>
      <c r="M4" s="30"/>
      <c r="N4" s="30"/>
    </row>
    <row r="5" spans="1:14">
      <c r="A5" s="31"/>
      <c r="B5" s="11"/>
      <c r="C5" s="11"/>
      <c r="D5" s="11"/>
      <c r="E5" s="11"/>
      <c r="F5" s="11"/>
      <c r="G5" s="32"/>
      <c r="H5" s="11"/>
      <c r="I5" s="11"/>
      <c r="J5" s="11"/>
      <c r="K5" s="11"/>
      <c r="L5" s="11"/>
      <c r="M5" s="11"/>
      <c r="N5" s="11"/>
    </row>
    <row r="6" ht="16.5" spans="1:14">
      <c r="A6" s="33"/>
      <c r="B6" s="34"/>
      <c r="C6" s="34"/>
      <c r="D6" s="34"/>
      <c r="E6" s="30"/>
      <c r="F6" s="30"/>
      <c r="G6" s="29"/>
      <c r="H6" s="29"/>
      <c r="I6" s="29"/>
      <c r="J6" s="29"/>
      <c r="K6" s="29"/>
      <c r="L6" s="29"/>
      <c r="M6" s="30"/>
      <c r="N6" s="30"/>
    </row>
    <row r="7" spans="1:14">
      <c r="A7" s="31"/>
      <c r="B7" s="11"/>
      <c r="C7" s="11"/>
      <c r="D7" s="11"/>
      <c r="E7" s="11"/>
      <c r="F7" s="11"/>
      <c r="I7" s="32"/>
      <c r="J7" s="11"/>
      <c r="K7" s="11"/>
      <c r="L7" s="11"/>
      <c r="M7" s="11"/>
      <c r="N7" s="11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347</v>
      </c>
      <c r="B11" s="17"/>
      <c r="C11" s="17"/>
      <c r="D11" s="18"/>
      <c r="E11" s="19"/>
      <c r="F11" s="35"/>
      <c r="G11" s="28"/>
      <c r="H11" s="35"/>
      <c r="I11" s="16" t="s">
        <v>356</v>
      </c>
      <c r="J11" s="17"/>
      <c r="K11" s="17"/>
      <c r="L11" s="17"/>
      <c r="M11" s="17"/>
      <c r="N11" s="24"/>
    </row>
    <row r="12" ht="16.5" spans="1:14">
      <c r="A12" s="20" t="s">
        <v>357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G13" sqref="G13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309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315</v>
      </c>
      <c r="L2" s="5" t="s">
        <v>287</v>
      </c>
    </row>
    <row r="3" ht="17.25" spans="1:12">
      <c r="A3" s="25" t="s">
        <v>363</v>
      </c>
      <c r="B3" s="9"/>
      <c r="C3" s="10">
        <v>4575</v>
      </c>
      <c r="D3" s="12" t="s">
        <v>289</v>
      </c>
      <c r="E3" s="26" t="s">
        <v>101</v>
      </c>
      <c r="F3" s="27" t="s">
        <v>47</v>
      </c>
      <c r="G3" s="27" t="s">
        <v>364</v>
      </c>
      <c r="H3" s="15" t="s">
        <v>365</v>
      </c>
      <c r="I3" s="11"/>
      <c r="J3" s="11"/>
      <c r="K3" s="15" t="s">
        <v>79</v>
      </c>
      <c r="L3" s="11" t="s">
        <v>291</v>
      </c>
    </row>
    <row r="4" ht="17.25" spans="1:12">
      <c r="A4" s="25" t="s">
        <v>363</v>
      </c>
      <c r="B4" s="9"/>
      <c r="C4" s="10">
        <v>4555</v>
      </c>
      <c r="D4" s="12" t="s">
        <v>289</v>
      </c>
      <c r="E4" s="26" t="s">
        <v>103</v>
      </c>
      <c r="F4" s="27" t="s">
        <v>47</v>
      </c>
      <c r="G4" s="27" t="s">
        <v>364</v>
      </c>
      <c r="H4" s="15" t="s">
        <v>365</v>
      </c>
      <c r="I4" s="11"/>
      <c r="J4" s="11"/>
      <c r="K4" s="15" t="s">
        <v>79</v>
      </c>
      <c r="L4" s="11" t="s">
        <v>291</v>
      </c>
    </row>
    <row r="5" ht="17.25" spans="1:12">
      <c r="A5" s="25" t="s">
        <v>366</v>
      </c>
      <c r="B5" s="9"/>
      <c r="C5" s="10">
        <v>4583</v>
      </c>
      <c r="D5" s="12" t="s">
        <v>289</v>
      </c>
      <c r="E5" s="26" t="s">
        <v>102</v>
      </c>
      <c r="F5" s="27" t="s">
        <v>47</v>
      </c>
      <c r="G5" s="27" t="s">
        <v>364</v>
      </c>
      <c r="H5" s="15" t="s">
        <v>365</v>
      </c>
      <c r="I5" s="11"/>
      <c r="J5" s="11"/>
      <c r="K5" s="15" t="s">
        <v>79</v>
      </c>
      <c r="L5" s="11" t="s">
        <v>291</v>
      </c>
    </row>
    <row r="6" ht="17.25" spans="1:12">
      <c r="A6" s="25" t="s">
        <v>366</v>
      </c>
      <c r="B6" s="9"/>
      <c r="C6" s="10">
        <v>4575</v>
      </c>
      <c r="D6" s="9" t="s">
        <v>289</v>
      </c>
      <c r="E6" s="26" t="s">
        <v>101</v>
      </c>
      <c r="F6" s="27" t="s">
        <v>47</v>
      </c>
      <c r="G6" s="25" t="s">
        <v>367</v>
      </c>
      <c r="H6" s="25"/>
      <c r="I6" s="25" t="s">
        <v>368</v>
      </c>
      <c r="J6" s="9"/>
      <c r="K6" s="15" t="s">
        <v>79</v>
      </c>
      <c r="L6" s="11" t="s">
        <v>291</v>
      </c>
    </row>
    <row r="7" ht="17.25" spans="1:12">
      <c r="A7" s="25" t="s">
        <v>366</v>
      </c>
      <c r="B7" s="9"/>
      <c r="C7" s="10">
        <v>4555</v>
      </c>
      <c r="D7" s="9" t="s">
        <v>289</v>
      </c>
      <c r="E7" s="26" t="s">
        <v>103</v>
      </c>
      <c r="F7" s="27" t="s">
        <v>47</v>
      </c>
      <c r="G7" s="25" t="s">
        <v>367</v>
      </c>
      <c r="H7" s="25"/>
      <c r="I7" s="25" t="s">
        <v>368</v>
      </c>
      <c r="J7" s="9"/>
      <c r="K7" s="15" t="s">
        <v>79</v>
      </c>
      <c r="L7" s="11" t="s">
        <v>291</v>
      </c>
    </row>
    <row r="8" ht="17.25" spans="1:12">
      <c r="A8" s="25" t="s">
        <v>366</v>
      </c>
      <c r="B8" s="9"/>
      <c r="C8" s="10">
        <v>4583</v>
      </c>
      <c r="D8" s="9" t="s">
        <v>289</v>
      </c>
      <c r="E8" s="26" t="s">
        <v>102</v>
      </c>
      <c r="F8" s="27" t="s">
        <v>47</v>
      </c>
      <c r="G8" s="25" t="s">
        <v>367</v>
      </c>
      <c r="H8" s="25"/>
      <c r="I8" s="25" t="s">
        <v>368</v>
      </c>
      <c r="J8" s="9"/>
      <c r="K8" s="15" t="s">
        <v>79</v>
      </c>
      <c r="L8" s="11" t="s">
        <v>291</v>
      </c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21" spans="1:12">
      <c r="A10" s="16" t="s">
        <v>369</v>
      </c>
      <c r="B10" s="17"/>
      <c r="C10" s="17"/>
      <c r="D10" s="17"/>
      <c r="E10" s="18"/>
      <c r="F10" s="19"/>
      <c r="G10" s="28"/>
      <c r="H10" s="16" t="s">
        <v>348</v>
      </c>
      <c r="I10" s="17"/>
      <c r="J10" s="17"/>
      <c r="K10" s="17"/>
      <c r="L10" s="24"/>
    </row>
    <row r="11" ht="16.5" spans="1:12">
      <c r="A11" s="20" t="s">
        <v>370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3" sqref="C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273</v>
      </c>
      <c r="B2" s="5" t="s">
        <v>278</v>
      </c>
      <c r="C2" s="5" t="s">
        <v>316</v>
      </c>
      <c r="D2" s="5" t="s">
        <v>276</v>
      </c>
      <c r="E2" s="5" t="s">
        <v>277</v>
      </c>
      <c r="F2" s="4" t="s">
        <v>372</v>
      </c>
      <c r="G2" s="4" t="s">
        <v>300</v>
      </c>
      <c r="H2" s="6" t="s">
        <v>301</v>
      </c>
      <c r="I2" s="22" t="s">
        <v>303</v>
      </c>
    </row>
    <row r="3" s="1" customFormat="1" ht="16.5" spans="1:9">
      <c r="A3" s="4"/>
      <c r="B3" s="7"/>
      <c r="C3" s="7"/>
      <c r="D3" s="7"/>
      <c r="E3" s="7"/>
      <c r="F3" s="4" t="s">
        <v>373</v>
      </c>
      <c r="G3" s="4" t="s">
        <v>304</v>
      </c>
      <c r="H3" s="8"/>
      <c r="I3" s="23"/>
    </row>
    <row r="4" ht="22.5" customHeight="1" spans="1:9">
      <c r="A4" s="9">
        <v>1</v>
      </c>
      <c r="B4" s="9"/>
      <c r="C4" s="10" t="s">
        <v>330</v>
      </c>
      <c r="D4" s="11" t="s">
        <v>101</v>
      </c>
      <c r="E4" s="12" t="str">
        <f>'1.面料验布'!E5</f>
        <v>TAMMAL91573</v>
      </c>
      <c r="F4" s="13">
        <v>0.065</v>
      </c>
      <c r="G4" s="14">
        <v>0.01</v>
      </c>
      <c r="H4" s="13">
        <v>0.08</v>
      </c>
      <c r="I4" s="11" t="s">
        <v>291</v>
      </c>
    </row>
    <row r="5" ht="21.75" customHeight="1" spans="1:9">
      <c r="A5" s="9">
        <v>2</v>
      </c>
      <c r="B5" s="9"/>
      <c r="C5" s="11" t="s">
        <v>332</v>
      </c>
      <c r="D5" s="15" t="s">
        <v>101</v>
      </c>
      <c r="E5" s="12" t="str">
        <f>'1.面料验布'!E6</f>
        <v>TAMMAL91573</v>
      </c>
      <c r="F5" s="13">
        <v>0.06</v>
      </c>
      <c r="G5" s="14">
        <v>0.01</v>
      </c>
      <c r="H5" s="13">
        <v>0.07</v>
      </c>
      <c r="I5" s="11" t="s">
        <v>291</v>
      </c>
    </row>
    <row r="6" spans="1:9">
      <c r="A6" s="9"/>
      <c r="B6" s="9"/>
      <c r="C6" s="11"/>
      <c r="D6" s="11"/>
      <c r="E6" s="12"/>
      <c r="F6" s="13"/>
      <c r="G6" s="14"/>
      <c r="H6" s="13"/>
      <c r="I6" s="11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21" spans="1:9">
      <c r="A11" s="16" t="s">
        <v>295</v>
      </c>
      <c r="B11" s="17"/>
      <c r="C11" s="17"/>
      <c r="D11" s="18"/>
      <c r="E11" s="19"/>
      <c r="F11" s="16" t="s">
        <v>374</v>
      </c>
      <c r="G11" s="17"/>
      <c r="H11" s="18"/>
      <c r="I11" s="24"/>
    </row>
    <row r="12" ht="16.5" spans="1:9">
      <c r="A12" s="20" t="s">
        <v>375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19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20</v>
      </c>
      <c r="E3" s="375"/>
      <c r="F3" s="376" t="s">
        <v>21</v>
      </c>
      <c r="G3" s="377"/>
      <c r="H3" s="374" t="s">
        <v>22</v>
      </c>
      <c r="I3" s="386"/>
    </row>
    <row r="4" ht="27.95" customHeight="1" spans="2:9">
      <c r="B4" s="372" t="s">
        <v>23</v>
      </c>
      <c r="C4" s="373" t="s">
        <v>24</v>
      </c>
      <c r="D4" s="373" t="s">
        <v>25</v>
      </c>
      <c r="E4" s="373" t="s">
        <v>26</v>
      </c>
      <c r="F4" s="378" t="s">
        <v>25</v>
      </c>
      <c r="G4" s="378" t="s">
        <v>26</v>
      </c>
      <c r="H4" s="373" t="s">
        <v>25</v>
      </c>
      <c r="I4" s="387" t="s">
        <v>26</v>
      </c>
    </row>
    <row r="5" ht="27.95" customHeight="1" spans="2:9">
      <c r="B5" s="379" t="s">
        <v>27</v>
      </c>
      <c r="C5" s="9">
        <v>13</v>
      </c>
      <c r="D5" s="9">
        <v>0</v>
      </c>
      <c r="E5" s="9">
        <v>1</v>
      </c>
      <c r="F5" s="380">
        <v>0</v>
      </c>
      <c r="G5" s="380">
        <v>1</v>
      </c>
      <c r="H5" s="9">
        <v>1</v>
      </c>
      <c r="I5" s="388">
        <v>2</v>
      </c>
    </row>
    <row r="6" ht="27.95" customHeight="1" spans="2:9">
      <c r="B6" s="379" t="s">
        <v>28</v>
      </c>
      <c r="C6" s="9">
        <v>20</v>
      </c>
      <c r="D6" s="9">
        <v>0</v>
      </c>
      <c r="E6" s="9">
        <v>1</v>
      </c>
      <c r="F6" s="380">
        <v>1</v>
      </c>
      <c r="G6" s="380">
        <v>2</v>
      </c>
      <c r="H6" s="9">
        <v>2</v>
      </c>
      <c r="I6" s="388">
        <v>3</v>
      </c>
    </row>
    <row r="7" ht="27.95" customHeight="1" spans="2:9">
      <c r="B7" s="379" t="s">
        <v>29</v>
      </c>
      <c r="C7" s="9">
        <v>32</v>
      </c>
      <c r="D7" s="9">
        <v>0</v>
      </c>
      <c r="E7" s="9">
        <v>1</v>
      </c>
      <c r="F7" s="380">
        <v>2</v>
      </c>
      <c r="G7" s="380">
        <v>3</v>
      </c>
      <c r="H7" s="9">
        <v>3</v>
      </c>
      <c r="I7" s="388">
        <v>4</v>
      </c>
    </row>
    <row r="8" ht="27.95" customHeight="1" spans="2:9">
      <c r="B8" s="379" t="s">
        <v>30</v>
      </c>
      <c r="C8" s="9">
        <v>50</v>
      </c>
      <c r="D8" s="9">
        <v>1</v>
      </c>
      <c r="E8" s="9">
        <v>2</v>
      </c>
      <c r="F8" s="380">
        <v>3</v>
      </c>
      <c r="G8" s="380">
        <v>4</v>
      </c>
      <c r="H8" s="9">
        <v>5</v>
      </c>
      <c r="I8" s="388">
        <v>6</v>
      </c>
    </row>
    <row r="9" ht="27.95" customHeight="1" spans="2:9">
      <c r="B9" s="379" t="s">
        <v>31</v>
      </c>
      <c r="C9" s="9">
        <v>80</v>
      </c>
      <c r="D9" s="9">
        <v>2</v>
      </c>
      <c r="E9" s="9">
        <v>3</v>
      </c>
      <c r="F9" s="380">
        <v>5</v>
      </c>
      <c r="G9" s="380">
        <v>6</v>
      </c>
      <c r="H9" s="9">
        <v>7</v>
      </c>
      <c r="I9" s="388">
        <v>8</v>
      </c>
    </row>
    <row r="10" ht="27.95" customHeight="1" spans="2:9">
      <c r="B10" s="379" t="s">
        <v>32</v>
      </c>
      <c r="C10" s="9">
        <v>125</v>
      </c>
      <c r="D10" s="9">
        <v>3</v>
      </c>
      <c r="E10" s="9">
        <v>4</v>
      </c>
      <c r="F10" s="380">
        <v>7</v>
      </c>
      <c r="G10" s="380">
        <v>8</v>
      </c>
      <c r="H10" s="9">
        <v>10</v>
      </c>
      <c r="I10" s="388">
        <v>11</v>
      </c>
    </row>
    <row r="11" ht="27.95" customHeight="1" spans="2:9">
      <c r="B11" s="379" t="s">
        <v>33</v>
      </c>
      <c r="C11" s="9">
        <v>200</v>
      </c>
      <c r="D11" s="9">
        <v>5</v>
      </c>
      <c r="E11" s="9">
        <v>6</v>
      </c>
      <c r="F11" s="380">
        <v>10</v>
      </c>
      <c r="G11" s="380">
        <v>11</v>
      </c>
      <c r="H11" s="9">
        <v>14</v>
      </c>
      <c r="I11" s="388">
        <v>15</v>
      </c>
    </row>
    <row r="12" ht="27.95" customHeight="1" spans="2:9">
      <c r="B12" s="381" t="s">
        <v>34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spans="2:4">
      <c r="B14" s="384" t="s">
        <v>35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H26" sqref="H26"/>
    </sheetView>
  </sheetViews>
  <sheetFormatPr defaultColWidth="10.375" defaultRowHeight="16.5" customHeight="1"/>
  <cols>
    <col min="1" max="1" width="11.125" style="197" customWidth="1"/>
    <col min="2" max="6" width="10.375" style="197"/>
    <col min="7" max="7" width="14.25" style="197" customWidth="1"/>
    <col min="8" max="9" width="10.375" style="197"/>
    <col min="10" max="10" width="8.875" style="197" customWidth="1"/>
    <col min="11" max="11" width="12" style="197" customWidth="1"/>
    <col min="12" max="16384" width="10.375" style="197"/>
  </cols>
  <sheetData>
    <row r="1" ht="21" spans="1:11">
      <c r="A1" s="303" t="s">
        <v>36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ht="15" spans="1:11">
      <c r="A2" s="199" t="s">
        <v>37</v>
      </c>
      <c r="B2" s="200" t="s">
        <v>38</v>
      </c>
      <c r="C2" s="200"/>
      <c r="D2" s="201" t="s">
        <v>39</v>
      </c>
      <c r="E2" s="201"/>
      <c r="F2" s="200" t="s">
        <v>40</v>
      </c>
      <c r="G2" s="200"/>
      <c r="H2" s="202" t="s">
        <v>41</v>
      </c>
      <c r="I2" s="275" t="s">
        <v>42</v>
      </c>
      <c r="J2" s="275"/>
      <c r="K2" s="276"/>
    </row>
    <row r="3" ht="14.25" spans="1:11">
      <c r="A3" s="203" t="s">
        <v>43</v>
      </c>
      <c r="B3" s="204"/>
      <c r="C3" s="205"/>
      <c r="D3" s="206" t="s">
        <v>44</v>
      </c>
      <c r="E3" s="207"/>
      <c r="F3" s="207"/>
      <c r="G3" s="208"/>
      <c r="H3" s="206" t="s">
        <v>45</v>
      </c>
      <c r="I3" s="207"/>
      <c r="J3" s="207"/>
      <c r="K3" s="208"/>
    </row>
    <row r="4" spans="1:11">
      <c r="A4" s="209" t="s">
        <v>46</v>
      </c>
      <c r="B4" s="210" t="s">
        <v>47</v>
      </c>
      <c r="C4" s="211"/>
      <c r="D4" s="209" t="s">
        <v>48</v>
      </c>
      <c r="E4" s="212"/>
      <c r="F4" s="213">
        <v>45102</v>
      </c>
      <c r="G4" s="214"/>
      <c r="H4" s="209" t="s">
        <v>49</v>
      </c>
      <c r="I4" s="212"/>
      <c r="J4" s="210" t="s">
        <v>50</v>
      </c>
      <c r="K4" s="211" t="s">
        <v>51</v>
      </c>
    </row>
    <row r="5" spans="1:11">
      <c r="A5" s="215" t="s">
        <v>52</v>
      </c>
      <c r="B5" s="210" t="s">
        <v>53</v>
      </c>
      <c r="C5" s="211"/>
      <c r="D5" s="209" t="s">
        <v>54</v>
      </c>
      <c r="E5" s="212"/>
      <c r="F5" s="304">
        <v>45027</v>
      </c>
      <c r="G5" s="305"/>
      <c r="H5" s="209" t="s">
        <v>55</v>
      </c>
      <c r="I5" s="212"/>
      <c r="J5" s="210" t="s">
        <v>50</v>
      </c>
      <c r="K5" s="211" t="s">
        <v>51</v>
      </c>
    </row>
    <row r="6" spans="1:11">
      <c r="A6" s="209" t="s">
        <v>56</v>
      </c>
      <c r="B6" s="306">
        <v>3</v>
      </c>
      <c r="C6" s="307">
        <v>6</v>
      </c>
      <c r="D6" s="215" t="s">
        <v>57</v>
      </c>
      <c r="E6" s="237"/>
      <c r="F6" s="304">
        <v>45080</v>
      </c>
      <c r="G6" s="305"/>
      <c r="H6" s="209" t="s">
        <v>58</v>
      </c>
      <c r="I6" s="212"/>
      <c r="J6" s="210" t="s">
        <v>50</v>
      </c>
      <c r="K6" s="211" t="s">
        <v>51</v>
      </c>
    </row>
    <row r="7" spans="1:11">
      <c r="A7" s="209" t="s">
        <v>59</v>
      </c>
      <c r="B7" s="219">
        <v>5031</v>
      </c>
      <c r="C7" s="220"/>
      <c r="D7" s="215" t="s">
        <v>60</v>
      </c>
      <c r="E7" s="236"/>
      <c r="F7" s="213">
        <v>45082</v>
      </c>
      <c r="G7" s="214"/>
      <c r="H7" s="209" t="s">
        <v>61</v>
      </c>
      <c r="I7" s="212"/>
      <c r="J7" s="210" t="s">
        <v>50</v>
      </c>
      <c r="K7" s="211" t="s">
        <v>51</v>
      </c>
    </row>
    <row r="8" ht="27.95" customHeight="1" spans="1:11">
      <c r="A8" s="222" t="s">
        <v>62</v>
      </c>
      <c r="B8" s="223" t="s">
        <v>63</v>
      </c>
      <c r="C8" s="224"/>
      <c r="D8" s="225" t="s">
        <v>64</v>
      </c>
      <c r="E8" s="226"/>
      <c r="F8" s="227">
        <v>45098</v>
      </c>
      <c r="G8" s="228"/>
      <c r="H8" s="225" t="s">
        <v>65</v>
      </c>
      <c r="I8" s="226"/>
      <c r="J8" s="246" t="s">
        <v>50</v>
      </c>
      <c r="K8" s="285" t="s">
        <v>51</v>
      </c>
    </row>
    <row r="9" spans="1:11">
      <c r="A9" s="308" t="s">
        <v>66</v>
      </c>
      <c r="B9" s="309"/>
      <c r="C9" s="309"/>
      <c r="D9" s="309"/>
      <c r="E9" s="309"/>
      <c r="F9" s="309"/>
      <c r="G9" s="309"/>
      <c r="H9" s="309"/>
      <c r="I9" s="309"/>
      <c r="J9" s="309"/>
      <c r="K9" s="351"/>
    </row>
    <row r="10" ht="15" spans="1:11">
      <c r="A10" s="310" t="s">
        <v>67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52"/>
    </row>
    <row r="11" ht="14.25" spans="1:11">
      <c r="A11" s="312" t="s">
        <v>68</v>
      </c>
      <c r="B11" s="313" t="s">
        <v>69</v>
      </c>
      <c r="C11" s="314" t="s">
        <v>70</v>
      </c>
      <c r="D11" s="315"/>
      <c r="E11" s="316" t="s">
        <v>71</v>
      </c>
      <c r="F11" s="313" t="s">
        <v>69</v>
      </c>
      <c r="G11" s="314" t="s">
        <v>70</v>
      </c>
      <c r="H11" s="314" t="s">
        <v>72</v>
      </c>
      <c r="I11" s="316" t="s">
        <v>73</v>
      </c>
      <c r="J11" s="313" t="s">
        <v>69</v>
      </c>
      <c r="K11" s="353" t="s">
        <v>70</v>
      </c>
    </row>
    <row r="12" ht="14.25" spans="1:11">
      <c r="A12" s="215" t="s">
        <v>74</v>
      </c>
      <c r="B12" s="235" t="s">
        <v>69</v>
      </c>
      <c r="C12" s="210" t="s">
        <v>70</v>
      </c>
      <c r="D12" s="236"/>
      <c r="E12" s="237" t="s">
        <v>75</v>
      </c>
      <c r="F12" s="235" t="s">
        <v>69</v>
      </c>
      <c r="G12" s="210" t="s">
        <v>70</v>
      </c>
      <c r="H12" s="210" t="s">
        <v>72</v>
      </c>
      <c r="I12" s="237" t="s">
        <v>76</v>
      </c>
      <c r="J12" s="235" t="s">
        <v>69</v>
      </c>
      <c r="K12" s="211" t="s">
        <v>70</v>
      </c>
    </row>
    <row r="13" ht="14.25" spans="1:11">
      <c r="A13" s="215" t="s">
        <v>77</v>
      </c>
      <c r="B13" s="235" t="s">
        <v>69</v>
      </c>
      <c r="C13" s="210" t="s">
        <v>70</v>
      </c>
      <c r="D13" s="236"/>
      <c r="E13" s="237" t="s">
        <v>78</v>
      </c>
      <c r="F13" s="210" t="s">
        <v>79</v>
      </c>
      <c r="G13" s="210" t="s">
        <v>80</v>
      </c>
      <c r="H13" s="210" t="s">
        <v>72</v>
      </c>
      <c r="I13" s="237" t="s">
        <v>81</v>
      </c>
      <c r="J13" s="235" t="s">
        <v>69</v>
      </c>
      <c r="K13" s="211" t="s">
        <v>70</v>
      </c>
    </row>
    <row r="14" ht="15" spans="1:11">
      <c r="A14" s="225" t="s">
        <v>82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78"/>
    </row>
    <row r="15" ht="15" spans="1:11">
      <c r="A15" s="310" t="s">
        <v>83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52"/>
    </row>
    <row r="16" ht="14.25" spans="1:11">
      <c r="A16" s="317" t="s">
        <v>84</v>
      </c>
      <c r="B16" s="314" t="s">
        <v>79</v>
      </c>
      <c r="C16" s="314" t="s">
        <v>80</v>
      </c>
      <c r="D16" s="318"/>
      <c r="E16" s="319" t="s">
        <v>85</v>
      </c>
      <c r="F16" s="314" t="s">
        <v>79</v>
      </c>
      <c r="G16" s="314" t="s">
        <v>80</v>
      </c>
      <c r="H16" s="320"/>
      <c r="I16" s="319" t="s">
        <v>86</v>
      </c>
      <c r="J16" s="314" t="s">
        <v>79</v>
      </c>
      <c r="K16" s="353" t="s">
        <v>80</v>
      </c>
    </row>
    <row r="17" customHeight="1" spans="1:22">
      <c r="A17" s="218" t="s">
        <v>87</v>
      </c>
      <c r="B17" s="210" t="s">
        <v>79</v>
      </c>
      <c r="C17" s="210" t="s">
        <v>80</v>
      </c>
      <c r="D17" s="216"/>
      <c r="E17" s="252" t="s">
        <v>88</v>
      </c>
      <c r="F17" s="210" t="s">
        <v>79</v>
      </c>
      <c r="G17" s="210" t="s">
        <v>80</v>
      </c>
      <c r="H17" s="321"/>
      <c r="I17" s="252" t="s">
        <v>89</v>
      </c>
      <c r="J17" s="210" t="s">
        <v>79</v>
      </c>
      <c r="K17" s="211" t="s">
        <v>80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ht="18" customHeight="1" spans="1:11">
      <c r="A18" s="322" t="s">
        <v>90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5"/>
    </row>
    <row r="19" s="302" customFormat="1" ht="18" customHeight="1" spans="1:11">
      <c r="A19" s="310" t="s">
        <v>91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52"/>
    </row>
    <row r="20" customHeight="1" spans="1:11">
      <c r="A20" s="324" t="s">
        <v>92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6"/>
    </row>
    <row r="21" ht="21.75" customHeight="1" spans="1:11">
      <c r="A21" s="326" t="s">
        <v>93</v>
      </c>
      <c r="B21" s="252" t="s">
        <v>94</v>
      </c>
      <c r="C21" s="252" t="s">
        <v>95</v>
      </c>
      <c r="D21" s="252" t="s">
        <v>96</v>
      </c>
      <c r="E21" s="252" t="s">
        <v>97</v>
      </c>
      <c r="F21" s="252" t="s">
        <v>98</v>
      </c>
      <c r="G21" s="252" t="s">
        <v>99</v>
      </c>
      <c r="H21" s="252"/>
      <c r="I21" s="252"/>
      <c r="J21" s="252"/>
      <c r="K21" s="288" t="s">
        <v>100</v>
      </c>
    </row>
    <row r="22" customHeight="1" spans="1:11">
      <c r="A22" s="221" t="s">
        <v>101</v>
      </c>
      <c r="B22" s="327" t="s">
        <v>79</v>
      </c>
      <c r="C22" s="327" t="s">
        <v>79</v>
      </c>
      <c r="D22" s="327" t="s">
        <v>79</v>
      </c>
      <c r="E22" s="327" t="s">
        <v>79</v>
      </c>
      <c r="F22" s="327" t="s">
        <v>79</v>
      </c>
      <c r="G22" s="327" t="s">
        <v>79</v>
      </c>
      <c r="H22" s="327"/>
      <c r="I22" s="327"/>
      <c r="J22" s="327"/>
      <c r="K22" s="357"/>
    </row>
    <row r="23" customHeight="1" spans="1:11">
      <c r="A23" s="221" t="s">
        <v>102</v>
      </c>
      <c r="B23" s="327" t="s">
        <v>79</v>
      </c>
      <c r="C23" s="327" t="s">
        <v>79</v>
      </c>
      <c r="D23" s="327" t="s">
        <v>79</v>
      </c>
      <c r="E23" s="327" t="s">
        <v>79</v>
      </c>
      <c r="F23" s="327" t="s">
        <v>79</v>
      </c>
      <c r="G23" s="327" t="s">
        <v>79</v>
      </c>
      <c r="H23" s="327"/>
      <c r="I23" s="327"/>
      <c r="J23" s="327"/>
      <c r="K23" s="358"/>
    </row>
    <row r="24" customHeight="1" spans="1:11">
      <c r="A24" s="221" t="s">
        <v>103</v>
      </c>
      <c r="B24" s="327" t="s">
        <v>79</v>
      </c>
      <c r="C24" s="327" t="s">
        <v>79</v>
      </c>
      <c r="D24" s="327" t="s">
        <v>79</v>
      </c>
      <c r="E24" s="327" t="s">
        <v>79</v>
      </c>
      <c r="F24" s="327" t="s">
        <v>79</v>
      </c>
      <c r="G24" s="327" t="s">
        <v>79</v>
      </c>
      <c r="H24" s="327"/>
      <c r="I24" s="327"/>
      <c r="J24" s="327"/>
      <c r="K24" s="358"/>
    </row>
    <row r="25" customHeight="1" spans="1:11">
      <c r="A25" s="221"/>
      <c r="B25" s="327"/>
      <c r="C25" s="327"/>
      <c r="D25" s="327"/>
      <c r="E25" s="327"/>
      <c r="F25" s="327"/>
      <c r="G25" s="327"/>
      <c r="H25" s="327"/>
      <c r="I25" s="327"/>
      <c r="J25" s="327"/>
      <c r="K25" s="359"/>
    </row>
    <row r="26" customHeight="1" spans="1:11">
      <c r="A26" s="221"/>
      <c r="B26" s="327"/>
      <c r="C26" s="327"/>
      <c r="D26" s="327"/>
      <c r="E26" s="327"/>
      <c r="F26" s="327"/>
      <c r="G26" s="327"/>
      <c r="H26" s="327"/>
      <c r="I26" s="327"/>
      <c r="J26" s="327"/>
      <c r="K26" s="359"/>
    </row>
    <row r="27" customHeight="1" spans="1:11">
      <c r="A27" s="221"/>
      <c r="B27" s="327"/>
      <c r="C27" s="327"/>
      <c r="D27" s="327"/>
      <c r="E27" s="327"/>
      <c r="F27" s="327"/>
      <c r="G27" s="327"/>
      <c r="H27" s="327"/>
      <c r="I27" s="327"/>
      <c r="J27" s="327"/>
      <c r="K27" s="359"/>
    </row>
    <row r="28" customHeight="1" spans="1:11">
      <c r="A28" s="221"/>
      <c r="B28" s="327"/>
      <c r="C28" s="327"/>
      <c r="D28" s="327"/>
      <c r="E28" s="327"/>
      <c r="F28" s="327"/>
      <c r="G28" s="327"/>
      <c r="H28" s="327"/>
      <c r="I28" s="327"/>
      <c r="J28" s="327"/>
      <c r="K28" s="359"/>
    </row>
    <row r="29" ht="18" customHeight="1" spans="1:11">
      <c r="A29" s="328" t="s">
        <v>104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60"/>
    </row>
    <row r="30" ht="18.75" customHeight="1" spans="1:11">
      <c r="A30" s="330" t="s">
        <v>105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61"/>
    </row>
    <row r="31" ht="18.75" customHeight="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62"/>
    </row>
    <row r="32" ht="18" customHeight="1" spans="1:11">
      <c r="A32" s="328" t="s">
        <v>106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0"/>
    </row>
    <row r="33" ht="14.25" spans="1:11">
      <c r="A33" s="334" t="s">
        <v>107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3"/>
    </row>
    <row r="34" ht="15" spans="1:11">
      <c r="A34" s="126" t="s">
        <v>108</v>
      </c>
      <c r="B34" s="128"/>
      <c r="C34" s="210" t="s">
        <v>50</v>
      </c>
      <c r="D34" s="210" t="s">
        <v>51</v>
      </c>
      <c r="E34" s="336" t="s">
        <v>109</v>
      </c>
      <c r="F34" s="337"/>
      <c r="G34" s="337"/>
      <c r="H34" s="337"/>
      <c r="I34" s="337"/>
      <c r="J34" s="337"/>
      <c r="K34" s="364"/>
    </row>
    <row r="35" ht="15" spans="1:11">
      <c r="A35" s="338" t="s">
        <v>110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ht="14.25" spans="1:11">
      <c r="A36" s="339" t="s">
        <v>111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65"/>
    </row>
    <row r="37" ht="14.25" spans="1:11">
      <c r="A37" s="259" t="s">
        <v>112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1"/>
    </row>
    <row r="38" ht="14.25" spans="1:11">
      <c r="A38" s="259" t="s">
        <v>113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91"/>
    </row>
    <row r="39" ht="14.25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1"/>
    </row>
    <row r="40" ht="14.25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1"/>
    </row>
    <row r="41" ht="14.25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1"/>
    </row>
    <row r="42" ht="14.25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1"/>
    </row>
    <row r="43" ht="15" spans="1:11">
      <c r="A43" s="254" t="s">
        <v>114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9"/>
    </row>
    <row r="44" ht="15" spans="1:11">
      <c r="A44" s="310" t="s">
        <v>115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52"/>
    </row>
    <row r="45" ht="14.25" spans="1:11">
      <c r="A45" s="317" t="s">
        <v>116</v>
      </c>
      <c r="B45" s="314" t="s">
        <v>79</v>
      </c>
      <c r="C45" s="314" t="s">
        <v>80</v>
      </c>
      <c r="D45" s="314" t="s">
        <v>72</v>
      </c>
      <c r="E45" s="319" t="s">
        <v>117</v>
      </c>
      <c r="F45" s="314" t="s">
        <v>79</v>
      </c>
      <c r="G45" s="314" t="s">
        <v>80</v>
      </c>
      <c r="H45" s="314" t="s">
        <v>72</v>
      </c>
      <c r="I45" s="319" t="s">
        <v>118</v>
      </c>
      <c r="J45" s="314" t="s">
        <v>79</v>
      </c>
      <c r="K45" s="353" t="s">
        <v>80</v>
      </c>
    </row>
    <row r="46" ht="14.25" spans="1:11">
      <c r="A46" s="218" t="s">
        <v>71</v>
      </c>
      <c r="B46" s="210" t="s">
        <v>79</v>
      </c>
      <c r="C46" s="210" t="s">
        <v>80</v>
      </c>
      <c r="D46" s="210" t="s">
        <v>72</v>
      </c>
      <c r="E46" s="252" t="s">
        <v>78</v>
      </c>
      <c r="F46" s="210" t="s">
        <v>79</v>
      </c>
      <c r="G46" s="210" t="s">
        <v>80</v>
      </c>
      <c r="H46" s="210" t="s">
        <v>72</v>
      </c>
      <c r="I46" s="252" t="s">
        <v>89</v>
      </c>
      <c r="J46" s="210" t="s">
        <v>79</v>
      </c>
      <c r="K46" s="211" t="s">
        <v>80</v>
      </c>
    </row>
    <row r="47" ht="15" spans="1:11">
      <c r="A47" s="225" t="s">
        <v>82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78"/>
    </row>
    <row r="48" ht="15" spans="1:11">
      <c r="A48" s="338" t="s">
        <v>119</v>
      </c>
      <c r="B48" s="338"/>
      <c r="C48" s="338"/>
      <c r="D48" s="338"/>
      <c r="E48" s="338"/>
      <c r="F48" s="338"/>
      <c r="G48" s="338"/>
      <c r="H48" s="338"/>
      <c r="I48" s="338"/>
      <c r="J48" s="338"/>
      <c r="K48" s="338"/>
    </row>
    <row r="49" ht="15" spans="1:11">
      <c r="A49" s="339"/>
      <c r="B49" s="340"/>
      <c r="C49" s="340"/>
      <c r="D49" s="340"/>
      <c r="E49" s="340"/>
      <c r="F49" s="340"/>
      <c r="G49" s="340"/>
      <c r="H49" s="340"/>
      <c r="I49" s="340"/>
      <c r="J49" s="340"/>
      <c r="K49" s="365"/>
    </row>
    <row r="50" ht="15" spans="1:11">
      <c r="A50" s="341" t="s">
        <v>120</v>
      </c>
      <c r="B50" s="342" t="s">
        <v>121</v>
      </c>
      <c r="C50" s="342"/>
      <c r="D50" s="343" t="s">
        <v>122</v>
      </c>
      <c r="E50" s="344" t="s">
        <v>123</v>
      </c>
      <c r="F50" s="345" t="s">
        <v>124</v>
      </c>
      <c r="G50" s="346">
        <v>45051</v>
      </c>
      <c r="H50" s="347" t="s">
        <v>125</v>
      </c>
      <c r="I50" s="366"/>
      <c r="J50" s="367" t="s">
        <v>126</v>
      </c>
      <c r="K50" s="368"/>
    </row>
    <row r="51" ht="15" spans="1:11">
      <c r="A51" s="338" t="s">
        <v>127</v>
      </c>
      <c r="B51" s="338"/>
      <c r="C51" s="338"/>
      <c r="D51" s="338"/>
      <c r="E51" s="338"/>
      <c r="F51" s="338"/>
      <c r="G51" s="338"/>
      <c r="H51" s="338"/>
      <c r="I51" s="338"/>
      <c r="J51" s="338"/>
      <c r="K51" s="338"/>
    </row>
    <row r="52" ht="1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69"/>
    </row>
    <row r="53" ht="15" spans="1:11">
      <c r="A53" s="341" t="s">
        <v>120</v>
      </c>
      <c r="B53" s="342" t="s">
        <v>121</v>
      </c>
      <c r="C53" s="342"/>
      <c r="D53" s="343" t="s">
        <v>122</v>
      </c>
      <c r="E53" s="350"/>
      <c r="F53" s="345" t="s">
        <v>128</v>
      </c>
      <c r="G53" s="346"/>
      <c r="H53" s="347" t="s">
        <v>125</v>
      </c>
      <c r="I53" s="366"/>
      <c r="J53" s="367"/>
      <c r="K53" s="3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L9" sqref="L9"/>
    </sheetView>
  </sheetViews>
  <sheetFormatPr defaultColWidth="9" defaultRowHeight="26.1" customHeight="1"/>
  <cols>
    <col min="1" max="1" width="17.125" style="80" customWidth="1"/>
    <col min="2" max="2" width="7.75" style="80" customWidth="1"/>
    <col min="3" max="3" width="9.375" style="80" customWidth="1"/>
    <col min="4" max="4" width="11.625" style="80" customWidth="1"/>
    <col min="5" max="7" width="9.375" style="80" customWidth="1"/>
    <col min="8" max="8" width="1.375" style="80" customWidth="1"/>
    <col min="9" max="9" width="16.375" style="80" customWidth="1"/>
    <col min="10" max="10" width="16.125" style="80" customWidth="1"/>
    <col min="11" max="11" width="15.25" style="80" customWidth="1"/>
    <col min="12" max="12" width="15.375" style="80" customWidth="1"/>
    <col min="13" max="13" width="14.625" style="80" customWidth="1"/>
    <col min="14" max="14" width="15.25" style="80" customWidth="1"/>
    <col min="15" max="16384" width="9" style="80"/>
  </cols>
  <sheetData>
    <row r="1" ht="30" customHeight="1" spans="1:14">
      <c r="A1" s="81" t="s">
        <v>129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46</v>
      </c>
      <c r="B2" s="84" t="s">
        <v>47</v>
      </c>
      <c r="C2" s="85"/>
      <c r="D2" s="86" t="s">
        <v>130</v>
      </c>
      <c r="E2" s="87" t="s">
        <v>53</v>
      </c>
      <c r="F2" s="87"/>
      <c r="G2" s="87"/>
      <c r="H2" s="88"/>
      <c r="I2" s="105" t="s">
        <v>41</v>
      </c>
      <c r="J2" s="106" t="s">
        <v>131</v>
      </c>
      <c r="K2" s="107"/>
      <c r="L2" s="107"/>
      <c r="M2" s="107"/>
      <c r="N2" s="108"/>
    </row>
    <row r="3" s="79" customFormat="1" ht="23.1" customHeight="1" spans="1:14">
      <c r="A3" s="89" t="s">
        <v>132</v>
      </c>
      <c r="B3" s="90" t="s">
        <v>133</v>
      </c>
      <c r="C3" s="91"/>
      <c r="D3" s="91"/>
      <c r="E3" s="91"/>
      <c r="F3" s="91"/>
      <c r="G3" s="91"/>
      <c r="H3" s="83"/>
      <c r="I3" s="90" t="s">
        <v>134</v>
      </c>
      <c r="J3" s="91"/>
      <c r="K3" s="91"/>
      <c r="L3" s="91"/>
      <c r="M3" s="91"/>
      <c r="N3" s="91"/>
    </row>
    <row r="4" s="79" customFormat="1" ht="23.1" customHeight="1" spans="1:14">
      <c r="A4" s="91"/>
      <c r="B4" s="92" t="s">
        <v>94</v>
      </c>
      <c r="C4" s="93" t="s">
        <v>95</v>
      </c>
      <c r="D4" s="93" t="s">
        <v>96</v>
      </c>
      <c r="E4" s="93" t="s">
        <v>97</v>
      </c>
      <c r="F4" s="93" t="s">
        <v>98</v>
      </c>
      <c r="G4" s="93" t="s">
        <v>99</v>
      </c>
      <c r="H4" s="83"/>
      <c r="I4" s="92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</row>
    <row r="5" s="79" customFormat="1" ht="23.1" customHeight="1" spans="1:14">
      <c r="A5" s="89"/>
      <c r="B5" s="94" t="s">
        <v>135</v>
      </c>
      <c r="C5" s="94" t="s">
        <v>136</v>
      </c>
      <c r="D5" s="95" t="s">
        <v>137</v>
      </c>
      <c r="E5" s="94" t="s">
        <v>138</v>
      </c>
      <c r="F5" s="94" t="s">
        <v>139</v>
      </c>
      <c r="G5" s="94" t="s">
        <v>140</v>
      </c>
      <c r="H5" s="83"/>
      <c r="I5" s="94" t="s">
        <v>135</v>
      </c>
      <c r="J5" s="94" t="s">
        <v>136</v>
      </c>
      <c r="K5" s="95" t="s">
        <v>137</v>
      </c>
      <c r="L5" s="94" t="s">
        <v>138</v>
      </c>
      <c r="M5" s="94" t="s">
        <v>139</v>
      </c>
      <c r="N5" s="94" t="s">
        <v>140</v>
      </c>
    </row>
    <row r="6" s="79" customFormat="1" ht="21" customHeight="1" spans="1:14">
      <c r="A6" s="96" t="s">
        <v>141</v>
      </c>
      <c r="B6" s="94">
        <v>95.8</v>
      </c>
      <c r="C6" s="94">
        <v>97.9</v>
      </c>
      <c r="D6" s="95">
        <v>100</v>
      </c>
      <c r="E6" s="94">
        <v>102.1</v>
      </c>
      <c r="F6" s="94">
        <v>104.2</v>
      </c>
      <c r="G6" s="94">
        <v>106.3</v>
      </c>
      <c r="H6" s="83"/>
      <c r="I6" s="83"/>
      <c r="J6" s="83"/>
      <c r="K6" s="109" t="s">
        <v>142</v>
      </c>
      <c r="L6" s="83"/>
      <c r="M6" s="83"/>
      <c r="N6" s="83"/>
    </row>
    <row r="7" s="79" customFormat="1" ht="21" customHeight="1" spans="1:14">
      <c r="A7" s="96" t="s">
        <v>143</v>
      </c>
      <c r="B7" s="94">
        <v>-3</v>
      </c>
      <c r="C7" s="94">
        <f>K7</f>
        <v>0</v>
      </c>
      <c r="D7" s="95"/>
      <c r="E7" s="94">
        <v>1.5</v>
      </c>
      <c r="F7" s="94">
        <v>3</v>
      </c>
      <c r="G7" s="94">
        <v>4.5</v>
      </c>
      <c r="H7" s="83"/>
      <c r="I7" s="83"/>
      <c r="J7" s="83"/>
      <c r="K7" s="109"/>
      <c r="L7" s="83"/>
      <c r="M7" s="83"/>
      <c r="N7" s="83"/>
    </row>
    <row r="8" s="79" customFormat="1" ht="21" customHeight="1" spans="1:14">
      <c r="A8" s="96" t="s">
        <v>144</v>
      </c>
      <c r="B8" s="94">
        <f>C8-4</f>
        <v>76</v>
      </c>
      <c r="C8" s="94">
        <f>D8-4</f>
        <v>80</v>
      </c>
      <c r="D8" s="95">
        <v>84</v>
      </c>
      <c r="E8" s="94">
        <f t="shared" ref="E8:E10" si="0">D8+4</f>
        <v>88</v>
      </c>
      <c r="F8" s="94">
        <f>E8+5</f>
        <v>93</v>
      </c>
      <c r="G8" s="94">
        <f>F8+6</f>
        <v>99</v>
      </c>
      <c r="H8" s="83"/>
      <c r="I8" s="83"/>
      <c r="J8" s="83"/>
      <c r="K8" s="109" t="s">
        <v>145</v>
      </c>
      <c r="L8" s="83"/>
      <c r="M8" s="83"/>
      <c r="N8" s="83"/>
    </row>
    <row r="9" s="79" customFormat="1" ht="21" customHeight="1" spans="1:14">
      <c r="A9" s="96" t="s">
        <v>146</v>
      </c>
      <c r="B9" s="94">
        <f>C9-4</f>
        <v>86</v>
      </c>
      <c r="C9" s="94">
        <f>D9-4</f>
        <v>90</v>
      </c>
      <c r="D9" s="95">
        <v>94</v>
      </c>
      <c r="E9" s="94">
        <f t="shared" si="0"/>
        <v>98</v>
      </c>
      <c r="F9" s="94">
        <f>E9+5</f>
        <v>103</v>
      </c>
      <c r="G9" s="94">
        <f>F9+6</f>
        <v>109</v>
      </c>
      <c r="H9" s="83"/>
      <c r="I9" s="83"/>
      <c r="J9" s="83"/>
      <c r="K9" s="109" t="s">
        <v>147</v>
      </c>
      <c r="L9" s="83"/>
      <c r="M9" s="83"/>
      <c r="N9" s="83"/>
    </row>
    <row r="10" s="79" customFormat="1" ht="21" customHeight="1" spans="1:14">
      <c r="A10" s="96" t="s">
        <v>148</v>
      </c>
      <c r="B10" s="94">
        <f>C10-3.6</f>
        <v>100.8</v>
      </c>
      <c r="C10" s="94">
        <f>D10-3.6</f>
        <v>104.4</v>
      </c>
      <c r="D10" s="95">
        <v>108</v>
      </c>
      <c r="E10" s="94">
        <f t="shared" si="0"/>
        <v>112</v>
      </c>
      <c r="F10" s="94">
        <f>E10+4</f>
        <v>116</v>
      </c>
      <c r="G10" s="94">
        <f>F10+4</f>
        <v>120</v>
      </c>
      <c r="H10" s="83"/>
      <c r="I10" s="83"/>
      <c r="J10" s="83"/>
      <c r="K10" s="109" t="s">
        <v>149</v>
      </c>
      <c r="L10" s="83"/>
      <c r="M10" s="83"/>
      <c r="N10" s="83"/>
    </row>
    <row r="11" s="79" customFormat="1" ht="21" customHeight="1" spans="1:14">
      <c r="A11" s="96" t="s">
        <v>150</v>
      </c>
      <c r="B11" s="94">
        <v>31.2</v>
      </c>
      <c r="C11" s="97">
        <v>32.35</v>
      </c>
      <c r="D11" s="95">
        <v>33.5</v>
      </c>
      <c r="E11" s="94">
        <v>34.8</v>
      </c>
      <c r="F11" s="94">
        <v>36.1</v>
      </c>
      <c r="G11" s="94">
        <v>37.4</v>
      </c>
      <c r="H11" s="83"/>
      <c r="I11" s="83"/>
      <c r="J11" s="83"/>
      <c r="K11" s="109" t="s">
        <v>147</v>
      </c>
      <c r="L11" s="83"/>
      <c r="M11" s="83"/>
      <c r="N11" s="83"/>
    </row>
    <row r="12" s="79" customFormat="1" ht="21" customHeight="1" spans="1:14">
      <c r="A12" s="96" t="s">
        <v>151</v>
      </c>
      <c r="B12" s="94">
        <v>22.6</v>
      </c>
      <c r="C12" s="94">
        <v>23.3</v>
      </c>
      <c r="D12" s="95">
        <v>24</v>
      </c>
      <c r="E12" s="94">
        <v>24.7</v>
      </c>
      <c r="F12" s="94">
        <v>25.4</v>
      </c>
      <c r="G12" s="94">
        <v>26.3</v>
      </c>
      <c r="H12" s="83"/>
      <c r="I12" s="83"/>
      <c r="J12" s="83"/>
      <c r="K12" s="109" t="s">
        <v>147</v>
      </c>
      <c r="L12" s="83"/>
      <c r="M12" s="83"/>
      <c r="N12" s="83"/>
    </row>
    <row r="13" s="79" customFormat="1" ht="21" customHeight="1" spans="1:14">
      <c r="A13" s="96" t="s">
        <v>152</v>
      </c>
      <c r="B13" s="94">
        <v>13.5</v>
      </c>
      <c r="C13" s="94">
        <v>14</v>
      </c>
      <c r="D13" s="95">
        <v>14.5</v>
      </c>
      <c r="E13" s="94">
        <v>15</v>
      </c>
      <c r="F13" s="94">
        <v>15.5</v>
      </c>
      <c r="G13" s="94">
        <v>16.2</v>
      </c>
      <c r="H13" s="83"/>
      <c r="I13" s="83"/>
      <c r="J13" s="83"/>
      <c r="K13" s="109" t="s">
        <v>153</v>
      </c>
      <c r="L13" s="83"/>
      <c r="M13" s="83"/>
      <c r="N13" s="83"/>
    </row>
    <row r="14" s="79" customFormat="1" ht="21" customHeight="1" spans="1:14">
      <c r="A14" s="96" t="s">
        <v>154</v>
      </c>
      <c r="B14" s="94">
        <v>28.7</v>
      </c>
      <c r="C14" s="94">
        <v>29.4</v>
      </c>
      <c r="D14" s="95">
        <v>30</v>
      </c>
      <c r="E14" s="94">
        <v>30.6</v>
      </c>
      <c r="F14" s="94">
        <f>E14+0.7</f>
        <v>31.3</v>
      </c>
      <c r="G14" s="94">
        <f>F14+0.6</f>
        <v>31.9</v>
      </c>
      <c r="H14" s="83"/>
      <c r="I14" s="83"/>
      <c r="J14" s="83"/>
      <c r="K14" s="109" t="s">
        <v>155</v>
      </c>
      <c r="L14" s="83"/>
      <c r="M14" s="83"/>
      <c r="N14" s="83"/>
    </row>
    <row r="15" s="79" customFormat="1" ht="21" customHeight="1" spans="1:14">
      <c r="A15" s="96" t="s">
        <v>156</v>
      </c>
      <c r="B15" s="94">
        <v>39.2</v>
      </c>
      <c r="C15" s="94">
        <v>40.1</v>
      </c>
      <c r="D15" s="95">
        <v>41</v>
      </c>
      <c r="E15" s="94">
        <f t="shared" ref="E15:G15" si="1">D15+1.1</f>
        <v>42.1</v>
      </c>
      <c r="F15" s="94">
        <f t="shared" si="1"/>
        <v>43.2</v>
      </c>
      <c r="G15" s="94">
        <f t="shared" si="1"/>
        <v>44.3</v>
      </c>
      <c r="H15" s="83"/>
      <c r="I15" s="83"/>
      <c r="J15" s="83"/>
      <c r="K15" s="109" t="s">
        <v>142</v>
      </c>
      <c r="L15" s="83"/>
      <c r="M15" s="83"/>
      <c r="N15" s="83"/>
    </row>
    <row r="16" s="79" customFormat="1" ht="21" customHeight="1" spans="1:14">
      <c r="A16" s="96" t="s">
        <v>157</v>
      </c>
      <c r="B16" s="94">
        <f t="shared" ref="B16" si="2">D16-0.5</f>
        <v>14.5</v>
      </c>
      <c r="C16" s="94">
        <f>B16</f>
        <v>14.5</v>
      </c>
      <c r="D16" s="95">
        <v>15</v>
      </c>
      <c r="E16" s="94">
        <f>D16</f>
        <v>15</v>
      </c>
      <c r="F16" s="94">
        <f t="shared" ref="F16" si="3">D16+1.5</f>
        <v>16.5</v>
      </c>
      <c r="G16" s="94">
        <f>F16</f>
        <v>16.5</v>
      </c>
      <c r="H16" s="83"/>
      <c r="I16" s="83"/>
      <c r="J16" s="83"/>
      <c r="K16" s="109" t="s">
        <v>147</v>
      </c>
      <c r="L16" s="83"/>
      <c r="M16" s="83"/>
      <c r="N16" s="83"/>
    </row>
    <row r="17" s="79" customFormat="1" ht="21" customHeight="1" spans="1:14">
      <c r="A17" s="96" t="s">
        <v>158</v>
      </c>
      <c r="B17" s="94">
        <v>15.5</v>
      </c>
      <c r="C17" s="94">
        <f>B17</f>
        <v>15.5</v>
      </c>
      <c r="D17" s="95">
        <v>16</v>
      </c>
      <c r="E17" s="94">
        <v>16.5</v>
      </c>
      <c r="F17" s="94">
        <v>17</v>
      </c>
      <c r="G17" s="94">
        <v>17.5</v>
      </c>
      <c r="H17" s="83"/>
      <c r="I17" s="83"/>
      <c r="J17" s="83"/>
      <c r="K17" s="109" t="s">
        <v>147</v>
      </c>
      <c r="L17" s="83"/>
      <c r="M17" s="83"/>
      <c r="N17" s="83"/>
    </row>
    <row r="18" s="79" customFormat="1" ht="21" customHeight="1" spans="1:14">
      <c r="A18" s="96" t="s">
        <v>159</v>
      </c>
      <c r="B18" s="94">
        <v>18.5</v>
      </c>
      <c r="C18" s="94">
        <v>18.5</v>
      </c>
      <c r="D18" s="95">
        <v>19</v>
      </c>
      <c r="E18" s="94">
        <v>19</v>
      </c>
      <c r="F18" s="94">
        <v>20.5</v>
      </c>
      <c r="G18" s="94">
        <v>20.5</v>
      </c>
      <c r="H18" s="83"/>
      <c r="I18" s="83"/>
      <c r="J18" s="83"/>
      <c r="K18" s="109" t="s">
        <v>142</v>
      </c>
      <c r="L18" s="83"/>
      <c r="M18" s="83"/>
      <c r="N18" s="83"/>
    </row>
    <row r="19" s="79" customFormat="1" ht="21" customHeight="1" spans="1:14">
      <c r="A19" s="96" t="s">
        <v>160</v>
      </c>
      <c r="B19" s="94">
        <v>16</v>
      </c>
      <c r="C19" s="94">
        <f>B19</f>
        <v>16</v>
      </c>
      <c r="D19" s="95">
        <v>16.5</v>
      </c>
      <c r="E19" s="94">
        <f>D19</f>
        <v>16.5</v>
      </c>
      <c r="F19" s="94">
        <v>18</v>
      </c>
      <c r="G19" s="94">
        <f>F19</f>
        <v>18</v>
      </c>
      <c r="H19" s="83"/>
      <c r="I19" s="83"/>
      <c r="J19" s="83"/>
      <c r="K19" s="109" t="s">
        <v>161</v>
      </c>
      <c r="L19" s="83"/>
      <c r="M19" s="83"/>
      <c r="N19" s="83"/>
    </row>
    <row r="20" s="79" customFormat="1" ht="21" customHeight="1" spans="1:14">
      <c r="A20" s="96" t="s">
        <v>162</v>
      </c>
      <c r="B20" s="94">
        <v>4.5</v>
      </c>
      <c r="C20" s="94">
        <v>4.5</v>
      </c>
      <c r="D20" s="95">
        <v>4.5</v>
      </c>
      <c r="E20" s="94">
        <v>4.5</v>
      </c>
      <c r="F20" s="94">
        <v>4.5</v>
      </c>
      <c r="G20" s="94">
        <v>4.5</v>
      </c>
      <c r="H20" s="83"/>
      <c r="I20" s="83"/>
      <c r="J20" s="83"/>
      <c r="K20" s="109" t="s">
        <v>147</v>
      </c>
      <c r="L20" s="83"/>
      <c r="M20" s="83"/>
      <c r="N20" s="83"/>
    </row>
    <row r="21" s="79" customFormat="1" ht="21" customHeight="1" spans="1:14">
      <c r="A21" s="98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ht="29.1" customHeight="1" spans="1:14">
      <c r="A22" s="99"/>
      <c r="B22" s="100"/>
      <c r="C22" s="101"/>
      <c r="D22" s="101"/>
      <c r="E22" s="102"/>
      <c r="F22" s="102"/>
      <c r="G22" s="103"/>
      <c r="H22" s="104"/>
      <c r="I22" s="100"/>
      <c r="J22" s="101"/>
      <c r="K22" s="101"/>
      <c r="L22" s="102"/>
      <c r="M22" s="102"/>
      <c r="N22" s="103"/>
    </row>
    <row r="23" ht="15" spans="1:14">
      <c r="A23" s="299" t="s">
        <v>109</v>
      </c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</row>
    <row r="24" ht="14.25" spans="1:14">
      <c r="A24" s="80" t="s">
        <v>163</v>
      </c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</row>
    <row r="25" ht="14.25" spans="1:13">
      <c r="A25" s="300"/>
      <c r="B25" s="300"/>
      <c r="C25" s="300"/>
      <c r="D25" s="300"/>
      <c r="E25" s="300"/>
      <c r="F25" s="300"/>
      <c r="G25" s="300"/>
      <c r="H25" s="300"/>
      <c r="I25" s="299" t="s">
        <v>164</v>
      </c>
      <c r="J25" s="301"/>
      <c r="K25" s="299" t="s">
        <v>165</v>
      </c>
      <c r="L25" s="299"/>
      <c r="M25" s="299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7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F2" sqref="F2:G2"/>
    </sheetView>
  </sheetViews>
  <sheetFormatPr defaultColWidth="10" defaultRowHeight="16.5" customHeight="1"/>
  <cols>
    <col min="1" max="1" width="10.875" style="197" customWidth="1"/>
    <col min="2" max="6" width="10" style="197"/>
    <col min="7" max="7" width="15.5" style="197" customWidth="1"/>
    <col min="8" max="16384" width="10" style="197"/>
  </cols>
  <sheetData>
    <row r="1" ht="22.5" customHeight="1" spans="1:11">
      <c r="A1" s="198" t="s">
        <v>167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37</v>
      </c>
      <c r="B2" s="200" t="s">
        <v>38</v>
      </c>
      <c r="C2" s="200"/>
      <c r="D2" s="201" t="s">
        <v>39</v>
      </c>
      <c r="E2" s="201"/>
      <c r="F2" s="200" t="s">
        <v>40</v>
      </c>
      <c r="G2" s="200"/>
      <c r="H2" s="202" t="s">
        <v>41</v>
      </c>
      <c r="I2" s="275" t="s">
        <v>42</v>
      </c>
      <c r="J2" s="275"/>
      <c r="K2" s="276"/>
    </row>
    <row r="3" customHeight="1" spans="1:11">
      <c r="A3" s="203" t="s">
        <v>43</v>
      </c>
      <c r="B3" s="204"/>
      <c r="C3" s="205"/>
      <c r="D3" s="206" t="s">
        <v>44</v>
      </c>
      <c r="E3" s="207"/>
      <c r="F3" s="207"/>
      <c r="G3" s="208"/>
      <c r="H3" s="206" t="s">
        <v>45</v>
      </c>
      <c r="I3" s="207"/>
      <c r="J3" s="207"/>
      <c r="K3" s="208"/>
    </row>
    <row r="4" customHeight="1" spans="1:11">
      <c r="A4" s="209" t="s">
        <v>46</v>
      </c>
      <c r="B4" s="210" t="s">
        <v>47</v>
      </c>
      <c r="C4" s="211"/>
      <c r="D4" s="209" t="s">
        <v>48</v>
      </c>
      <c r="E4" s="212"/>
      <c r="F4" s="213">
        <v>45102</v>
      </c>
      <c r="G4" s="214"/>
      <c r="H4" s="209" t="s">
        <v>168</v>
      </c>
      <c r="I4" s="212"/>
      <c r="J4" s="210" t="s">
        <v>50</v>
      </c>
      <c r="K4" s="211" t="s">
        <v>51</v>
      </c>
    </row>
    <row r="5" customHeight="1" spans="1:11">
      <c r="A5" s="215" t="s">
        <v>52</v>
      </c>
      <c r="B5" s="210" t="s">
        <v>53</v>
      </c>
      <c r="C5" s="211"/>
      <c r="D5" s="209" t="s">
        <v>169</v>
      </c>
      <c r="E5" s="212"/>
      <c r="F5" s="216">
        <v>3800</v>
      </c>
      <c r="G5" s="217"/>
      <c r="H5" s="209" t="s">
        <v>170</v>
      </c>
      <c r="I5" s="212"/>
      <c r="J5" s="210" t="s">
        <v>50</v>
      </c>
      <c r="K5" s="211" t="s">
        <v>51</v>
      </c>
    </row>
    <row r="6" customHeight="1" spans="1:11">
      <c r="A6" s="209" t="s">
        <v>56</v>
      </c>
      <c r="B6" s="210">
        <v>3</v>
      </c>
      <c r="C6" s="211">
        <v>6</v>
      </c>
      <c r="D6" s="209" t="s">
        <v>171</v>
      </c>
      <c r="E6" s="212"/>
      <c r="F6" s="216">
        <v>2700</v>
      </c>
      <c r="G6" s="217"/>
      <c r="H6" s="218" t="s">
        <v>172</v>
      </c>
      <c r="I6" s="252"/>
      <c r="J6" s="252"/>
      <c r="K6" s="277"/>
    </row>
    <row r="7" customHeight="1" spans="1:11">
      <c r="A7" s="209" t="s">
        <v>59</v>
      </c>
      <c r="B7" s="219">
        <v>5031</v>
      </c>
      <c r="C7" s="220"/>
      <c r="D7" s="209" t="s">
        <v>173</v>
      </c>
      <c r="E7" s="212"/>
      <c r="F7" s="216">
        <v>2350</v>
      </c>
      <c r="G7" s="217"/>
      <c r="H7" s="221"/>
      <c r="I7" s="210"/>
      <c r="J7" s="210"/>
      <c r="K7" s="211"/>
    </row>
    <row r="8" ht="33.95" customHeight="1" spans="1:11">
      <c r="A8" s="222" t="s">
        <v>62</v>
      </c>
      <c r="B8" s="223" t="s">
        <v>63</v>
      </c>
      <c r="C8" s="224"/>
      <c r="D8" s="225" t="s">
        <v>64</v>
      </c>
      <c r="E8" s="226"/>
      <c r="F8" s="227">
        <v>45098</v>
      </c>
      <c r="G8" s="228"/>
      <c r="H8" s="225"/>
      <c r="I8" s="226"/>
      <c r="J8" s="226"/>
      <c r="K8" s="278"/>
    </row>
    <row r="9" customHeight="1" spans="1:11">
      <c r="A9" s="229" t="s">
        <v>174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customHeight="1" spans="1:11">
      <c r="A10" s="230" t="s">
        <v>68</v>
      </c>
      <c r="B10" s="231" t="s">
        <v>69</v>
      </c>
      <c r="C10" s="232" t="s">
        <v>70</v>
      </c>
      <c r="D10" s="233"/>
      <c r="E10" s="234" t="s">
        <v>73</v>
      </c>
      <c r="F10" s="231" t="s">
        <v>69</v>
      </c>
      <c r="G10" s="232" t="s">
        <v>70</v>
      </c>
      <c r="H10" s="231"/>
      <c r="I10" s="234" t="s">
        <v>71</v>
      </c>
      <c r="J10" s="231" t="s">
        <v>69</v>
      </c>
      <c r="K10" s="279" t="s">
        <v>70</v>
      </c>
    </row>
    <row r="11" customHeight="1" spans="1:11">
      <c r="A11" s="215" t="s">
        <v>74</v>
      </c>
      <c r="B11" s="235" t="s">
        <v>69</v>
      </c>
      <c r="C11" s="210" t="s">
        <v>70</v>
      </c>
      <c r="D11" s="236"/>
      <c r="E11" s="237" t="s">
        <v>76</v>
      </c>
      <c r="F11" s="235" t="s">
        <v>69</v>
      </c>
      <c r="G11" s="210" t="s">
        <v>70</v>
      </c>
      <c r="H11" s="235"/>
      <c r="I11" s="237" t="s">
        <v>81</v>
      </c>
      <c r="J11" s="235" t="s">
        <v>69</v>
      </c>
      <c r="K11" s="211" t="s">
        <v>70</v>
      </c>
    </row>
    <row r="12" customHeight="1" spans="1:11">
      <c r="A12" s="225" t="s">
        <v>109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78"/>
    </row>
    <row r="13" customHeight="1" spans="1:11">
      <c r="A13" s="238" t="s">
        <v>175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customHeight="1" spans="1:11">
      <c r="A14" s="239" t="s">
        <v>176</v>
      </c>
      <c r="B14" s="240"/>
      <c r="C14" s="240"/>
      <c r="D14" s="240"/>
      <c r="E14" s="240"/>
      <c r="F14" s="240"/>
      <c r="G14" s="240"/>
      <c r="H14" s="240"/>
      <c r="I14" s="280"/>
      <c r="J14" s="280"/>
      <c r="K14" s="281"/>
    </row>
    <row r="15" customHeight="1" spans="1:11">
      <c r="A15" s="241"/>
      <c r="B15" s="242"/>
      <c r="C15" s="242"/>
      <c r="D15" s="243"/>
      <c r="E15" s="244"/>
      <c r="F15" s="242"/>
      <c r="G15" s="242"/>
      <c r="H15" s="243"/>
      <c r="I15" s="282"/>
      <c r="J15" s="283"/>
      <c r="K15" s="284"/>
    </row>
    <row r="16" customHeight="1" spans="1:1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85"/>
    </row>
    <row r="17" customHeight="1" spans="1:11">
      <c r="A17" s="238" t="s">
        <v>177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customHeight="1" spans="1:11">
      <c r="A18" s="239"/>
      <c r="B18" s="240"/>
      <c r="C18" s="240"/>
      <c r="D18" s="240"/>
      <c r="E18" s="240"/>
      <c r="F18" s="240"/>
      <c r="G18" s="240"/>
      <c r="H18" s="240"/>
      <c r="I18" s="280"/>
      <c r="J18" s="280"/>
      <c r="K18" s="281"/>
    </row>
    <row r="19" customHeight="1" spans="1:11">
      <c r="A19" s="241"/>
      <c r="B19" s="242"/>
      <c r="C19" s="242"/>
      <c r="D19" s="243"/>
      <c r="E19" s="244"/>
      <c r="F19" s="242"/>
      <c r="G19" s="242"/>
      <c r="H19" s="243"/>
      <c r="I19" s="282"/>
      <c r="J19" s="283"/>
      <c r="K19" s="284"/>
    </row>
    <row r="20" customHeight="1" spans="1:11">
      <c r="A20" s="245"/>
      <c r="B20" s="246"/>
      <c r="C20" s="246"/>
      <c r="D20" s="246"/>
      <c r="E20" s="246"/>
      <c r="F20" s="246"/>
      <c r="G20" s="246"/>
      <c r="H20" s="246"/>
      <c r="I20" s="246"/>
      <c r="J20" s="246"/>
      <c r="K20" s="285"/>
    </row>
    <row r="21" customHeight="1" spans="1:11">
      <c r="A21" s="247" t="s">
        <v>106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customHeight="1" spans="1:11">
      <c r="A22" s="115" t="s">
        <v>107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78"/>
    </row>
    <row r="23" customHeight="1" spans="1:11">
      <c r="A23" s="126" t="s">
        <v>108</v>
      </c>
      <c r="B23" s="128"/>
      <c r="C23" s="210" t="s">
        <v>50</v>
      </c>
      <c r="D23" s="210" t="s">
        <v>51</v>
      </c>
      <c r="E23" s="125"/>
      <c r="F23" s="125"/>
      <c r="G23" s="125"/>
      <c r="H23" s="125"/>
      <c r="I23" s="125"/>
      <c r="J23" s="125"/>
      <c r="K23" s="172"/>
    </row>
    <row r="24" customHeight="1" spans="1:11">
      <c r="A24" s="248" t="s">
        <v>178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86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87"/>
    </row>
    <row r="26" customHeight="1" spans="1:11">
      <c r="A26" s="229" t="s">
        <v>115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customHeight="1" spans="1:11">
      <c r="A27" s="203" t="s">
        <v>116</v>
      </c>
      <c r="B27" s="232" t="s">
        <v>79</v>
      </c>
      <c r="C27" s="232" t="s">
        <v>80</v>
      </c>
      <c r="D27" s="232" t="s">
        <v>72</v>
      </c>
      <c r="E27" s="204" t="s">
        <v>117</v>
      </c>
      <c r="F27" s="232" t="s">
        <v>79</v>
      </c>
      <c r="G27" s="232" t="s">
        <v>80</v>
      </c>
      <c r="H27" s="232" t="s">
        <v>72</v>
      </c>
      <c r="I27" s="204" t="s">
        <v>118</v>
      </c>
      <c r="J27" s="232" t="s">
        <v>79</v>
      </c>
      <c r="K27" s="279" t="s">
        <v>80</v>
      </c>
    </row>
    <row r="28" customHeight="1" spans="1:11">
      <c r="A28" s="218" t="s">
        <v>71</v>
      </c>
      <c r="B28" s="210" t="s">
        <v>79</v>
      </c>
      <c r="C28" s="210" t="s">
        <v>80</v>
      </c>
      <c r="D28" s="210" t="s">
        <v>72</v>
      </c>
      <c r="E28" s="252" t="s">
        <v>78</v>
      </c>
      <c r="F28" s="210" t="s">
        <v>79</v>
      </c>
      <c r="G28" s="210" t="s">
        <v>80</v>
      </c>
      <c r="H28" s="210" t="s">
        <v>72</v>
      </c>
      <c r="I28" s="252" t="s">
        <v>89</v>
      </c>
      <c r="J28" s="210" t="s">
        <v>79</v>
      </c>
      <c r="K28" s="211" t="s">
        <v>80</v>
      </c>
    </row>
    <row r="29" customHeight="1" spans="1:11">
      <c r="A29" s="209" t="s">
        <v>82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88"/>
    </row>
    <row r="30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89"/>
    </row>
    <row r="31" customHeight="1" spans="1:11">
      <c r="A31" s="256" t="s">
        <v>179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ht="17.25" customHeight="1" spans="1:11">
      <c r="A32" s="257" t="s">
        <v>180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90"/>
    </row>
    <row r="33" ht="17.25" customHeight="1" spans="1:11">
      <c r="A33" s="259" t="s">
        <v>181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91"/>
    </row>
    <row r="34" ht="17.25" customHeight="1" spans="1:11">
      <c r="A34" s="259" t="s">
        <v>182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91"/>
    </row>
    <row r="35" ht="17.25" customHeight="1" spans="1:1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91"/>
    </row>
    <row r="36" ht="17.25" customHeight="1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91"/>
    </row>
    <row r="37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91"/>
    </row>
    <row r="38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91"/>
    </row>
    <row r="39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1"/>
    </row>
    <row r="40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1"/>
    </row>
    <row r="4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1"/>
    </row>
    <row r="42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1"/>
    </row>
    <row r="43" ht="17.25" customHeight="1" spans="1:11">
      <c r="A43" s="254" t="s">
        <v>114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9"/>
    </row>
    <row r="44" customHeight="1" spans="1:11">
      <c r="A44" s="256" t="s">
        <v>183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ht="18" customHeight="1" spans="1:11">
      <c r="A45" s="261" t="s">
        <v>109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2"/>
    </row>
    <row r="46" ht="18" customHeight="1" spans="1:1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92"/>
    </row>
    <row r="47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7"/>
    </row>
    <row r="48" ht="21" customHeight="1" spans="1:11">
      <c r="A48" s="263" t="s">
        <v>120</v>
      </c>
      <c r="B48" s="264" t="s">
        <v>121</v>
      </c>
      <c r="C48" s="264"/>
      <c r="D48" s="265" t="s">
        <v>122</v>
      </c>
      <c r="E48" s="266" t="s">
        <v>123</v>
      </c>
      <c r="F48" s="265" t="s">
        <v>124</v>
      </c>
      <c r="G48" s="267">
        <v>45058</v>
      </c>
      <c r="H48" s="268" t="s">
        <v>125</v>
      </c>
      <c r="I48" s="268"/>
      <c r="J48" s="264" t="s">
        <v>126</v>
      </c>
      <c r="K48" s="293"/>
    </row>
    <row r="49" customHeight="1" spans="1:11">
      <c r="A49" s="269" t="s">
        <v>127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4"/>
    </row>
    <row r="50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5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6"/>
    </row>
    <row r="52" ht="21" customHeight="1" spans="1:11">
      <c r="A52" s="263" t="s">
        <v>120</v>
      </c>
      <c r="B52" s="264" t="s">
        <v>121</v>
      </c>
      <c r="C52" s="264"/>
      <c r="D52" s="265" t="s">
        <v>122</v>
      </c>
      <c r="E52" s="265"/>
      <c r="F52" s="265" t="s">
        <v>124</v>
      </c>
      <c r="G52" s="265"/>
      <c r="H52" s="268" t="s">
        <v>125</v>
      </c>
      <c r="I52" s="268"/>
      <c r="J52" s="297"/>
      <c r="K52" s="29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Q15" sqref="Q15"/>
    </sheetView>
  </sheetViews>
  <sheetFormatPr defaultColWidth="9" defaultRowHeight="26.1" customHeight="1"/>
  <cols>
    <col min="1" max="1" width="10.375" style="187" customWidth="1"/>
    <col min="2" max="2" width="10.75" style="188" customWidth="1"/>
    <col min="3" max="3" width="10.625" style="188" customWidth="1"/>
    <col min="4" max="4" width="10" style="188" customWidth="1"/>
    <col min="5" max="5" width="10.375" style="188" customWidth="1"/>
    <col min="6" max="6" width="10" style="188" customWidth="1"/>
    <col min="7" max="7" width="10.875" style="188" customWidth="1"/>
    <col min="8" max="8" width="9" style="188"/>
    <col min="9" max="9" width="14.125" style="188" customWidth="1"/>
    <col min="10" max="10" width="14" style="188" customWidth="1"/>
    <col min="11" max="11" width="14.25" style="188" customWidth="1"/>
    <col min="12" max="12" width="15.125" style="188" customWidth="1"/>
    <col min="13" max="13" width="13.125" style="188" customWidth="1"/>
    <col min="14" max="14" width="15" style="189" customWidth="1"/>
    <col min="15" max="16384" width="9" style="80"/>
  </cols>
  <sheetData>
    <row r="1" ht="30" customHeight="1" spans="1:14">
      <c r="A1" s="190" t="s">
        <v>129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4"/>
    </row>
    <row r="2" s="79" customFormat="1" ht="24.95" customHeight="1" spans="1:14">
      <c r="A2" s="83" t="s">
        <v>46</v>
      </c>
      <c r="B2" s="84" t="s">
        <v>47</v>
      </c>
      <c r="C2" s="85"/>
      <c r="D2" s="86" t="s">
        <v>130</v>
      </c>
      <c r="E2" s="87" t="s">
        <v>53</v>
      </c>
      <c r="F2" s="87"/>
      <c r="G2" s="87"/>
      <c r="H2" s="192"/>
      <c r="I2" s="105" t="s">
        <v>41</v>
      </c>
      <c r="J2" s="106" t="s">
        <v>131</v>
      </c>
      <c r="K2" s="107"/>
      <c r="L2" s="107"/>
      <c r="M2" s="107"/>
      <c r="N2" s="108"/>
    </row>
    <row r="3" s="79" customFormat="1" ht="23.1" customHeight="1" spans="1:14">
      <c r="A3" s="89" t="s">
        <v>132</v>
      </c>
      <c r="B3" s="90" t="s">
        <v>133</v>
      </c>
      <c r="C3" s="91"/>
      <c r="D3" s="91"/>
      <c r="E3" s="91"/>
      <c r="F3" s="91"/>
      <c r="G3" s="91"/>
      <c r="H3" s="83"/>
      <c r="I3" s="90" t="s">
        <v>134</v>
      </c>
      <c r="J3" s="91"/>
      <c r="K3" s="91"/>
      <c r="L3" s="91"/>
      <c r="M3" s="91"/>
      <c r="N3" s="91"/>
    </row>
    <row r="4" s="79" customFormat="1" ht="23.1" customHeight="1" spans="1:14">
      <c r="A4" s="91"/>
      <c r="B4" s="92" t="s">
        <v>94</v>
      </c>
      <c r="C4" s="93" t="s">
        <v>95</v>
      </c>
      <c r="D4" s="93" t="s">
        <v>96</v>
      </c>
      <c r="E4" s="93" t="s">
        <v>97</v>
      </c>
      <c r="F4" s="93" t="s">
        <v>98</v>
      </c>
      <c r="G4" s="93" t="s">
        <v>99</v>
      </c>
      <c r="H4" s="83"/>
      <c r="I4" s="92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</row>
    <row r="5" s="79" customFormat="1" ht="23.1" customHeight="1" spans="1:14">
      <c r="A5" s="89"/>
      <c r="B5" s="94" t="s">
        <v>135</v>
      </c>
      <c r="C5" s="94" t="s">
        <v>136</v>
      </c>
      <c r="D5" s="95" t="s">
        <v>137</v>
      </c>
      <c r="E5" s="94" t="s">
        <v>138</v>
      </c>
      <c r="F5" s="94" t="s">
        <v>139</v>
      </c>
      <c r="G5" s="94" t="s">
        <v>140</v>
      </c>
      <c r="H5" s="83"/>
      <c r="I5" s="94" t="s">
        <v>135</v>
      </c>
      <c r="J5" s="94" t="s">
        <v>136</v>
      </c>
      <c r="K5" s="95" t="s">
        <v>137</v>
      </c>
      <c r="L5" s="94" t="s">
        <v>138</v>
      </c>
      <c r="M5" s="94" t="s">
        <v>139</v>
      </c>
      <c r="N5" s="94" t="s">
        <v>140</v>
      </c>
    </row>
    <row r="6" s="79" customFormat="1" ht="21" customHeight="1" spans="1:14">
      <c r="A6" s="96" t="s">
        <v>141</v>
      </c>
      <c r="B6" s="94">
        <v>95.8</v>
      </c>
      <c r="C6" s="94">
        <v>97.9</v>
      </c>
      <c r="D6" s="95">
        <v>100</v>
      </c>
      <c r="E6" s="94">
        <v>102.1</v>
      </c>
      <c r="F6" s="94">
        <v>104.2</v>
      </c>
      <c r="G6" s="94">
        <v>106.3</v>
      </c>
      <c r="H6" s="83"/>
      <c r="I6" s="109" t="s">
        <v>184</v>
      </c>
      <c r="J6" s="109" t="s">
        <v>149</v>
      </c>
      <c r="K6" s="109" t="s">
        <v>142</v>
      </c>
      <c r="L6" s="109" t="s">
        <v>155</v>
      </c>
      <c r="M6" s="195" t="s">
        <v>185</v>
      </c>
      <c r="N6" s="109" t="s">
        <v>147</v>
      </c>
    </row>
    <row r="7" s="79" customFormat="1" ht="21" customHeight="1" spans="1:14">
      <c r="A7" s="96" t="s">
        <v>143</v>
      </c>
      <c r="B7" s="94">
        <v>-3</v>
      </c>
      <c r="C7" s="94">
        <f>K7</f>
        <v>0</v>
      </c>
      <c r="D7" s="95"/>
      <c r="E7" s="94">
        <v>1.5</v>
      </c>
      <c r="F7" s="94">
        <v>3</v>
      </c>
      <c r="G7" s="94">
        <v>4.5</v>
      </c>
      <c r="H7" s="83"/>
      <c r="I7" s="83"/>
      <c r="J7" s="83"/>
      <c r="K7" s="109"/>
      <c r="L7" s="83"/>
      <c r="M7" s="109"/>
      <c r="N7" s="83"/>
    </row>
    <row r="8" s="79" customFormat="1" ht="21" customHeight="1" spans="1:14">
      <c r="A8" s="96" t="s">
        <v>144</v>
      </c>
      <c r="B8" s="94">
        <f>C8-4</f>
        <v>76</v>
      </c>
      <c r="C8" s="94">
        <f>D8-4</f>
        <v>80</v>
      </c>
      <c r="D8" s="95">
        <v>84</v>
      </c>
      <c r="E8" s="94">
        <f t="shared" ref="E8:E10" si="0">D8+4</f>
        <v>88</v>
      </c>
      <c r="F8" s="94">
        <f>E8+5</f>
        <v>93</v>
      </c>
      <c r="G8" s="94">
        <f>F8+6</f>
        <v>99</v>
      </c>
      <c r="H8" s="83"/>
      <c r="I8" s="109" t="s">
        <v>155</v>
      </c>
      <c r="J8" s="109" t="s">
        <v>145</v>
      </c>
      <c r="K8" s="109" t="s">
        <v>145</v>
      </c>
      <c r="L8" s="196" t="s">
        <v>186</v>
      </c>
      <c r="M8" s="109" t="s">
        <v>187</v>
      </c>
      <c r="N8" s="196" t="s">
        <v>188</v>
      </c>
    </row>
    <row r="9" s="79" customFormat="1" ht="21" customHeight="1" spans="1:14">
      <c r="A9" s="96" t="s">
        <v>146</v>
      </c>
      <c r="B9" s="94">
        <f>C9-4</f>
        <v>86</v>
      </c>
      <c r="C9" s="94">
        <f>D9-4</f>
        <v>90</v>
      </c>
      <c r="D9" s="95">
        <v>94</v>
      </c>
      <c r="E9" s="94">
        <f t="shared" si="0"/>
        <v>98</v>
      </c>
      <c r="F9" s="94">
        <f>E9+5</f>
        <v>103</v>
      </c>
      <c r="G9" s="94">
        <f>F9+6</f>
        <v>109</v>
      </c>
      <c r="H9" s="83"/>
      <c r="I9" s="196" t="s">
        <v>147</v>
      </c>
      <c r="J9" s="109" t="s">
        <v>147</v>
      </c>
      <c r="K9" s="109" t="s">
        <v>147</v>
      </c>
      <c r="L9" s="109" t="s">
        <v>147</v>
      </c>
      <c r="M9" s="109" t="s">
        <v>147</v>
      </c>
      <c r="N9" s="109" t="s">
        <v>147</v>
      </c>
    </row>
    <row r="10" s="79" customFormat="1" ht="21" customHeight="1" spans="1:14">
      <c r="A10" s="96" t="s">
        <v>148</v>
      </c>
      <c r="B10" s="94">
        <f>C10-3.6</f>
        <v>100.8</v>
      </c>
      <c r="C10" s="94">
        <f>D10-3.6</f>
        <v>104.4</v>
      </c>
      <c r="D10" s="95">
        <v>108</v>
      </c>
      <c r="E10" s="94">
        <f t="shared" si="0"/>
        <v>112</v>
      </c>
      <c r="F10" s="94">
        <f>E10+4</f>
        <v>116</v>
      </c>
      <c r="G10" s="94">
        <f>F10+4</f>
        <v>120</v>
      </c>
      <c r="H10" s="83"/>
      <c r="I10" s="196" t="s">
        <v>189</v>
      </c>
      <c r="J10" s="109" t="s">
        <v>190</v>
      </c>
      <c r="K10" s="109" t="s">
        <v>149</v>
      </c>
      <c r="L10" s="109" t="s">
        <v>149</v>
      </c>
      <c r="M10" s="109" t="s">
        <v>149</v>
      </c>
      <c r="N10" s="196" t="s">
        <v>191</v>
      </c>
    </row>
    <row r="11" s="79" customFormat="1" ht="21" customHeight="1" spans="1:14">
      <c r="A11" s="96" t="s">
        <v>150</v>
      </c>
      <c r="B11" s="94">
        <v>31.2</v>
      </c>
      <c r="C11" s="97">
        <v>32.35</v>
      </c>
      <c r="D11" s="95">
        <v>33.5</v>
      </c>
      <c r="E11" s="94">
        <v>34.8</v>
      </c>
      <c r="F11" s="94">
        <v>36.1</v>
      </c>
      <c r="G11" s="94">
        <v>37.4</v>
      </c>
      <c r="H11" s="83"/>
      <c r="I11" s="109" t="s">
        <v>153</v>
      </c>
      <c r="J11" s="109" t="s">
        <v>149</v>
      </c>
      <c r="K11" s="109" t="s">
        <v>142</v>
      </c>
      <c r="L11" s="109" t="s">
        <v>192</v>
      </c>
      <c r="M11" s="109" t="s">
        <v>193</v>
      </c>
      <c r="N11" s="109" t="s">
        <v>145</v>
      </c>
    </row>
    <row r="12" s="79" customFormat="1" ht="21" customHeight="1" spans="1:14">
      <c r="A12" s="96" t="s">
        <v>151</v>
      </c>
      <c r="B12" s="94">
        <v>22.6</v>
      </c>
      <c r="C12" s="94">
        <v>23.3</v>
      </c>
      <c r="D12" s="95">
        <v>24</v>
      </c>
      <c r="E12" s="94">
        <v>24.7</v>
      </c>
      <c r="F12" s="94">
        <v>25.4</v>
      </c>
      <c r="G12" s="94">
        <v>26.3</v>
      </c>
      <c r="H12" s="83"/>
      <c r="I12" s="196" t="s">
        <v>194</v>
      </c>
      <c r="J12" s="195" t="s">
        <v>195</v>
      </c>
      <c r="K12" s="109" t="s">
        <v>147</v>
      </c>
      <c r="L12" s="196" t="s">
        <v>196</v>
      </c>
      <c r="M12" s="196" t="s">
        <v>188</v>
      </c>
      <c r="N12" s="196" t="s">
        <v>197</v>
      </c>
    </row>
    <row r="13" s="79" customFormat="1" ht="21" customHeight="1" spans="1:14">
      <c r="A13" s="96" t="s">
        <v>152</v>
      </c>
      <c r="B13" s="94">
        <v>13.5</v>
      </c>
      <c r="C13" s="94">
        <v>14</v>
      </c>
      <c r="D13" s="95">
        <v>14.5</v>
      </c>
      <c r="E13" s="94">
        <v>15</v>
      </c>
      <c r="F13" s="94">
        <v>15.5</v>
      </c>
      <c r="G13" s="94">
        <v>16.2</v>
      </c>
      <c r="H13" s="83"/>
      <c r="I13" s="109" t="s">
        <v>147</v>
      </c>
      <c r="J13" s="109" t="s">
        <v>147</v>
      </c>
      <c r="K13" s="109" t="s">
        <v>153</v>
      </c>
      <c r="L13" s="109" t="s">
        <v>198</v>
      </c>
      <c r="M13" s="109" t="s">
        <v>147</v>
      </c>
      <c r="N13" s="109" t="s">
        <v>198</v>
      </c>
    </row>
    <row r="14" s="79" customFormat="1" ht="21" customHeight="1" spans="1:14">
      <c r="A14" s="96" t="s">
        <v>154</v>
      </c>
      <c r="B14" s="94">
        <v>28.7</v>
      </c>
      <c r="C14" s="94">
        <v>29.4</v>
      </c>
      <c r="D14" s="95">
        <v>30</v>
      </c>
      <c r="E14" s="94">
        <v>30.6</v>
      </c>
      <c r="F14" s="94">
        <f>E14+0.7</f>
        <v>31.3</v>
      </c>
      <c r="G14" s="94">
        <f>F14+0.6</f>
        <v>31.9</v>
      </c>
      <c r="H14" s="83"/>
      <c r="I14" s="109" t="s">
        <v>199</v>
      </c>
      <c r="J14" s="109" t="s">
        <v>200</v>
      </c>
      <c r="K14" s="109" t="s">
        <v>155</v>
      </c>
      <c r="L14" s="109" t="s">
        <v>201</v>
      </c>
      <c r="M14" s="109" t="s">
        <v>192</v>
      </c>
      <c r="N14" s="109" t="s">
        <v>202</v>
      </c>
    </row>
    <row r="15" s="79" customFormat="1" ht="21" customHeight="1" spans="1:14">
      <c r="A15" s="96" t="s">
        <v>156</v>
      </c>
      <c r="B15" s="94">
        <v>39.2</v>
      </c>
      <c r="C15" s="94">
        <v>40.1</v>
      </c>
      <c r="D15" s="95">
        <v>41</v>
      </c>
      <c r="E15" s="94">
        <f t="shared" ref="E15:G15" si="1">D15+1.1</f>
        <v>42.1</v>
      </c>
      <c r="F15" s="94">
        <f t="shared" si="1"/>
        <v>43.2</v>
      </c>
      <c r="G15" s="94">
        <f t="shared" si="1"/>
        <v>44.3</v>
      </c>
      <c r="H15" s="83"/>
      <c r="I15" s="109" t="s">
        <v>203</v>
      </c>
      <c r="J15" s="109" t="s">
        <v>204</v>
      </c>
      <c r="K15" s="109" t="s">
        <v>142</v>
      </c>
      <c r="L15" s="109" t="s">
        <v>205</v>
      </c>
      <c r="M15" s="109" t="s">
        <v>206</v>
      </c>
      <c r="N15" s="196" t="s">
        <v>189</v>
      </c>
    </row>
    <row r="16" s="79" customFormat="1" ht="21" customHeight="1" spans="1:14">
      <c r="A16" s="96" t="s">
        <v>157</v>
      </c>
      <c r="B16" s="94">
        <f t="shared" ref="B16" si="2">D16-0.5</f>
        <v>14.5</v>
      </c>
      <c r="C16" s="94">
        <f>B16</f>
        <v>14.5</v>
      </c>
      <c r="D16" s="95">
        <v>15</v>
      </c>
      <c r="E16" s="94">
        <f>D16</f>
        <v>15</v>
      </c>
      <c r="F16" s="94">
        <f t="shared" ref="F16" si="3">D16+1.5</f>
        <v>16.5</v>
      </c>
      <c r="G16" s="94">
        <f>F16</f>
        <v>16.5</v>
      </c>
      <c r="H16" s="83"/>
      <c r="I16" s="109" t="s">
        <v>147</v>
      </c>
      <c r="J16" s="109" t="s">
        <v>207</v>
      </c>
      <c r="K16" s="109" t="s">
        <v>147</v>
      </c>
      <c r="L16" s="109" t="s">
        <v>208</v>
      </c>
      <c r="M16" s="196" t="s">
        <v>194</v>
      </c>
      <c r="N16" s="109" t="s">
        <v>199</v>
      </c>
    </row>
    <row r="17" s="79" customFormat="1" ht="21" customHeight="1" spans="1:14">
      <c r="A17" s="96" t="s">
        <v>158</v>
      </c>
      <c r="B17" s="94">
        <v>15.5</v>
      </c>
      <c r="C17" s="94">
        <f>B17</f>
        <v>15.5</v>
      </c>
      <c r="D17" s="95">
        <v>16</v>
      </c>
      <c r="E17" s="94">
        <v>16.5</v>
      </c>
      <c r="F17" s="94">
        <v>17</v>
      </c>
      <c r="G17" s="94">
        <v>17.5</v>
      </c>
      <c r="H17" s="83"/>
      <c r="I17" s="109" t="s">
        <v>142</v>
      </c>
      <c r="J17" s="109" t="s">
        <v>142</v>
      </c>
      <c r="K17" s="109" t="s">
        <v>147</v>
      </c>
      <c r="L17" s="109" t="s">
        <v>155</v>
      </c>
      <c r="M17" s="109" t="s">
        <v>149</v>
      </c>
      <c r="N17" s="109" t="s">
        <v>147</v>
      </c>
    </row>
    <row r="18" s="79" customFormat="1" ht="21" customHeight="1" spans="1:14">
      <c r="A18" s="96" t="s">
        <v>159</v>
      </c>
      <c r="B18" s="94">
        <v>18.5</v>
      </c>
      <c r="C18" s="94">
        <v>18.5</v>
      </c>
      <c r="D18" s="95">
        <v>19</v>
      </c>
      <c r="E18" s="94">
        <v>19</v>
      </c>
      <c r="F18" s="94">
        <v>20.5</v>
      </c>
      <c r="G18" s="94">
        <v>20.5</v>
      </c>
      <c r="H18" s="83"/>
      <c r="I18" s="109" t="s">
        <v>147</v>
      </c>
      <c r="J18" s="109" t="s">
        <v>147</v>
      </c>
      <c r="K18" s="109" t="s">
        <v>142</v>
      </c>
      <c r="L18" s="109" t="s">
        <v>147</v>
      </c>
      <c r="M18" s="109" t="s">
        <v>147</v>
      </c>
      <c r="N18" s="109" t="s">
        <v>147</v>
      </c>
    </row>
    <row r="19" s="79" customFormat="1" ht="21" customHeight="1" spans="1:14">
      <c r="A19" s="96" t="s">
        <v>160</v>
      </c>
      <c r="B19" s="94">
        <v>16</v>
      </c>
      <c r="C19" s="94">
        <f>B19</f>
        <v>16</v>
      </c>
      <c r="D19" s="95">
        <v>16.5</v>
      </c>
      <c r="E19" s="94">
        <f>D19</f>
        <v>16.5</v>
      </c>
      <c r="F19" s="94">
        <v>18</v>
      </c>
      <c r="G19" s="94">
        <f>F19</f>
        <v>18</v>
      </c>
      <c r="H19" s="83"/>
      <c r="I19" s="109" t="s">
        <v>147</v>
      </c>
      <c r="J19" s="109" t="s">
        <v>147</v>
      </c>
      <c r="K19" s="109" t="s">
        <v>161</v>
      </c>
      <c r="L19" s="109" t="s">
        <v>192</v>
      </c>
      <c r="M19" s="109" t="s">
        <v>147</v>
      </c>
      <c r="N19" s="109" t="s">
        <v>142</v>
      </c>
    </row>
    <row r="20" s="79" customFormat="1" ht="21" customHeight="1" spans="1:14">
      <c r="A20" s="96" t="s">
        <v>162</v>
      </c>
      <c r="B20" s="94">
        <v>4.5</v>
      </c>
      <c r="C20" s="94">
        <v>4.5</v>
      </c>
      <c r="D20" s="95">
        <v>4.5</v>
      </c>
      <c r="E20" s="94">
        <v>4.5</v>
      </c>
      <c r="F20" s="94">
        <v>4.5</v>
      </c>
      <c r="G20" s="94">
        <v>4.5</v>
      </c>
      <c r="H20" s="83"/>
      <c r="I20" s="109" t="s">
        <v>147</v>
      </c>
      <c r="J20" s="109" t="s">
        <v>147</v>
      </c>
      <c r="K20" s="109" t="s">
        <v>147</v>
      </c>
      <c r="L20" s="109" t="s">
        <v>147</v>
      </c>
      <c r="M20" s="109" t="s">
        <v>147</v>
      </c>
      <c r="N20" s="109" t="s">
        <v>147</v>
      </c>
    </row>
    <row r="21" s="79" customFormat="1" ht="21" customHeight="1" spans="1:14">
      <c r="A21" s="98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ht="29.1" customHeight="1" spans="1:14">
      <c r="A22" s="193"/>
      <c r="B22" s="100"/>
      <c r="C22" s="101"/>
      <c r="D22" s="101"/>
      <c r="E22" s="102"/>
      <c r="F22" s="102"/>
      <c r="G22" s="103"/>
      <c r="H22" s="104"/>
      <c r="I22" s="100"/>
      <c r="J22" s="101"/>
      <c r="K22" s="101"/>
      <c r="L22" s="102"/>
      <c r="M22" s="102"/>
      <c r="N22" s="103"/>
    </row>
    <row r="23" ht="15"/>
    <row r="24" ht="14.25"/>
    <row r="25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2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N28" sqref="N28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0.62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6.25" spans="1:11">
      <c r="A1" s="114" t="s">
        <v>209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5" t="s">
        <v>37</v>
      </c>
      <c r="B2" s="116" t="s">
        <v>38</v>
      </c>
      <c r="C2" s="116"/>
      <c r="D2" s="117" t="s">
        <v>46</v>
      </c>
      <c r="E2" s="118" t="s">
        <v>47</v>
      </c>
      <c r="F2" s="119" t="s">
        <v>210</v>
      </c>
      <c r="G2" s="120" t="s">
        <v>53</v>
      </c>
      <c r="H2" s="120"/>
      <c r="I2" s="149" t="s">
        <v>41</v>
      </c>
      <c r="J2" s="120" t="s">
        <v>42</v>
      </c>
      <c r="K2" s="171"/>
    </row>
    <row r="3" spans="1:11">
      <c r="A3" s="121" t="s">
        <v>59</v>
      </c>
      <c r="B3" s="122">
        <v>5007</v>
      </c>
      <c r="C3" s="122"/>
      <c r="D3" s="123" t="s">
        <v>211</v>
      </c>
      <c r="E3" s="124"/>
      <c r="F3" s="124"/>
      <c r="G3" s="124"/>
      <c r="H3" s="125" t="s">
        <v>212</v>
      </c>
      <c r="I3" s="125"/>
      <c r="J3" s="125"/>
      <c r="K3" s="172"/>
    </row>
    <row r="4" spans="1:11">
      <c r="A4" s="126" t="s">
        <v>56</v>
      </c>
      <c r="B4" s="127">
        <v>3</v>
      </c>
      <c r="C4" s="127">
        <v>6</v>
      </c>
      <c r="D4" s="128" t="s">
        <v>213</v>
      </c>
      <c r="E4" s="129"/>
      <c r="F4" s="129"/>
      <c r="G4" s="129"/>
      <c r="H4" s="128" t="s">
        <v>214</v>
      </c>
      <c r="I4" s="128"/>
      <c r="J4" s="142" t="s">
        <v>50</v>
      </c>
      <c r="K4" s="173" t="s">
        <v>51</v>
      </c>
    </row>
    <row r="5" spans="1:11">
      <c r="A5" s="126" t="s">
        <v>215</v>
      </c>
      <c r="B5" s="122">
        <v>1</v>
      </c>
      <c r="C5" s="122"/>
      <c r="D5" s="123" t="s">
        <v>216</v>
      </c>
      <c r="E5" s="123"/>
      <c r="F5" s="123"/>
      <c r="G5" s="123"/>
      <c r="H5" s="128" t="s">
        <v>217</v>
      </c>
      <c r="I5" s="128"/>
      <c r="J5" s="142" t="s">
        <v>50</v>
      </c>
      <c r="K5" s="173" t="s">
        <v>51</v>
      </c>
    </row>
    <row r="6" spans="1:11">
      <c r="A6" s="130" t="s">
        <v>218</v>
      </c>
      <c r="B6" s="131">
        <v>200</v>
      </c>
      <c r="C6" s="131"/>
      <c r="D6" s="132" t="s">
        <v>219</v>
      </c>
      <c r="E6" s="133">
        <v>5021</v>
      </c>
      <c r="F6" s="134"/>
      <c r="G6" s="132"/>
      <c r="H6" s="135" t="s">
        <v>220</v>
      </c>
      <c r="I6" s="135"/>
      <c r="J6" s="134" t="s">
        <v>50</v>
      </c>
      <c r="K6" s="174" t="s">
        <v>51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221</v>
      </c>
      <c r="B8" s="119" t="s">
        <v>222</v>
      </c>
      <c r="C8" s="119" t="s">
        <v>223</v>
      </c>
      <c r="D8" s="119" t="s">
        <v>224</v>
      </c>
      <c r="E8" s="119" t="s">
        <v>225</v>
      </c>
      <c r="F8" s="119" t="s">
        <v>226</v>
      </c>
      <c r="G8" s="140" t="s">
        <v>227</v>
      </c>
      <c r="H8" s="141"/>
      <c r="I8" s="141"/>
      <c r="J8" s="141"/>
      <c r="K8" s="175"/>
    </row>
    <row r="9" spans="1:11">
      <c r="A9" s="126" t="s">
        <v>228</v>
      </c>
      <c r="B9" s="128"/>
      <c r="C9" s="142" t="s">
        <v>50</v>
      </c>
      <c r="D9" s="142" t="s">
        <v>51</v>
      </c>
      <c r="E9" s="123" t="s">
        <v>229</v>
      </c>
      <c r="F9" s="143" t="s">
        <v>230</v>
      </c>
      <c r="G9" s="144"/>
      <c r="H9" s="145"/>
      <c r="I9" s="145"/>
      <c r="J9" s="145"/>
      <c r="K9" s="176"/>
    </row>
    <row r="10" spans="1:11">
      <c r="A10" s="126" t="s">
        <v>231</v>
      </c>
      <c r="B10" s="128"/>
      <c r="C10" s="142" t="s">
        <v>50</v>
      </c>
      <c r="D10" s="142" t="s">
        <v>51</v>
      </c>
      <c r="E10" s="123" t="s">
        <v>232</v>
      </c>
      <c r="F10" s="143" t="s">
        <v>233</v>
      </c>
      <c r="G10" s="144" t="s">
        <v>234</v>
      </c>
      <c r="H10" s="145"/>
      <c r="I10" s="145"/>
      <c r="J10" s="145"/>
      <c r="K10" s="176"/>
    </row>
    <row r="11" spans="1:11">
      <c r="A11" s="146" t="s">
        <v>174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7"/>
    </row>
    <row r="12" spans="1:11">
      <c r="A12" s="121" t="s">
        <v>73</v>
      </c>
      <c r="B12" s="142" t="s">
        <v>69</v>
      </c>
      <c r="C12" s="142" t="s">
        <v>70</v>
      </c>
      <c r="D12" s="143"/>
      <c r="E12" s="123" t="s">
        <v>71</v>
      </c>
      <c r="F12" s="142" t="s">
        <v>69</v>
      </c>
      <c r="G12" s="142" t="s">
        <v>70</v>
      </c>
      <c r="H12" s="142"/>
      <c r="I12" s="123" t="s">
        <v>235</v>
      </c>
      <c r="J12" s="142" t="s">
        <v>69</v>
      </c>
      <c r="K12" s="173" t="s">
        <v>70</v>
      </c>
    </row>
    <row r="13" spans="1:11">
      <c r="A13" s="121" t="s">
        <v>76</v>
      </c>
      <c r="B13" s="142" t="s">
        <v>69</v>
      </c>
      <c r="C13" s="142" t="s">
        <v>70</v>
      </c>
      <c r="D13" s="143"/>
      <c r="E13" s="123" t="s">
        <v>81</v>
      </c>
      <c r="F13" s="142" t="s">
        <v>69</v>
      </c>
      <c r="G13" s="142" t="s">
        <v>70</v>
      </c>
      <c r="H13" s="142"/>
      <c r="I13" s="123" t="s">
        <v>236</v>
      </c>
      <c r="J13" s="142" t="s">
        <v>69</v>
      </c>
      <c r="K13" s="173" t="s">
        <v>70</v>
      </c>
    </row>
    <row r="14" ht="15" spans="1:11">
      <c r="A14" s="130" t="s">
        <v>237</v>
      </c>
      <c r="B14" s="134" t="s">
        <v>69</v>
      </c>
      <c r="C14" s="134" t="s">
        <v>70</v>
      </c>
      <c r="D14" s="133"/>
      <c r="E14" s="132" t="s">
        <v>238</v>
      </c>
      <c r="F14" s="134" t="s">
        <v>69</v>
      </c>
      <c r="G14" s="134" t="s">
        <v>70</v>
      </c>
      <c r="H14" s="134"/>
      <c r="I14" s="132" t="s">
        <v>239</v>
      </c>
      <c r="J14" s="134" t="s">
        <v>69</v>
      </c>
      <c r="K14" s="174" t="s">
        <v>70</v>
      </c>
    </row>
    <row r="15" ht="15" spans="1:11">
      <c r="A15" s="136"/>
      <c r="B15" s="148"/>
      <c r="C15" s="148"/>
      <c r="D15" s="137"/>
      <c r="E15" s="136"/>
      <c r="F15" s="148"/>
      <c r="G15" s="148"/>
      <c r="H15" s="148"/>
      <c r="I15" s="136"/>
      <c r="J15" s="148"/>
      <c r="K15" s="148"/>
    </row>
    <row r="16" s="111" customFormat="1" spans="1:11">
      <c r="A16" s="115" t="s">
        <v>240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8"/>
    </row>
    <row r="17" spans="1:11">
      <c r="A17" s="126" t="s">
        <v>241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79"/>
    </row>
    <row r="18" spans="1:11">
      <c r="A18" s="126" t="s">
        <v>242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79"/>
    </row>
    <row r="19" spans="1:11">
      <c r="A19" s="150" t="s">
        <v>243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3"/>
    </row>
    <row r="20" spans="1:11">
      <c r="A20" s="151" t="s">
        <v>244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80"/>
    </row>
    <row r="21" spans="1:11">
      <c r="A21" s="151" t="s">
        <v>245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80"/>
    </row>
    <row r="22" spans="1:11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80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1"/>
    </row>
    <row r="24" spans="1:11">
      <c r="A24" s="126" t="s">
        <v>108</v>
      </c>
      <c r="B24" s="128"/>
      <c r="C24" s="142" t="s">
        <v>50</v>
      </c>
      <c r="D24" s="142" t="s">
        <v>51</v>
      </c>
      <c r="E24" s="125"/>
      <c r="F24" s="125"/>
      <c r="G24" s="125"/>
      <c r="H24" s="125"/>
      <c r="I24" s="125"/>
      <c r="J24" s="125"/>
      <c r="K24" s="172"/>
    </row>
    <row r="25" ht="15" spans="1:11">
      <c r="A25" s="155" t="s">
        <v>246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2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spans="1:11">
      <c r="A27" s="158" t="s">
        <v>247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5"/>
    </row>
    <row r="28" spans="1:11">
      <c r="A28" s="159" t="s">
        <v>248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3"/>
    </row>
    <row r="29" spans="1:11">
      <c r="A29" s="159" t="s">
        <v>249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3"/>
    </row>
    <row r="30" spans="1:11">
      <c r="A30" s="159" t="s">
        <v>250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3"/>
    </row>
    <row r="3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3"/>
    </row>
    <row r="32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3"/>
    </row>
    <row r="33" ht="23.1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3"/>
    </row>
    <row r="34" ht="23.1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80"/>
    </row>
    <row r="35" ht="23.1" customHeight="1" spans="1:11">
      <c r="A35" s="161"/>
      <c r="B35" s="152"/>
      <c r="C35" s="152"/>
      <c r="D35" s="152"/>
      <c r="E35" s="152"/>
      <c r="F35" s="152"/>
      <c r="G35" s="152"/>
      <c r="H35" s="152"/>
      <c r="I35" s="152"/>
      <c r="J35" s="152"/>
      <c r="K35" s="180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4"/>
    </row>
    <row r="37" ht="18.75" customHeight="1" spans="1:11">
      <c r="A37" s="164" t="s">
        <v>251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5"/>
    </row>
    <row r="38" s="112" customFormat="1" ht="18.75" customHeight="1" spans="1:11">
      <c r="A38" s="126" t="s">
        <v>252</v>
      </c>
      <c r="B38" s="128"/>
      <c r="C38" s="128"/>
      <c r="D38" s="125" t="s">
        <v>253</v>
      </c>
      <c r="E38" s="125"/>
      <c r="F38" s="166" t="s">
        <v>254</v>
      </c>
      <c r="G38" s="167"/>
      <c r="H38" s="128" t="s">
        <v>255</v>
      </c>
      <c r="I38" s="128"/>
      <c r="J38" s="128" t="s">
        <v>256</v>
      </c>
      <c r="K38" s="179"/>
    </row>
    <row r="39" ht="18.75" customHeight="1" spans="1:13">
      <c r="A39" s="126" t="s">
        <v>109</v>
      </c>
      <c r="B39" s="128" t="s">
        <v>257</v>
      </c>
      <c r="C39" s="128"/>
      <c r="D39" s="128"/>
      <c r="E39" s="128"/>
      <c r="F39" s="128"/>
      <c r="G39" s="128"/>
      <c r="H39" s="128"/>
      <c r="I39" s="128"/>
      <c r="J39" s="128"/>
      <c r="K39" s="179"/>
      <c r="M39" s="112"/>
    </row>
    <row r="40" ht="30.95" customHeight="1" spans="1:11">
      <c r="A40" s="126"/>
      <c r="B40" s="128"/>
      <c r="C40" s="128"/>
      <c r="D40" s="128"/>
      <c r="E40" s="128"/>
      <c r="F40" s="128"/>
      <c r="G40" s="128"/>
      <c r="H40" s="128"/>
      <c r="I40" s="128"/>
      <c r="J40" s="128"/>
      <c r="K40" s="179"/>
    </row>
    <row r="41" ht="18.75" customHeight="1" spans="1:11">
      <c r="A41" s="126"/>
      <c r="B41" s="128"/>
      <c r="C41" s="128"/>
      <c r="D41" s="128"/>
      <c r="E41" s="128"/>
      <c r="F41" s="128"/>
      <c r="G41" s="128"/>
      <c r="H41" s="128"/>
      <c r="I41" s="128"/>
      <c r="J41" s="128"/>
      <c r="K41" s="179"/>
    </row>
    <row r="42" ht="32.1" customHeight="1" spans="1:11">
      <c r="A42" s="130" t="s">
        <v>120</v>
      </c>
      <c r="B42" s="168" t="s">
        <v>258</v>
      </c>
      <c r="C42" s="168"/>
      <c r="D42" s="132" t="s">
        <v>259</v>
      </c>
      <c r="E42" s="133" t="s">
        <v>260</v>
      </c>
      <c r="F42" s="132" t="s">
        <v>124</v>
      </c>
      <c r="G42" s="169">
        <v>45081</v>
      </c>
      <c r="H42" s="170" t="s">
        <v>125</v>
      </c>
      <c r="I42" s="170"/>
      <c r="J42" s="168" t="s">
        <v>126</v>
      </c>
      <c r="K42" s="18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Y19" sqref="Y19"/>
    </sheetView>
  </sheetViews>
  <sheetFormatPr defaultColWidth="9" defaultRowHeight="26.1" customHeight="1"/>
  <cols>
    <col min="1" max="8" width="9" style="80"/>
    <col min="9" max="9" width="12.625" style="80" customWidth="1"/>
    <col min="10" max="10" width="11.625" style="80" customWidth="1"/>
    <col min="11" max="11" width="11.375" style="80" customWidth="1"/>
    <col min="12" max="12" width="11.875" style="80" customWidth="1"/>
    <col min="13" max="13" width="11.25" style="80" customWidth="1"/>
    <col min="14" max="14" width="11.375" style="80" customWidth="1"/>
    <col min="15" max="16384" width="9" style="80"/>
  </cols>
  <sheetData>
    <row r="1" ht="30" customHeight="1" spans="1:14">
      <c r="A1" s="81" t="s">
        <v>129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46</v>
      </c>
      <c r="B2" s="84" t="s">
        <v>47</v>
      </c>
      <c r="C2" s="85"/>
      <c r="D2" s="86" t="s">
        <v>130</v>
      </c>
      <c r="E2" s="87" t="s">
        <v>53</v>
      </c>
      <c r="F2" s="87"/>
      <c r="G2" s="87"/>
      <c r="H2" s="88"/>
      <c r="I2" s="105" t="s">
        <v>41</v>
      </c>
      <c r="J2" s="106" t="s">
        <v>131</v>
      </c>
      <c r="K2" s="107"/>
      <c r="L2" s="107"/>
      <c r="M2" s="107"/>
      <c r="N2" s="108"/>
    </row>
    <row r="3" s="79" customFormat="1" ht="23.1" customHeight="1" spans="1:14">
      <c r="A3" s="89" t="s">
        <v>132</v>
      </c>
      <c r="B3" s="90" t="s">
        <v>133</v>
      </c>
      <c r="C3" s="91"/>
      <c r="D3" s="91"/>
      <c r="E3" s="91"/>
      <c r="F3" s="91"/>
      <c r="G3" s="91"/>
      <c r="H3" s="83"/>
      <c r="I3" s="90" t="s">
        <v>134</v>
      </c>
      <c r="J3" s="91"/>
      <c r="K3" s="91"/>
      <c r="L3" s="91"/>
      <c r="M3" s="91"/>
      <c r="N3" s="91"/>
    </row>
    <row r="4" s="79" customFormat="1" ht="23.1" customHeight="1" spans="1:14">
      <c r="A4" s="91"/>
      <c r="B4" s="92" t="s">
        <v>94</v>
      </c>
      <c r="C4" s="93" t="s">
        <v>95</v>
      </c>
      <c r="D4" s="93" t="s">
        <v>96</v>
      </c>
      <c r="E4" s="93" t="s">
        <v>97</v>
      </c>
      <c r="F4" s="93" t="s">
        <v>98</v>
      </c>
      <c r="G4" s="93" t="s">
        <v>99</v>
      </c>
      <c r="H4" s="83"/>
      <c r="I4" s="92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</row>
    <row r="5" s="79" customFormat="1" ht="23.1" customHeight="1" spans="1:14">
      <c r="A5" s="89"/>
      <c r="B5" s="94" t="s">
        <v>135</v>
      </c>
      <c r="C5" s="94" t="s">
        <v>136</v>
      </c>
      <c r="D5" s="95" t="s">
        <v>137</v>
      </c>
      <c r="E5" s="94" t="s">
        <v>138</v>
      </c>
      <c r="F5" s="94" t="s">
        <v>139</v>
      </c>
      <c r="G5" s="94" t="s">
        <v>140</v>
      </c>
      <c r="H5" s="83"/>
      <c r="I5" s="94" t="s">
        <v>135</v>
      </c>
      <c r="J5" s="94" t="s">
        <v>136</v>
      </c>
      <c r="K5" s="95" t="s">
        <v>137</v>
      </c>
      <c r="L5" s="94" t="s">
        <v>138</v>
      </c>
      <c r="M5" s="94" t="s">
        <v>139</v>
      </c>
      <c r="N5" s="94" t="s">
        <v>140</v>
      </c>
    </row>
    <row r="6" s="79" customFormat="1" ht="21" customHeight="1" spans="1:14">
      <c r="A6" s="96" t="s">
        <v>141</v>
      </c>
      <c r="B6" s="94">
        <v>95.8</v>
      </c>
      <c r="C6" s="94">
        <v>97.9</v>
      </c>
      <c r="D6" s="95">
        <v>100</v>
      </c>
      <c r="E6" s="94">
        <v>102.1</v>
      </c>
      <c r="F6" s="94">
        <v>104.2</v>
      </c>
      <c r="G6" s="94">
        <v>106.3</v>
      </c>
      <c r="H6" s="83"/>
      <c r="I6" s="109" t="s">
        <v>193</v>
      </c>
      <c r="J6" s="109" t="s">
        <v>147</v>
      </c>
      <c r="K6" s="109" t="s">
        <v>142</v>
      </c>
      <c r="L6" s="109" t="s">
        <v>261</v>
      </c>
      <c r="M6" s="109" t="s">
        <v>155</v>
      </c>
      <c r="N6" s="109" t="s">
        <v>147</v>
      </c>
    </row>
    <row r="7" s="79" customFormat="1" ht="21" customHeight="1" spans="1:14">
      <c r="A7" s="96" t="s">
        <v>143</v>
      </c>
      <c r="B7" s="94">
        <v>-3</v>
      </c>
      <c r="C7" s="94">
        <f>K7</f>
        <v>0</v>
      </c>
      <c r="D7" s="95"/>
      <c r="E7" s="94">
        <v>1.5</v>
      </c>
      <c r="F7" s="94">
        <v>3</v>
      </c>
      <c r="G7" s="94">
        <v>4.5</v>
      </c>
      <c r="H7" s="83"/>
      <c r="I7" s="83"/>
      <c r="J7" s="83"/>
      <c r="K7" s="109"/>
      <c r="L7" s="83"/>
      <c r="M7" s="83"/>
      <c r="N7" s="83"/>
    </row>
    <row r="8" s="79" customFormat="1" ht="21" customHeight="1" spans="1:14">
      <c r="A8" s="96" t="s">
        <v>144</v>
      </c>
      <c r="B8" s="94">
        <f>C8-4</f>
        <v>76</v>
      </c>
      <c r="C8" s="94">
        <f>D8-4</f>
        <v>80</v>
      </c>
      <c r="D8" s="95">
        <v>84</v>
      </c>
      <c r="E8" s="94">
        <f t="shared" ref="E8:E10" si="0">D8+4</f>
        <v>88</v>
      </c>
      <c r="F8" s="94">
        <f>E8+5</f>
        <v>93</v>
      </c>
      <c r="G8" s="94">
        <f>F8+6</f>
        <v>99</v>
      </c>
      <c r="H8" s="83"/>
      <c r="I8" s="109" t="s">
        <v>142</v>
      </c>
      <c r="J8" s="109" t="s">
        <v>262</v>
      </c>
      <c r="K8" s="109" t="s">
        <v>145</v>
      </c>
      <c r="L8" s="109" t="s">
        <v>142</v>
      </c>
      <c r="M8" s="109" t="s">
        <v>262</v>
      </c>
      <c r="N8" s="109" t="s">
        <v>142</v>
      </c>
    </row>
    <row r="9" s="79" customFormat="1" ht="21" customHeight="1" spans="1:14">
      <c r="A9" s="96" t="s">
        <v>146</v>
      </c>
      <c r="B9" s="94">
        <f>C9-4</f>
        <v>86</v>
      </c>
      <c r="C9" s="94">
        <f>D9-4</f>
        <v>90</v>
      </c>
      <c r="D9" s="95">
        <v>94</v>
      </c>
      <c r="E9" s="94">
        <f t="shared" si="0"/>
        <v>98</v>
      </c>
      <c r="F9" s="94">
        <f>E9+5</f>
        <v>103</v>
      </c>
      <c r="G9" s="94">
        <f>F9+6</f>
        <v>109</v>
      </c>
      <c r="H9" s="83"/>
      <c r="I9" s="83"/>
      <c r="J9" s="83"/>
      <c r="K9" s="109"/>
      <c r="L9" s="83"/>
      <c r="M9" s="83"/>
      <c r="N9" s="83"/>
    </row>
    <row r="10" s="79" customFormat="1" ht="21" customHeight="1" spans="1:14">
      <c r="A10" s="96" t="s">
        <v>148</v>
      </c>
      <c r="B10" s="94">
        <f>C10-3.6</f>
        <v>100.8</v>
      </c>
      <c r="C10" s="94">
        <f>D10-3.6</f>
        <v>104.4</v>
      </c>
      <c r="D10" s="95">
        <v>108</v>
      </c>
      <c r="E10" s="94">
        <f t="shared" si="0"/>
        <v>112</v>
      </c>
      <c r="F10" s="94">
        <f>E10+4</f>
        <v>116</v>
      </c>
      <c r="G10" s="94">
        <f>F10+4</f>
        <v>120</v>
      </c>
      <c r="H10" s="83"/>
      <c r="I10" s="109" t="s">
        <v>149</v>
      </c>
      <c r="J10" s="109" t="s">
        <v>263</v>
      </c>
      <c r="K10" s="109" t="s">
        <v>145</v>
      </c>
      <c r="L10" s="109" t="s">
        <v>147</v>
      </c>
      <c r="M10" s="109" t="s">
        <v>262</v>
      </c>
      <c r="N10" s="109" t="s">
        <v>264</v>
      </c>
    </row>
    <row r="11" s="79" customFormat="1" ht="21" customHeight="1" spans="1:14">
      <c r="A11" s="96" t="s">
        <v>150</v>
      </c>
      <c r="B11" s="94">
        <v>31.2</v>
      </c>
      <c r="C11" s="97">
        <v>32.35</v>
      </c>
      <c r="D11" s="95">
        <v>33.5</v>
      </c>
      <c r="E11" s="94">
        <v>34.8</v>
      </c>
      <c r="F11" s="94">
        <v>36.1</v>
      </c>
      <c r="G11" s="94">
        <v>37.4</v>
      </c>
      <c r="H11" s="83"/>
      <c r="I11" s="109" t="s">
        <v>190</v>
      </c>
      <c r="J11" s="109" t="s">
        <v>200</v>
      </c>
      <c r="K11" s="109" t="s">
        <v>147</v>
      </c>
      <c r="L11" s="109" t="s">
        <v>147</v>
      </c>
      <c r="M11" s="109" t="s">
        <v>147</v>
      </c>
      <c r="N11" s="109" t="s">
        <v>199</v>
      </c>
    </row>
    <row r="12" s="79" customFormat="1" ht="21" customHeight="1" spans="1:14">
      <c r="A12" s="96" t="s">
        <v>151</v>
      </c>
      <c r="B12" s="94">
        <v>22.6</v>
      </c>
      <c r="C12" s="94">
        <v>23.3</v>
      </c>
      <c r="D12" s="95">
        <v>24</v>
      </c>
      <c r="E12" s="94">
        <v>24.7</v>
      </c>
      <c r="F12" s="94">
        <v>25.4</v>
      </c>
      <c r="G12" s="94">
        <v>26.3</v>
      </c>
      <c r="H12" s="83"/>
      <c r="I12" s="110" t="s">
        <v>265</v>
      </c>
      <c r="J12" s="109" t="s">
        <v>153</v>
      </c>
      <c r="K12" s="109" t="s">
        <v>147</v>
      </c>
      <c r="L12" s="109" t="s">
        <v>142</v>
      </c>
      <c r="M12" s="109" t="s">
        <v>204</v>
      </c>
      <c r="N12" s="109" t="s">
        <v>266</v>
      </c>
    </row>
    <row r="13" s="79" customFormat="1" ht="21" customHeight="1" spans="1:14">
      <c r="A13" s="96" t="s">
        <v>152</v>
      </c>
      <c r="B13" s="94">
        <v>13.5</v>
      </c>
      <c r="C13" s="94">
        <v>14</v>
      </c>
      <c r="D13" s="95">
        <v>14.5</v>
      </c>
      <c r="E13" s="94">
        <v>15</v>
      </c>
      <c r="F13" s="94">
        <v>15.5</v>
      </c>
      <c r="G13" s="94">
        <v>16.2</v>
      </c>
      <c r="H13" s="83"/>
      <c r="I13" s="109" t="s">
        <v>147</v>
      </c>
      <c r="J13" s="109" t="s">
        <v>147</v>
      </c>
      <c r="K13" s="109" t="s">
        <v>142</v>
      </c>
      <c r="L13" s="109" t="s">
        <v>147</v>
      </c>
      <c r="M13" s="109" t="s">
        <v>147</v>
      </c>
      <c r="N13" s="109" t="s">
        <v>147</v>
      </c>
    </row>
    <row r="14" s="79" customFormat="1" ht="21" customHeight="1" spans="1:14">
      <c r="A14" s="96" t="s">
        <v>154</v>
      </c>
      <c r="B14" s="94">
        <v>28.7</v>
      </c>
      <c r="C14" s="94">
        <v>29.4</v>
      </c>
      <c r="D14" s="95">
        <v>30</v>
      </c>
      <c r="E14" s="94">
        <v>30.6</v>
      </c>
      <c r="F14" s="94">
        <f>E14+0.7</f>
        <v>31.3</v>
      </c>
      <c r="G14" s="94">
        <f>F14+0.6</f>
        <v>31.9</v>
      </c>
      <c r="H14" s="83"/>
      <c r="I14" s="109" t="s">
        <v>142</v>
      </c>
      <c r="J14" s="109" t="s">
        <v>267</v>
      </c>
      <c r="K14" s="109" t="s">
        <v>155</v>
      </c>
      <c r="L14" s="109" t="s">
        <v>268</v>
      </c>
      <c r="M14" s="109" t="s">
        <v>147</v>
      </c>
      <c r="N14" s="109" t="s">
        <v>142</v>
      </c>
    </row>
    <row r="15" s="79" customFormat="1" ht="21" customHeight="1" spans="1:14">
      <c r="A15" s="96" t="s">
        <v>156</v>
      </c>
      <c r="B15" s="94">
        <v>39.2</v>
      </c>
      <c r="C15" s="94">
        <v>40.1</v>
      </c>
      <c r="D15" s="95">
        <v>41</v>
      </c>
      <c r="E15" s="94">
        <f t="shared" ref="E15:G15" si="1">D15+1.1</f>
        <v>42.1</v>
      </c>
      <c r="F15" s="94">
        <f t="shared" si="1"/>
        <v>43.2</v>
      </c>
      <c r="G15" s="94">
        <f t="shared" si="1"/>
        <v>44.3</v>
      </c>
      <c r="H15" s="83"/>
      <c r="I15" s="83" t="s">
        <v>269</v>
      </c>
      <c r="J15" s="109" t="s">
        <v>270</v>
      </c>
      <c r="K15" s="109" t="s">
        <v>142</v>
      </c>
      <c r="L15" s="109" t="s">
        <v>155</v>
      </c>
      <c r="M15" s="109" t="s">
        <v>147</v>
      </c>
      <c r="N15" s="109" t="s">
        <v>206</v>
      </c>
    </row>
    <row r="16" s="79" customFormat="1" ht="21" customHeight="1" spans="1:14">
      <c r="A16" s="96" t="s">
        <v>157</v>
      </c>
      <c r="B16" s="94">
        <f t="shared" ref="B16" si="2">D16-0.5</f>
        <v>14.5</v>
      </c>
      <c r="C16" s="94">
        <f>B16</f>
        <v>14.5</v>
      </c>
      <c r="D16" s="95">
        <v>15</v>
      </c>
      <c r="E16" s="94">
        <f>D16</f>
        <v>15</v>
      </c>
      <c r="F16" s="94">
        <f t="shared" ref="F16" si="3">D16+1.5</f>
        <v>16.5</v>
      </c>
      <c r="G16" s="94">
        <f>F16</f>
        <v>16.5</v>
      </c>
      <c r="H16" s="83"/>
      <c r="I16" s="109" t="s">
        <v>147</v>
      </c>
      <c r="J16" s="109" t="s">
        <v>142</v>
      </c>
      <c r="K16" s="109" t="s">
        <v>147</v>
      </c>
      <c r="L16" s="109" t="s">
        <v>147</v>
      </c>
      <c r="M16" s="109" t="s">
        <v>142</v>
      </c>
      <c r="N16" s="109" t="s">
        <v>266</v>
      </c>
    </row>
    <row r="17" s="79" customFormat="1" ht="21" customHeight="1" spans="1:14">
      <c r="A17" s="96" t="s">
        <v>158</v>
      </c>
      <c r="B17" s="94">
        <v>15.5</v>
      </c>
      <c r="C17" s="94">
        <f>B17</f>
        <v>15.5</v>
      </c>
      <c r="D17" s="95">
        <v>16</v>
      </c>
      <c r="E17" s="94">
        <v>16.5</v>
      </c>
      <c r="F17" s="94">
        <v>17</v>
      </c>
      <c r="G17" s="94">
        <v>17.5</v>
      </c>
      <c r="H17" s="83"/>
      <c r="I17" s="109" t="s">
        <v>147</v>
      </c>
      <c r="J17" s="109" t="s">
        <v>147</v>
      </c>
      <c r="K17" s="109" t="s">
        <v>147</v>
      </c>
      <c r="L17" s="109" t="s">
        <v>147</v>
      </c>
      <c r="M17" s="109" t="s">
        <v>147</v>
      </c>
      <c r="N17" s="109" t="s">
        <v>147</v>
      </c>
    </row>
    <row r="18" s="79" customFormat="1" ht="21" customHeight="1" spans="1:14">
      <c r="A18" s="96" t="s">
        <v>159</v>
      </c>
      <c r="B18" s="94">
        <v>18.5</v>
      </c>
      <c r="C18" s="94">
        <v>18.5</v>
      </c>
      <c r="D18" s="95">
        <v>19</v>
      </c>
      <c r="E18" s="94">
        <v>19</v>
      </c>
      <c r="F18" s="94">
        <v>20.5</v>
      </c>
      <c r="G18" s="94">
        <v>20.5</v>
      </c>
      <c r="H18" s="83"/>
      <c r="I18" s="109" t="s">
        <v>147</v>
      </c>
      <c r="J18" s="109" t="s">
        <v>147</v>
      </c>
      <c r="K18" s="109" t="s">
        <v>142</v>
      </c>
      <c r="L18" s="109" t="s">
        <v>147</v>
      </c>
      <c r="M18" s="109" t="s">
        <v>271</v>
      </c>
      <c r="N18" s="109" t="s">
        <v>147</v>
      </c>
    </row>
    <row r="19" s="79" customFormat="1" ht="21" customHeight="1" spans="1:14">
      <c r="A19" s="96" t="s">
        <v>160</v>
      </c>
      <c r="B19" s="94">
        <v>16</v>
      </c>
      <c r="C19" s="94">
        <f>B19</f>
        <v>16</v>
      </c>
      <c r="D19" s="95">
        <v>16.5</v>
      </c>
      <c r="E19" s="94">
        <f>D19</f>
        <v>16.5</v>
      </c>
      <c r="F19" s="94">
        <v>18</v>
      </c>
      <c r="G19" s="94">
        <f>F19</f>
        <v>18</v>
      </c>
      <c r="H19" s="83"/>
      <c r="I19" s="109" t="s">
        <v>147</v>
      </c>
      <c r="J19" s="109" t="s">
        <v>147</v>
      </c>
      <c r="K19" s="109" t="s">
        <v>161</v>
      </c>
      <c r="L19" s="109" t="s">
        <v>147</v>
      </c>
      <c r="M19" s="109" t="s">
        <v>147</v>
      </c>
      <c r="N19" s="109" t="s">
        <v>147</v>
      </c>
    </row>
    <row r="20" s="79" customFormat="1" ht="21" customHeight="1" spans="1:14">
      <c r="A20" s="96" t="s">
        <v>162</v>
      </c>
      <c r="B20" s="94">
        <v>4.5</v>
      </c>
      <c r="C20" s="94">
        <v>4.5</v>
      </c>
      <c r="D20" s="95">
        <v>4.5</v>
      </c>
      <c r="E20" s="94">
        <v>4.5</v>
      </c>
      <c r="F20" s="94">
        <v>4.5</v>
      </c>
      <c r="G20" s="94">
        <v>4.5</v>
      </c>
      <c r="H20" s="83"/>
      <c r="I20" s="109" t="s">
        <v>147</v>
      </c>
      <c r="J20" s="109" t="s">
        <v>147</v>
      </c>
      <c r="K20" s="109" t="s">
        <v>147</v>
      </c>
      <c r="L20" s="109" t="s">
        <v>147</v>
      </c>
      <c r="M20" s="109" t="s">
        <v>147</v>
      </c>
      <c r="N20" s="109" t="s">
        <v>147</v>
      </c>
    </row>
    <row r="21" s="79" customFormat="1" ht="21" customHeight="1" spans="1:14">
      <c r="A21" s="98"/>
      <c r="B21" s="83"/>
      <c r="C21" s="83"/>
      <c r="D21" s="83"/>
      <c r="E21" s="83"/>
      <c r="F21" s="83"/>
      <c r="G21" s="83"/>
      <c r="H21" s="83"/>
      <c r="I21" s="109" t="s">
        <v>147</v>
      </c>
      <c r="J21" s="109" t="s">
        <v>147</v>
      </c>
      <c r="K21" s="109" t="s">
        <v>147</v>
      </c>
      <c r="L21" s="109" t="s">
        <v>147</v>
      </c>
      <c r="M21" s="109" t="s">
        <v>147</v>
      </c>
      <c r="N21" s="109" t="s">
        <v>147</v>
      </c>
    </row>
    <row r="22" ht="29.1" customHeight="1" spans="1:14">
      <c r="A22" s="99"/>
      <c r="B22" s="100"/>
      <c r="C22" s="101"/>
      <c r="D22" s="101"/>
      <c r="E22" s="102"/>
      <c r="F22" s="102"/>
      <c r="G22" s="103"/>
      <c r="H22" s="104"/>
      <c r="I22" s="100"/>
      <c r="J22" s="101"/>
      <c r="K22" s="101"/>
      <c r="L22" s="102"/>
      <c r="M22" s="102"/>
      <c r="N22" s="103"/>
    </row>
    <row r="23" ht="15"/>
    <row r="24" ht="14.25"/>
    <row r="25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selection activeCell="R20" sqref="R20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11.5" customWidth="1"/>
    <col min="5" max="5" width="20.25" customWidth="1"/>
    <col min="6" max="6" width="12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273</v>
      </c>
      <c r="B2" s="5" t="s">
        <v>274</v>
      </c>
      <c r="C2" s="5" t="s">
        <v>275</v>
      </c>
      <c r="D2" s="5" t="s">
        <v>276</v>
      </c>
      <c r="E2" s="5" t="s">
        <v>277</v>
      </c>
      <c r="F2" s="5" t="s">
        <v>278</v>
      </c>
      <c r="G2" s="5" t="s">
        <v>279</v>
      </c>
      <c r="H2" s="5" t="s">
        <v>280</v>
      </c>
      <c r="I2" s="4" t="s">
        <v>281</v>
      </c>
      <c r="J2" s="4" t="s">
        <v>282</v>
      </c>
      <c r="K2" s="4" t="s">
        <v>283</v>
      </c>
      <c r="L2" s="4" t="s">
        <v>284</v>
      </c>
      <c r="M2" s="4" t="s">
        <v>285</v>
      </c>
      <c r="N2" s="5" t="s">
        <v>286</v>
      </c>
      <c r="O2" s="5" t="s">
        <v>287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288</v>
      </c>
      <c r="J3" s="4" t="s">
        <v>288</v>
      </c>
      <c r="K3" s="4" t="s">
        <v>288</v>
      </c>
      <c r="L3" s="4" t="s">
        <v>288</v>
      </c>
      <c r="M3" s="4" t="s">
        <v>288</v>
      </c>
      <c r="N3" s="7"/>
      <c r="O3" s="7"/>
    </row>
    <row r="4" ht="21.75" customHeight="1" spans="1:15">
      <c r="A4" s="9">
        <v>1</v>
      </c>
      <c r="B4" s="15">
        <v>3023</v>
      </c>
      <c r="C4" s="73" t="s">
        <v>289</v>
      </c>
      <c r="D4" s="27" t="s">
        <v>101</v>
      </c>
      <c r="E4" s="73" t="s">
        <v>47</v>
      </c>
      <c r="F4" s="10" t="s">
        <v>290</v>
      </c>
      <c r="G4" s="11" t="s">
        <v>50</v>
      </c>
      <c r="H4" s="11"/>
      <c r="I4" s="11">
        <v>1</v>
      </c>
      <c r="J4" s="11">
        <v>0</v>
      </c>
      <c r="K4" s="11">
        <v>3</v>
      </c>
      <c r="L4" s="11">
        <v>0</v>
      </c>
      <c r="M4" s="11">
        <v>2</v>
      </c>
      <c r="N4" s="11">
        <f>M4+L4+K4+J4+I4</f>
        <v>6</v>
      </c>
      <c r="O4" s="11" t="s">
        <v>291</v>
      </c>
    </row>
    <row r="5" ht="17.25" spans="1:15">
      <c r="A5" s="9">
        <v>2</v>
      </c>
      <c r="B5" s="74">
        <v>4575</v>
      </c>
      <c r="C5" s="27" t="s">
        <v>289</v>
      </c>
      <c r="D5" s="27" t="s">
        <v>101</v>
      </c>
      <c r="E5" s="73" t="s">
        <v>47</v>
      </c>
      <c r="F5" s="10" t="s">
        <v>290</v>
      </c>
      <c r="G5" s="11" t="s">
        <v>50</v>
      </c>
      <c r="H5" s="11"/>
      <c r="I5" s="11">
        <v>2</v>
      </c>
      <c r="J5" s="11">
        <v>0</v>
      </c>
      <c r="K5" s="11">
        <v>2</v>
      </c>
      <c r="L5" s="11">
        <v>0</v>
      </c>
      <c r="M5" s="11">
        <v>2</v>
      </c>
      <c r="N5" s="11">
        <f t="shared" ref="N5:N16" si="0">M5+L5+K5+J5+I5</f>
        <v>6</v>
      </c>
      <c r="O5" s="11" t="s">
        <v>291</v>
      </c>
    </row>
    <row r="6" ht="17.25" spans="1:15">
      <c r="A6" s="9">
        <v>3</v>
      </c>
      <c r="B6" s="74">
        <v>4576</v>
      </c>
      <c r="C6" s="75" t="s">
        <v>289</v>
      </c>
      <c r="D6" s="27" t="s">
        <v>101</v>
      </c>
      <c r="E6" s="73" t="s">
        <v>47</v>
      </c>
      <c r="F6" s="10" t="s">
        <v>290</v>
      </c>
      <c r="G6" s="11" t="s">
        <v>50</v>
      </c>
      <c r="H6" s="11"/>
      <c r="I6" s="11">
        <v>1</v>
      </c>
      <c r="J6" s="11">
        <v>0</v>
      </c>
      <c r="K6" s="11">
        <v>3</v>
      </c>
      <c r="L6" s="11">
        <v>0</v>
      </c>
      <c r="M6" s="11">
        <v>1</v>
      </c>
      <c r="N6" s="11">
        <f t="shared" si="0"/>
        <v>5</v>
      </c>
      <c r="O6" s="11" t="s">
        <v>291</v>
      </c>
    </row>
    <row r="7" ht="17.25" spans="1:15">
      <c r="A7" s="76">
        <v>4</v>
      </c>
      <c r="B7" s="77" t="s">
        <v>292</v>
      </c>
      <c r="C7" s="75" t="s">
        <v>289</v>
      </c>
      <c r="D7" s="27" t="s">
        <v>101</v>
      </c>
      <c r="E7" s="73" t="s">
        <v>47</v>
      </c>
      <c r="F7" s="10" t="s">
        <v>290</v>
      </c>
      <c r="G7" s="11" t="s">
        <v>50</v>
      </c>
      <c r="H7" s="11"/>
      <c r="I7" s="11">
        <v>2</v>
      </c>
      <c r="J7" s="11">
        <v>2</v>
      </c>
      <c r="K7" s="11">
        <v>1</v>
      </c>
      <c r="L7" s="11">
        <v>0</v>
      </c>
      <c r="M7" s="11">
        <v>1</v>
      </c>
      <c r="N7" s="11">
        <f t="shared" si="0"/>
        <v>6</v>
      </c>
      <c r="O7" s="11" t="s">
        <v>291</v>
      </c>
    </row>
    <row r="8" ht="17.25" spans="1:15">
      <c r="A8" s="76">
        <v>5</v>
      </c>
      <c r="B8" s="77" t="s">
        <v>293</v>
      </c>
      <c r="C8" s="75" t="s">
        <v>289</v>
      </c>
      <c r="D8" s="27" t="s">
        <v>101</v>
      </c>
      <c r="E8" s="73" t="s">
        <v>47</v>
      </c>
      <c r="F8" s="10" t="s">
        <v>290</v>
      </c>
      <c r="G8" s="58" t="s">
        <v>50</v>
      </c>
      <c r="H8" s="9"/>
      <c r="I8" s="11">
        <v>2</v>
      </c>
      <c r="J8" s="11">
        <v>0</v>
      </c>
      <c r="K8" s="11">
        <v>2</v>
      </c>
      <c r="L8" s="11">
        <v>1</v>
      </c>
      <c r="M8" s="9">
        <v>2</v>
      </c>
      <c r="N8" s="11">
        <f t="shared" si="0"/>
        <v>7</v>
      </c>
      <c r="O8" s="11" t="s">
        <v>291</v>
      </c>
    </row>
    <row r="9" ht="17.25" spans="1:15">
      <c r="A9" s="76">
        <v>6</v>
      </c>
      <c r="B9" s="77" t="s">
        <v>294</v>
      </c>
      <c r="C9" s="75" t="s">
        <v>289</v>
      </c>
      <c r="D9" s="27" t="s">
        <v>101</v>
      </c>
      <c r="E9" s="73" t="s">
        <v>47</v>
      </c>
      <c r="F9" s="10" t="s">
        <v>290</v>
      </c>
      <c r="G9" s="58" t="s">
        <v>50</v>
      </c>
      <c r="H9" s="9"/>
      <c r="I9" s="11">
        <v>2</v>
      </c>
      <c r="J9" s="11">
        <v>0</v>
      </c>
      <c r="K9" s="11">
        <v>2</v>
      </c>
      <c r="L9" s="11">
        <v>2</v>
      </c>
      <c r="M9" s="9">
        <v>2</v>
      </c>
      <c r="N9" s="11">
        <f t="shared" si="0"/>
        <v>8</v>
      </c>
      <c r="O9" s="11" t="s">
        <v>291</v>
      </c>
    </row>
    <row r="10" ht="17.25" spans="1:15">
      <c r="A10" s="76">
        <v>7</v>
      </c>
      <c r="B10" s="74">
        <v>7653</v>
      </c>
      <c r="C10" s="75" t="s">
        <v>289</v>
      </c>
      <c r="D10" s="27" t="s">
        <v>101</v>
      </c>
      <c r="E10" s="73" t="s">
        <v>47</v>
      </c>
      <c r="F10" s="10" t="s">
        <v>290</v>
      </c>
      <c r="G10" s="58" t="s">
        <v>50</v>
      </c>
      <c r="H10" s="9"/>
      <c r="I10" s="11">
        <v>1</v>
      </c>
      <c r="J10" s="11">
        <v>1</v>
      </c>
      <c r="K10" s="11">
        <v>0</v>
      </c>
      <c r="L10" s="11">
        <v>0</v>
      </c>
      <c r="M10" s="11">
        <v>2</v>
      </c>
      <c r="N10" s="11">
        <f t="shared" si="0"/>
        <v>4</v>
      </c>
      <c r="O10" s="11" t="s">
        <v>291</v>
      </c>
    </row>
    <row r="11" ht="17.25" spans="1:15">
      <c r="A11" s="76">
        <v>8</v>
      </c>
      <c r="B11" s="74">
        <v>8009</v>
      </c>
      <c r="C11" s="75" t="s">
        <v>289</v>
      </c>
      <c r="D11" s="27" t="s">
        <v>101</v>
      </c>
      <c r="E11" s="73" t="s">
        <v>47</v>
      </c>
      <c r="F11" s="10" t="s">
        <v>290</v>
      </c>
      <c r="G11" s="58" t="s">
        <v>50</v>
      </c>
      <c r="H11" s="9"/>
      <c r="I11" s="11">
        <v>2</v>
      </c>
      <c r="J11" s="11">
        <v>0</v>
      </c>
      <c r="K11" s="11">
        <v>1</v>
      </c>
      <c r="L11" s="11">
        <v>2</v>
      </c>
      <c r="M11" s="11">
        <v>0</v>
      </c>
      <c r="N11" s="11">
        <f t="shared" si="0"/>
        <v>5</v>
      </c>
      <c r="O11" s="11" t="s">
        <v>291</v>
      </c>
    </row>
    <row r="12" ht="17.25" spans="1:15">
      <c r="A12" s="76">
        <v>9</v>
      </c>
      <c r="B12" s="74">
        <v>4553</v>
      </c>
      <c r="C12" s="75" t="s">
        <v>289</v>
      </c>
      <c r="D12" s="27" t="s">
        <v>103</v>
      </c>
      <c r="E12" s="73" t="s">
        <v>47</v>
      </c>
      <c r="F12" s="10" t="s">
        <v>290</v>
      </c>
      <c r="G12" s="58" t="s">
        <v>50</v>
      </c>
      <c r="H12" s="9"/>
      <c r="I12" s="11">
        <v>2</v>
      </c>
      <c r="J12" s="78">
        <v>0</v>
      </c>
      <c r="K12" s="11">
        <v>2</v>
      </c>
      <c r="L12" s="11">
        <v>1</v>
      </c>
      <c r="M12" s="11">
        <v>1</v>
      </c>
      <c r="N12" s="11">
        <f t="shared" si="0"/>
        <v>6</v>
      </c>
      <c r="O12" s="11" t="s">
        <v>291</v>
      </c>
    </row>
    <row r="13" ht="17.25" spans="1:15">
      <c r="A13" s="76">
        <v>10</v>
      </c>
      <c r="B13" s="74">
        <v>4554</v>
      </c>
      <c r="C13" s="75" t="s">
        <v>289</v>
      </c>
      <c r="D13" s="27" t="s">
        <v>103</v>
      </c>
      <c r="E13" s="73" t="s">
        <v>47</v>
      </c>
      <c r="F13" s="10" t="s">
        <v>290</v>
      </c>
      <c r="G13" s="58" t="s">
        <v>50</v>
      </c>
      <c r="H13" s="9"/>
      <c r="I13" s="11">
        <v>2</v>
      </c>
      <c r="J13" s="11">
        <v>2</v>
      </c>
      <c r="K13" s="11">
        <v>2</v>
      </c>
      <c r="L13" s="11">
        <v>0</v>
      </c>
      <c r="M13" s="11">
        <v>1</v>
      </c>
      <c r="N13" s="11">
        <f t="shared" si="0"/>
        <v>7</v>
      </c>
      <c r="O13" s="11" t="s">
        <v>291</v>
      </c>
    </row>
    <row r="14" ht="17.25" spans="1:15">
      <c r="A14" s="76">
        <v>11</v>
      </c>
      <c r="B14" s="74">
        <v>4555</v>
      </c>
      <c r="C14" s="75" t="s">
        <v>289</v>
      </c>
      <c r="D14" s="27" t="s">
        <v>103</v>
      </c>
      <c r="E14" s="73" t="s">
        <v>47</v>
      </c>
      <c r="F14" s="10" t="s">
        <v>290</v>
      </c>
      <c r="G14" s="58" t="s">
        <v>50</v>
      </c>
      <c r="H14" s="9"/>
      <c r="I14" s="11">
        <v>2</v>
      </c>
      <c r="J14" s="11">
        <v>0</v>
      </c>
      <c r="K14" s="11">
        <v>3</v>
      </c>
      <c r="L14" s="11">
        <v>1</v>
      </c>
      <c r="M14" s="11">
        <v>1</v>
      </c>
      <c r="N14" s="11">
        <f t="shared" si="0"/>
        <v>7</v>
      </c>
      <c r="O14" s="11" t="s">
        <v>291</v>
      </c>
    </row>
    <row r="15" ht="17.25" spans="1:15">
      <c r="A15" s="76">
        <v>12</v>
      </c>
      <c r="B15" s="74">
        <v>4582</v>
      </c>
      <c r="C15" s="75" t="s">
        <v>289</v>
      </c>
      <c r="D15" s="27" t="s">
        <v>102</v>
      </c>
      <c r="E15" s="73" t="s">
        <v>47</v>
      </c>
      <c r="F15" s="10" t="s">
        <v>290</v>
      </c>
      <c r="G15" s="58" t="s">
        <v>50</v>
      </c>
      <c r="H15" s="9"/>
      <c r="I15" s="11">
        <v>2</v>
      </c>
      <c r="J15" s="11">
        <v>1</v>
      </c>
      <c r="K15" s="11">
        <v>2</v>
      </c>
      <c r="L15" s="11">
        <v>2</v>
      </c>
      <c r="M15" s="11">
        <v>5</v>
      </c>
      <c r="N15" s="11">
        <f t="shared" si="0"/>
        <v>12</v>
      </c>
      <c r="O15" s="11" t="s">
        <v>291</v>
      </c>
    </row>
    <row r="16" ht="17.25" spans="1:15">
      <c r="A16" s="76">
        <v>13</v>
      </c>
      <c r="B16" s="74">
        <v>4583</v>
      </c>
      <c r="C16" s="75" t="s">
        <v>289</v>
      </c>
      <c r="D16" s="27" t="s">
        <v>102</v>
      </c>
      <c r="E16" s="73" t="s">
        <v>47</v>
      </c>
      <c r="F16" s="10" t="s">
        <v>290</v>
      </c>
      <c r="G16" s="58" t="s">
        <v>50</v>
      </c>
      <c r="H16" s="9"/>
      <c r="I16" s="11">
        <v>1</v>
      </c>
      <c r="J16" s="11">
        <v>0</v>
      </c>
      <c r="K16" s="11">
        <v>2</v>
      </c>
      <c r="L16" s="11">
        <v>1</v>
      </c>
      <c r="M16" s="11">
        <v>3</v>
      </c>
      <c r="N16" s="11">
        <f t="shared" si="0"/>
        <v>7</v>
      </c>
      <c r="O16" s="11" t="s">
        <v>291</v>
      </c>
    </row>
    <row r="17" s="2" customFormat="1" ht="21" spans="1:15">
      <c r="A17" s="16" t="s">
        <v>295</v>
      </c>
      <c r="B17" s="17"/>
      <c r="C17" s="17"/>
      <c r="D17" s="18"/>
      <c r="E17" s="19"/>
      <c r="F17" s="35"/>
      <c r="G17" s="35"/>
      <c r="H17" s="35"/>
      <c r="I17" s="28"/>
      <c r="J17" s="16" t="s">
        <v>296</v>
      </c>
      <c r="K17" s="17"/>
      <c r="L17" s="17"/>
      <c r="M17" s="18"/>
      <c r="N17" s="17"/>
      <c r="O17" s="24"/>
    </row>
    <row r="18" ht="16.5" spans="1:15">
      <c r="A18" s="20" t="s">
        <v>297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2023-05-05T00:56:00Z</cp:lastPrinted>
  <dcterms:modified xsi:type="dcterms:W3CDTF">2023-06-19T05:02:35Z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