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2566\6-17首期\"/>
    </mc:Choice>
  </mc:AlternateContent>
  <xr:revisionPtr revIDLastSave="0" documentId="13_ncr:1_{9A74BA55-FCCA-414F-81AB-3818C35D83A7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D16" i="6"/>
  <c r="E16" i="6"/>
  <c r="F16" i="6"/>
  <c r="G16" i="6"/>
  <c r="B16" i="6"/>
  <c r="D15" i="6"/>
  <c r="E15" i="6"/>
  <c r="F15" i="6"/>
  <c r="G15" i="6"/>
  <c r="B15" i="6"/>
  <c r="D14" i="6"/>
  <c r="E14" i="6"/>
  <c r="F14" i="6"/>
  <c r="G14" i="6"/>
  <c r="B14" i="6"/>
  <c r="D13" i="6"/>
  <c r="E13" i="6"/>
  <c r="F13" i="6"/>
  <c r="G13" i="6"/>
  <c r="B13" i="6"/>
  <c r="D12" i="6"/>
  <c r="E12" i="6"/>
  <c r="F12" i="6"/>
  <c r="G12" i="6"/>
  <c r="B12" i="6"/>
  <c r="D11" i="6"/>
  <c r="E11" i="6"/>
  <c r="F11" i="6"/>
  <c r="G11" i="6"/>
  <c r="B11" i="6"/>
  <c r="D10" i="6"/>
  <c r="E10" i="6"/>
  <c r="F10" i="6"/>
  <c r="G10" i="6"/>
  <c r="B10" i="6"/>
  <c r="D9" i="6"/>
  <c r="E9" i="6"/>
  <c r="F9" i="6"/>
  <c r="G9" i="6"/>
  <c r="B9" i="6"/>
  <c r="D8" i="6"/>
  <c r="E8" i="6"/>
  <c r="F8" i="6"/>
  <c r="G8" i="6"/>
  <c r="B8" i="6"/>
  <c r="D7" i="6"/>
  <c r="E7" i="6"/>
  <c r="F7" i="6"/>
  <c r="G7" i="6"/>
  <c r="B7" i="6"/>
  <c r="D6" i="6"/>
  <c r="E6" i="6"/>
  <c r="F6" i="6"/>
  <c r="G6" i="6"/>
  <c r="B6" i="6"/>
  <c r="D16" i="14"/>
  <c r="E16" i="14"/>
  <c r="F16" i="14"/>
  <c r="G16" i="14"/>
  <c r="B16" i="14"/>
  <c r="D15" i="14"/>
  <c r="E15" i="14"/>
  <c r="F15" i="14"/>
  <c r="G15" i="14"/>
  <c r="B15" i="14"/>
  <c r="D14" i="14"/>
  <c r="E14" i="14"/>
  <c r="F14" i="14"/>
  <c r="G14" i="14"/>
  <c r="B14" i="14"/>
  <c r="D13" i="14"/>
  <c r="E13" i="14"/>
  <c r="F13" i="14"/>
  <c r="G13" i="14"/>
  <c r="B13" i="14"/>
  <c r="D12" i="14"/>
  <c r="E12" i="14"/>
  <c r="F12" i="14"/>
  <c r="G12" i="14"/>
  <c r="B12" i="14"/>
  <c r="D11" i="14"/>
  <c r="E11" i="14"/>
  <c r="F11" i="14"/>
  <c r="G11" i="14"/>
  <c r="B11" i="14"/>
  <c r="D10" i="14"/>
  <c r="E10" i="14"/>
  <c r="F10" i="14"/>
  <c r="G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<sst xmlns="http://schemas.openxmlformats.org/spreadsheetml/2006/main" count="817" uniqueCount="345">
  <si>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</si>
  <si>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</si>
  <si>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</si>
  <si>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</si>
  <si>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</si>
  <si>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</si>
  <si>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</si>
  <si>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</si>
  <si>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</si>
  <si>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</si>
  <si>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</si>
  <si>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</si>
  <si>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</si>
  <si>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</si>
  <si>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</si>
  <si>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</si>
  <si>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</si>
  <si>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</si>
  <si>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</si>
  <si>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</si>
  <si>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</si>
  <si>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</si>
  <si>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</si>
  <si>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</si>
  <si>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</si>
  <si>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</si>
  <si>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</si>
  <si>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</si>
  <si>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</si>
  <si>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</si>
  <si>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</si>
  <si>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</si>
  <si>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</si>
  <si>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</si>
  <si>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</si>
  <si>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</si>
  <si>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</si>
  <si>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</si>
  <si>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</si>
  <si>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</si>
  <si>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</si>
  <si>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</si>
  <si>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</si>
  <si>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</si>
  <si>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</si>
  <si>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</si>
  <si>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</si>
  <si>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</si>
  <si>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</si>
  <si>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</si>
  <si>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</si>
  <si>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</si>
  <si>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</si>
  <si>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</si>
  <si>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</si>
  <si>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</si>
  <si>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</si>
  <si>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</si>
  <si>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</si>
  <si>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</si>
  <si>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</si>
  <si>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</si>
  <si>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</si>
  <si>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TAMMAL92566</t>
  </si>
  <si>
    <t>合同交期</t>
  </si>
  <si>
    <t>8-10.8-22.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</si>
  <si>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</si>
  <si>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</si>
  <si>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</si>
  <si>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</si>
  <si>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</si>
  <si>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</si>
  <si>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</si>
  <si>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</si>
  <si>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</si>
  <si>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</si>
  <si>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</si>
  <si>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</si>
  <si>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</si>
  <si>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</si>
  <si>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</si>
  <si>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</si>
  <si>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</si>
  <si>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</si>
  <si>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</si>
  <si>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</si>
  <si>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</si>
  <si>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</si>
  <si>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</si>
  <si>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</si>
  <si>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</si>
  <si>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</si>
  <si>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</si>
  <si>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</si>
  <si>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</si>
  <si>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</si>
  <si>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</si>
  <si>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</si>
  <si>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</si>
  <si>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</si>
  <si>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</si>
  <si>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</si>
  <si>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</si>
  <si>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</si>
  <si>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</si>
  <si>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</si>
  <si>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</si>
  <si>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</si>
  <si>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</si>
  <si>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</si>
  <si>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</si>
  <si>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</si>
  <si>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</si>
  <si>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</si>
  <si>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</si>
  <si>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</si>
  <si>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</si>
  <si>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</si>
  <si>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</si>
  <si>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</si>
  <si>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</si>
  <si>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</si>
  <si>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</si>
  <si>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</si>
  <si>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</si>
  <si>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</si>
  <si>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</si>
  <si>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</si>
  <si>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</si>
  <si>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</si>
  <si>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</si>
  <si>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2.号位外漏。</t>
  </si>
  <si>
    <t>3.标歪斜。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</si>
  <si>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</si>
  <si>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</si>
  <si>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</si>
  <si>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</si>
  <si>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</si>
  <si>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</si>
  <si>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</si>
  <si>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</si>
  <si>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</si>
  <si>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</si>
  <si>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</si>
  <si>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</si>
  <si>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</si>
  <si>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</si>
  <si>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</si>
  <si>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</si>
  <si>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</si>
  <si>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</si>
  <si>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</si>
  <si>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</si>
  <si>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黑色洗M</t>
  </si>
  <si>
    <t>号型</t>
  </si>
  <si>
    <t>155/74B</t>
  </si>
  <si>
    <t>160/78B</t>
  </si>
  <si>
    <t>165/82B</t>
  </si>
  <si>
    <t>170/86B</t>
  </si>
  <si>
    <t>175/90B</t>
  </si>
  <si>
    <t>180/94B</t>
  </si>
  <si>
    <t>裤外侧长</t>
  </si>
  <si>
    <t>+0.8</t>
  </si>
  <si>
    <t>0.5</t>
  </si>
  <si>
    <t>内裆长</t>
  </si>
  <si>
    <t>腰围（平量）</t>
  </si>
  <si>
    <t>-1.5</t>
  </si>
  <si>
    <t>-1</t>
  </si>
  <si>
    <t>腰围（拉量）</t>
  </si>
  <si>
    <t>腰绳长</t>
  </si>
  <si>
    <t>臀围</t>
  </si>
  <si>
    <t>0</t>
  </si>
  <si>
    <t>腿围/2</t>
  </si>
  <si>
    <t>膝围/2</t>
  </si>
  <si>
    <t>脚口/2（长裤）</t>
  </si>
  <si>
    <t>前裆长 含腰</t>
  </si>
  <si>
    <t>后裆长 含腰</t>
  </si>
  <si>
    <t xml:space="preserve">     初期请洗测2-3件，有问题的另加测量数量。</t>
  </si>
  <si>
    <t>验货时间：2023-6-10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</si>
  <si>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</si>
  <si>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</si>
  <si>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</si>
  <si>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</si>
  <si>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</si>
  <si>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</si>
  <si>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</si>
  <si>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</si>
  <si>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</si>
  <si>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</si>
  <si>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</si>
  <si>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</si>
  <si>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</si>
  <si>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</si>
  <si>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</si>
  <si>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</si>
  <si>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TAMMBL91585</t>
  </si>
  <si>
    <t>产品名称</t>
  </si>
  <si>
    <t>男式旅行裤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</si>
  <si>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</si>
  <si>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</si>
  <si>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</si>
  <si>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</si>
  <si>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</si>
  <si>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</si>
  <si>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</si>
  <si>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</si>
  <si>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</si>
  <si>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</si>
  <si>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</si>
  <si>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</si>
  <si>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</si>
  <si>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</si>
  <si>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</si>
  <si>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</si>
  <si>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</si>
  <si>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</si>
  <si>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</si>
  <si>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</si>
  <si>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</si>
  <si>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</si>
  <si>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</si>
  <si>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</si>
  <si>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</si>
  <si>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</si>
  <si>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</si>
  <si>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</si>
  <si>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</si>
  <si>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</si>
  <si>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</si>
  <si>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</si>
  <si>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</si>
  <si>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</si>
  <si>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</si>
  <si>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</si>
  <si>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</si>
  <si>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</si>
  <si>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</si>
  <si>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</si>
  <si>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</si>
  <si>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</si>
  <si>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</si>
  <si>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</si>
  <si>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</si>
  <si>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</si>
  <si>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</si>
  <si>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</si>
  <si>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</si>
  <si>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</si>
  <si>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</si>
  <si>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</si>
  <si>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</si>
  <si>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</si>
  <si>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</si>
  <si>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</si>
  <si>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</si>
  <si>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</si>
  <si>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</si>
  <si>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</si>
  <si>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</si>
  <si>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</si>
  <si>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</si>
  <si>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</si>
  <si>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</si>
  <si>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</si>
  <si>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TAMMAL91565/TAMMAL92566/TAMMBL91585/TAMMBL92586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</si>
  <si>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</si>
  <si>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</si>
  <si>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</si>
  <si>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</si>
  <si>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</si>
  <si>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</si>
  <si>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</si>
  <si>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</si>
  <si>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</si>
  <si>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</si>
  <si>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</si>
  <si>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</si>
  <si>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</si>
  <si>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</si>
  <si>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</si>
  <si>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</si>
  <si>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</si>
  <si>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</si>
  <si>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</si>
  <si>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</si>
  <si>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</si>
  <si>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</si>
  <si>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</si>
  <si>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</si>
  <si>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</si>
  <si>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</si>
  <si>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</si>
  <si>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</si>
  <si>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</si>
  <si>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</si>
  <si>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</si>
  <si>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</si>
  <si>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</si>
  <si>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</si>
  <si>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</si>
  <si>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</si>
  <si>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</si>
  <si>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</si>
  <si>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</si>
  <si>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</si>
  <si>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</si>
  <si>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</si>
  <si>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</si>
  <si>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</si>
  <si>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</si>
  <si>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</si>
  <si>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</si>
  <si>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</si>
  <si>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</si>
  <si>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</si>
  <si>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</si>
  <si>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</si>
  <si>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</si>
  <si>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</si>
  <si>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</si>
  <si>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</si>
  <si>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</si>
  <si>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</si>
  <si>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</si>
  <si>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</si>
  <si>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</si>
  <si>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</si>
  <si>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</si>
  <si>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</si>
  <si>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</si>
  <si>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</si>
  <si>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</si>
  <si>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</si>
  <si>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深灰</t>
    <phoneticPr fontId="41" type="noConversion"/>
  </si>
  <si>
    <t>M</t>
    <phoneticPr fontId="41" type="noConversion"/>
  </si>
  <si>
    <t>L</t>
    <phoneticPr fontId="41" type="noConversion"/>
  </si>
  <si>
    <t>+0</t>
    <phoneticPr fontId="41" type="noConversion"/>
  </si>
  <si>
    <t>+2</t>
    <phoneticPr fontId="41" type="noConversion"/>
  </si>
  <si>
    <t>+1</t>
    <phoneticPr fontId="41" type="noConversion"/>
  </si>
  <si>
    <t>+0.5</t>
    <phoneticPr fontId="41" type="noConversion"/>
  </si>
  <si>
    <t>+0.3</t>
    <phoneticPr fontId="41" type="noConversion"/>
  </si>
  <si>
    <t>+0.7</t>
    <phoneticPr fontId="41" type="noConversion"/>
  </si>
  <si>
    <t>-0.5</t>
    <phoneticPr fontId="41" type="noConversion"/>
  </si>
  <si>
    <t>+1.4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</si>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</sst>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7" fillId="0" borderId="0">
      <alignment horizontal="center"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  <xf numFmtId="0" fontId="36" fillId="0" borderId="0"/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8" fillId="0" borderId="0"/>
    <xf numFmtId="0" fontId="37" fillId="0" borderId="0">
      <alignment horizontal="center" vertical="center"/>
    </xf>
    <xf numFmtId="0" fontId="38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4" borderId="2" xfId="14" applyFont="1" applyFill="1" applyBorder="1" applyAlignment="1">
      <alignment horizontal="center"/>
    </xf>
    <xf numFmtId="0" fontId="14" fillId="4" borderId="8" xfId="14" applyFont="1" applyFill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14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0" xfId="6" applyFont="1" applyFill="1"/>
    <xf numFmtId="0" fontId="0" fillId="4" borderId="0" xfId="7" applyFont="1" applyFill="1">
      <alignment vertical="center"/>
    </xf>
    <xf numFmtId="0" fontId="13" fillId="4" borderId="21" xfId="5" applyFont="1" applyFill="1" applyBorder="1" applyAlignment="1">
      <alignment horizontal="left" vertical="center"/>
    </xf>
    <xf numFmtId="49" fontId="17" fillId="0" borderId="2" xfId="9" applyNumberFormat="1" applyFont="1" applyBorder="1" applyAlignment="1">
      <alignment horizontal="center"/>
    </xf>
    <xf numFmtId="49" fontId="12" fillId="4" borderId="2" xfId="7" applyNumberFormat="1" applyFont="1" applyFill="1" applyBorder="1" applyAlignment="1">
      <alignment horizontal="center" vertical="center"/>
    </xf>
    <xf numFmtId="49" fontId="13" fillId="4" borderId="2" xfId="7" applyNumberFormat="1" applyFont="1" applyFill="1" applyBorder="1" applyAlignment="1">
      <alignment horizontal="center" vertical="center"/>
    </xf>
    <xf numFmtId="14" fontId="13" fillId="4" borderId="0" xfId="6" applyNumberFormat="1" applyFont="1" applyFill="1"/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2" fillId="0" borderId="27" xfId="5" applyFont="1" applyBorder="1">
      <alignment vertical="center"/>
    </xf>
    <xf numFmtId="0" fontId="20" fillId="0" borderId="27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0" fillId="0" borderId="30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right" vertical="center"/>
    </xf>
    <xf numFmtId="0" fontId="20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20" fillId="0" borderId="34" xfId="5" applyFont="1" applyBorder="1">
      <alignment vertical="center"/>
    </xf>
    <xf numFmtId="0" fontId="22" fillId="0" borderId="34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8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58" fontId="22" fillId="0" borderId="34" xfId="5" applyNumberFormat="1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29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30" xfId="5" applyFont="1" applyBorder="1" applyAlignment="1">
      <alignment horizontal="center" vertical="center"/>
    </xf>
    <xf numFmtId="0" fontId="18" fillId="0" borderId="28" xfId="5" applyBorder="1">
      <alignment vertical="center"/>
    </xf>
    <xf numFmtId="0" fontId="21" fillId="0" borderId="30" xfId="5" applyFont="1" applyBorder="1" applyAlignment="1">
      <alignment horizontal="left" vertical="center"/>
    </xf>
    <xf numFmtId="0" fontId="26" fillId="0" borderId="33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8" fillId="0" borderId="27" xfId="5" applyBorder="1">
      <alignment vertical="center"/>
    </xf>
    <xf numFmtId="0" fontId="23" fillId="0" borderId="27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12" fillId="4" borderId="2" xfId="6" applyFont="1" applyFill="1" applyBorder="1" applyAlignment="1">
      <alignment horizontal="center" vertical="center"/>
    </xf>
    <xf numFmtId="0" fontId="14" fillId="0" borderId="2" xfId="14" applyFont="1" applyBorder="1" applyAlignment="1">
      <alignment horizontal="center"/>
    </xf>
    <xf numFmtId="178" fontId="27" fillId="0" borderId="2" xfId="5" applyNumberFormat="1" applyFont="1" applyBorder="1" applyAlignment="1">
      <alignment horizontal="center"/>
    </xf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28" xfId="5" applyBorder="1" applyAlignment="1">
      <alignment horizontal="center" vertical="center"/>
    </xf>
    <xf numFmtId="0" fontId="29" fillId="0" borderId="60" xfId="5" applyFont="1" applyBorder="1" applyAlignment="1">
      <alignment horizontal="left" vertical="center" wrapText="1"/>
    </xf>
    <xf numFmtId="9" fontId="21" fillId="0" borderId="28" xfId="5" applyNumberFormat="1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49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0" fillId="0" borderId="29" xfId="5" applyFont="1" applyBorder="1" applyAlignment="1">
      <alignment horizontal="left" vertical="center" wrapText="1"/>
    </xf>
    <xf numFmtId="0" fontId="30" fillId="0" borderId="29" xfId="5" applyFont="1" applyBorder="1" applyAlignment="1">
      <alignment horizontal="left" vertical="center"/>
    </xf>
    <xf numFmtId="0" fontId="32" fillId="0" borderId="70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14" fontId="21" fillId="0" borderId="28" xfId="5" applyNumberFormat="1" applyFont="1" applyBorder="1" applyAlignment="1">
      <alignment horizontal="center" vertical="center"/>
    </xf>
    <xf numFmtId="14" fontId="21" fillId="0" borderId="29" xfId="5" applyNumberFormat="1" applyFont="1" applyBorder="1" applyAlignment="1">
      <alignment horizontal="center" vertical="center"/>
    </xf>
    <xf numFmtId="0" fontId="21" fillId="0" borderId="31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14" fontId="21" fillId="0" borderId="34" xfId="5" applyNumberFormat="1" applyFont="1" applyBorder="1" applyAlignment="1">
      <alignment horizontal="center" vertical="center"/>
    </xf>
    <xf numFmtId="14" fontId="21" fillId="0" borderId="45" xfId="5" applyNumberFormat="1" applyFont="1" applyBorder="1" applyAlignment="1">
      <alignment horizontal="center" vertical="center"/>
    </xf>
    <xf numFmtId="0" fontId="23" fillId="0" borderId="59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6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41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9" fontId="21" fillId="0" borderId="47" xfId="5" applyNumberFormat="1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7" fillId="0" borderId="51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59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5" fillId="0" borderId="25" xfId="5" applyFont="1" applyBorder="1" applyAlignment="1">
      <alignment horizontal="center" vertical="top"/>
    </xf>
    <xf numFmtId="0" fontId="23" fillId="0" borderId="30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0" fillId="0" borderId="29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19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58" fontId="22" fillId="0" borderId="28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4" xfId="5" applyFont="1" applyBorder="1" applyAlignment="1">
      <alignment horizontal="right" vertical="center"/>
    </xf>
    <xf numFmtId="0" fontId="20" fillId="0" borderId="34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 wrapText="1"/>
    </xf>
    <xf numFmtId="0" fontId="22" fillId="0" borderId="28" xfId="5" applyFont="1" applyBorder="1" applyAlignment="1">
      <alignment horizontal="left" vertical="center" wrapText="1"/>
    </xf>
    <xf numFmtId="0" fontId="22" fillId="0" borderId="29" xfId="5" applyFont="1" applyBorder="1" applyAlignment="1">
      <alignment horizontal="left" vertical="center" wrapText="1"/>
    </xf>
    <xf numFmtId="0" fontId="18" fillId="0" borderId="34" xfId="5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40" xfId="5" applyFont="1" applyBorder="1" applyAlignment="1">
      <alignment horizontal="left" vertical="center"/>
    </xf>
    <xf numFmtId="0" fontId="18" fillId="0" borderId="38" xfId="5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2" xfId="5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2" fillId="4" borderId="2" xfId="6" applyFont="1" applyFill="1" applyBorder="1" applyAlignment="1">
      <alignment horizontal="center" vertical="center"/>
    </xf>
    <xf numFmtId="178" fontId="43" fillId="0" borderId="2" xfId="5" applyNumberFormat="1" applyFont="1" applyBorder="1" applyAlignment="1">
      <alignment horizontal="center"/>
    </xf>
    <xf numFmtId="49" fontId="42" fillId="4" borderId="2" xfId="7" applyNumberFormat="1" applyFont="1" applyFill="1" applyBorder="1" applyAlignment="1">
      <alignment horizontal="center" vertical="center"/>
    </xf>
    <xf numFmtId="49" fontId="42" fillId="8" borderId="2" xfId="7" applyNumberFormat="1" applyFont="1" applyFill="1" applyBorder="1" applyAlignment="1">
      <alignment horizontal="center" vertical="center"/>
    </xf>
    <xf numFmtId="0" fontId="45" fillId="4" borderId="0" xfId="7" applyFont="1" applyFill="1">
      <alignment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333375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501900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333375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419100</xdr:colOff>
      <xdr:row>16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419100</xdr:colOff>
      <xdr:row>16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8" customWidth="1"/>
    <col min="3" max="3" width="10.125" customWidth="1"/>
  </cols>
  <sheetData>
    <row r="1" spans="1:2" ht="21" customHeight="1">
      <c r="A1" s="149"/>
      <c r="B1" s="150" t="s">
        <v>0</v>
      </c>
    </row>
    <row r="2" spans="1:2">
      <c r="A2" s="5">
        <v>1</v>
      </c>
      <c r="B2" s="151" t="s">
        <v>1</v>
      </c>
    </row>
    <row r="3" spans="1:2">
      <c r="A3" s="5">
        <v>2</v>
      </c>
      <c r="B3" s="151" t="s">
        <v>2</v>
      </c>
    </row>
    <row r="4" spans="1:2">
      <c r="A4" s="5">
        <v>3</v>
      </c>
      <c r="B4" s="151" t="s">
        <v>3</v>
      </c>
    </row>
    <row r="5" spans="1:2">
      <c r="A5" s="5">
        <v>4</v>
      </c>
      <c r="B5" s="151" t="s">
        <v>4</v>
      </c>
    </row>
    <row r="6" spans="1:2">
      <c r="A6" s="5">
        <v>5</v>
      </c>
      <c r="B6" s="151" t="s">
        <v>5</v>
      </c>
    </row>
    <row r="7" spans="1:2">
      <c r="A7" s="5">
        <v>6</v>
      </c>
      <c r="B7" s="151" t="s">
        <v>6</v>
      </c>
    </row>
    <row r="8" spans="1:2" s="147" customFormat="1" ht="15" customHeight="1">
      <c r="A8" s="152">
        <v>7</v>
      </c>
      <c r="B8" s="153" t="s">
        <v>7</v>
      </c>
    </row>
    <row r="9" spans="1:2" ht="18.95" customHeight="1">
      <c r="A9" s="149"/>
      <c r="B9" s="154" t="s">
        <v>8</v>
      </c>
    </row>
    <row r="10" spans="1:2" ht="15.95" customHeight="1">
      <c r="A10" s="5">
        <v>1</v>
      </c>
      <c r="B10" s="155" t="s">
        <v>9</v>
      </c>
    </row>
    <row r="11" spans="1:2">
      <c r="A11" s="5">
        <v>2</v>
      </c>
      <c r="B11" s="151" t="s">
        <v>10</v>
      </c>
    </row>
    <row r="12" spans="1:2">
      <c r="A12" s="5">
        <v>3</v>
      </c>
      <c r="B12" s="156" t="s">
        <v>11</v>
      </c>
    </row>
    <row r="13" spans="1:2">
      <c r="A13" s="5">
        <v>4</v>
      </c>
      <c r="B13" s="156" t="s">
        <v>12</v>
      </c>
    </row>
    <row r="14" spans="1:2">
      <c r="A14" s="5">
        <v>5</v>
      </c>
      <c r="B14" s="156" t="s">
        <v>13</v>
      </c>
    </row>
    <row r="15" spans="1:2">
      <c r="A15" s="5">
        <v>6</v>
      </c>
      <c r="B15" s="156" t="s">
        <v>14</v>
      </c>
    </row>
    <row r="16" spans="1:2">
      <c r="A16" s="5">
        <v>7</v>
      </c>
      <c r="B16" s="156" t="s">
        <v>15</v>
      </c>
    </row>
    <row r="17" spans="1:2">
      <c r="A17" s="5">
        <v>8</v>
      </c>
      <c r="B17" s="156" t="s">
        <v>16</v>
      </c>
    </row>
    <row r="18" spans="1:2">
      <c r="A18" s="5">
        <v>9</v>
      </c>
      <c r="B18" s="151" t="s">
        <v>17</v>
      </c>
    </row>
    <row r="19" spans="1:2">
      <c r="A19" s="5"/>
      <c r="B19" s="151"/>
    </row>
    <row r="20" spans="1:2" ht="20.25">
      <c r="A20" s="149"/>
      <c r="B20" s="150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51" t="s">
        <v>20</v>
      </c>
    </row>
    <row r="23" spans="1:2">
      <c r="A23" s="5">
        <v>3</v>
      </c>
      <c r="B23" s="151" t="s">
        <v>21</v>
      </c>
    </row>
    <row r="24" spans="1:2">
      <c r="A24" s="5">
        <v>4</v>
      </c>
      <c r="B24" s="151" t="s">
        <v>22</v>
      </c>
    </row>
    <row r="25" spans="1:2">
      <c r="A25" s="5">
        <v>5</v>
      </c>
      <c r="B25" s="156" t="s">
        <v>23</v>
      </c>
    </row>
    <row r="26" spans="1:2">
      <c r="A26" s="5">
        <v>6</v>
      </c>
      <c r="B26" s="156" t="s">
        <v>24</v>
      </c>
    </row>
    <row r="27" spans="1:2">
      <c r="A27" s="5">
        <v>7</v>
      </c>
      <c r="B27" s="151" t="s">
        <v>25</v>
      </c>
    </row>
    <row r="28" spans="1:2">
      <c r="A28" s="5"/>
      <c r="B28" s="151"/>
    </row>
    <row r="29" spans="1:2" ht="20.25">
      <c r="A29" s="149"/>
      <c r="B29" s="150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51" t="s">
        <v>28</v>
      </c>
    </row>
    <row r="32" spans="1:2">
      <c r="A32" s="5">
        <v>3</v>
      </c>
      <c r="B32" s="151" t="s">
        <v>29</v>
      </c>
    </row>
    <row r="33" spans="1:2" ht="28.5">
      <c r="A33" s="5">
        <v>4</v>
      </c>
      <c r="B33" s="151" t="s">
        <v>30</v>
      </c>
    </row>
    <row r="34" spans="1:2">
      <c r="A34" s="5">
        <v>5</v>
      </c>
      <c r="B34" s="151" t="s">
        <v>31</v>
      </c>
    </row>
    <row r="35" spans="1:2">
      <c r="A35" s="5">
        <v>6</v>
      </c>
      <c r="B35" s="151" t="s">
        <v>32</v>
      </c>
    </row>
    <row r="36" spans="1:2">
      <c r="A36" s="5">
        <v>7</v>
      </c>
      <c r="B36" s="151" t="s">
        <v>33</v>
      </c>
    </row>
    <row r="37" spans="1:2">
      <c r="A37" s="5"/>
      <c r="B37" s="151"/>
    </row>
    <row r="39" spans="1:2">
      <c r="A39" s="157" t="s">
        <v>34</v>
      </c>
      <c r="B39" s="158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35"/>
      <c r="C3" s="136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7.95" customHeight="1">
      <c r="B4" s="135" t="s">
        <v>39</v>
      </c>
      <c r="C4" s="136" t="s">
        <v>40</v>
      </c>
      <c r="D4" s="136" t="s">
        <v>41</v>
      </c>
      <c r="E4" s="136" t="s">
        <v>42</v>
      </c>
      <c r="F4" s="137" t="s">
        <v>41</v>
      </c>
      <c r="G4" s="137" t="s">
        <v>42</v>
      </c>
      <c r="H4" s="136" t="s">
        <v>41</v>
      </c>
      <c r="I4" s="144" t="s">
        <v>42</v>
      </c>
    </row>
    <row r="5" spans="2:9" ht="27.95" customHeight="1">
      <c r="B5" s="138" t="s">
        <v>43</v>
      </c>
      <c r="C5" s="5">
        <v>13</v>
      </c>
      <c r="D5" s="5">
        <v>0</v>
      </c>
      <c r="E5" s="5">
        <v>1</v>
      </c>
      <c r="F5" s="139">
        <v>0</v>
      </c>
      <c r="G5" s="139">
        <v>1</v>
      </c>
      <c r="H5" s="5">
        <v>1</v>
      </c>
      <c r="I5" s="145">
        <v>2</v>
      </c>
    </row>
    <row r="6" spans="2:9" ht="27.95" customHeight="1">
      <c r="B6" s="138" t="s">
        <v>44</v>
      </c>
      <c r="C6" s="5">
        <v>20</v>
      </c>
      <c r="D6" s="5">
        <v>0</v>
      </c>
      <c r="E6" s="5">
        <v>1</v>
      </c>
      <c r="F6" s="139">
        <v>1</v>
      </c>
      <c r="G6" s="139">
        <v>2</v>
      </c>
      <c r="H6" s="5">
        <v>2</v>
      </c>
      <c r="I6" s="145">
        <v>3</v>
      </c>
    </row>
    <row r="7" spans="2:9" ht="27.95" customHeight="1">
      <c r="B7" s="138" t="s">
        <v>45</v>
      </c>
      <c r="C7" s="5">
        <v>32</v>
      </c>
      <c r="D7" s="5">
        <v>0</v>
      </c>
      <c r="E7" s="5">
        <v>1</v>
      </c>
      <c r="F7" s="139">
        <v>2</v>
      </c>
      <c r="G7" s="139">
        <v>3</v>
      </c>
      <c r="H7" s="5">
        <v>3</v>
      </c>
      <c r="I7" s="145">
        <v>4</v>
      </c>
    </row>
    <row r="8" spans="2:9" ht="27.95" customHeight="1">
      <c r="B8" s="138" t="s">
        <v>46</v>
      </c>
      <c r="C8" s="5">
        <v>50</v>
      </c>
      <c r="D8" s="5">
        <v>1</v>
      </c>
      <c r="E8" s="5">
        <v>2</v>
      </c>
      <c r="F8" s="139">
        <v>3</v>
      </c>
      <c r="G8" s="139">
        <v>4</v>
      </c>
      <c r="H8" s="5">
        <v>5</v>
      </c>
      <c r="I8" s="145">
        <v>6</v>
      </c>
    </row>
    <row r="9" spans="2:9" ht="27.95" customHeight="1">
      <c r="B9" s="138" t="s">
        <v>47</v>
      </c>
      <c r="C9" s="5">
        <v>80</v>
      </c>
      <c r="D9" s="5">
        <v>2</v>
      </c>
      <c r="E9" s="5">
        <v>3</v>
      </c>
      <c r="F9" s="139">
        <v>5</v>
      </c>
      <c r="G9" s="139">
        <v>6</v>
      </c>
      <c r="H9" s="5">
        <v>7</v>
      </c>
      <c r="I9" s="145">
        <v>8</v>
      </c>
    </row>
    <row r="10" spans="2:9" ht="27.95" customHeight="1">
      <c r="B10" s="138" t="s">
        <v>48</v>
      </c>
      <c r="C10" s="5">
        <v>125</v>
      </c>
      <c r="D10" s="5">
        <v>3</v>
      </c>
      <c r="E10" s="5">
        <v>4</v>
      </c>
      <c r="F10" s="139">
        <v>7</v>
      </c>
      <c r="G10" s="139">
        <v>8</v>
      </c>
      <c r="H10" s="5">
        <v>10</v>
      </c>
      <c r="I10" s="145">
        <v>11</v>
      </c>
    </row>
    <row r="11" spans="2:9" ht="27.95" customHeight="1">
      <c r="B11" s="138" t="s">
        <v>49</v>
      </c>
      <c r="C11" s="5">
        <v>200</v>
      </c>
      <c r="D11" s="5">
        <v>5</v>
      </c>
      <c r="E11" s="5">
        <v>6</v>
      </c>
      <c r="F11" s="139">
        <v>10</v>
      </c>
      <c r="G11" s="139">
        <v>11</v>
      </c>
      <c r="H11" s="5">
        <v>14</v>
      </c>
      <c r="I11" s="145">
        <v>15</v>
      </c>
    </row>
    <row r="12" spans="2:9" ht="27.95" customHeight="1">
      <c r="B12" s="140" t="s">
        <v>50</v>
      </c>
      <c r="C12" s="141">
        <v>315</v>
      </c>
      <c r="D12" s="141">
        <v>7</v>
      </c>
      <c r="E12" s="141">
        <v>8</v>
      </c>
      <c r="F12" s="142">
        <v>14</v>
      </c>
      <c r="G12" s="142">
        <v>15</v>
      </c>
      <c r="H12" s="141">
        <v>21</v>
      </c>
      <c r="I12" s="146">
        <v>22</v>
      </c>
    </row>
    <row r="14" spans="2:9">
      <c r="B14" s="143" t="s">
        <v>51</v>
      </c>
      <c r="C14" s="143"/>
      <c r="D14" s="14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G11" sqref="G11"/>
    </sheetView>
  </sheetViews>
  <sheetFormatPr defaultColWidth="10.375" defaultRowHeight="16.5" customHeight="1"/>
  <cols>
    <col min="1" max="1" width="11.125" style="54" customWidth="1"/>
    <col min="2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>
      <c r="A2" s="83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84" t="s">
        <v>57</v>
      </c>
      <c r="I2" s="181" t="s">
        <v>58</v>
      </c>
      <c r="J2" s="181"/>
      <c r="K2" s="182"/>
    </row>
    <row r="3" spans="1:11" ht="14.25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4.25">
      <c r="A4" s="87" t="s">
        <v>62</v>
      </c>
      <c r="B4" s="189" t="s">
        <v>63</v>
      </c>
      <c r="C4" s="190"/>
      <c r="D4" s="191" t="s">
        <v>64</v>
      </c>
      <c r="E4" s="192"/>
      <c r="F4" s="193" t="s">
        <v>65</v>
      </c>
      <c r="G4" s="194"/>
      <c r="H4" s="191" t="s">
        <v>66</v>
      </c>
      <c r="I4" s="192"/>
      <c r="J4" s="59" t="s">
        <v>67</v>
      </c>
      <c r="K4" s="60" t="s">
        <v>68</v>
      </c>
    </row>
    <row r="5" spans="1:11" ht="14.25">
      <c r="A5" s="88" t="s">
        <v>69</v>
      </c>
      <c r="B5" s="189" t="s">
        <v>70</v>
      </c>
      <c r="C5" s="190"/>
      <c r="D5" s="191" t="s">
        <v>71</v>
      </c>
      <c r="E5" s="192"/>
      <c r="F5" s="193">
        <v>45087</v>
      </c>
      <c r="G5" s="194"/>
      <c r="H5" s="191" t="s">
        <v>72</v>
      </c>
      <c r="I5" s="192"/>
      <c r="J5" s="59" t="s">
        <v>67</v>
      </c>
      <c r="K5" s="60" t="s">
        <v>68</v>
      </c>
    </row>
    <row r="6" spans="1:11" ht="14.25">
      <c r="A6" s="87" t="s">
        <v>73</v>
      </c>
      <c r="B6" s="89">
        <v>3</v>
      </c>
      <c r="C6" s="90">
        <v>6</v>
      </c>
      <c r="D6" s="88" t="s">
        <v>74</v>
      </c>
      <c r="E6" s="91"/>
      <c r="F6" s="193">
        <v>45117</v>
      </c>
      <c r="G6" s="194"/>
      <c r="H6" s="191" t="s">
        <v>75</v>
      </c>
      <c r="I6" s="192"/>
      <c r="J6" s="59" t="s">
        <v>67</v>
      </c>
      <c r="K6" s="60" t="s">
        <v>68</v>
      </c>
    </row>
    <row r="7" spans="1:11" ht="14.25">
      <c r="A7" s="87" t="s">
        <v>76</v>
      </c>
      <c r="B7" s="195">
        <v>5147</v>
      </c>
      <c r="C7" s="196"/>
      <c r="D7" s="88" t="s">
        <v>77</v>
      </c>
      <c r="E7" s="93"/>
      <c r="F7" s="193">
        <v>45122</v>
      </c>
      <c r="G7" s="194"/>
      <c r="H7" s="191" t="s">
        <v>78</v>
      </c>
      <c r="I7" s="192"/>
      <c r="J7" s="59" t="s">
        <v>67</v>
      </c>
      <c r="K7" s="60" t="s">
        <v>68</v>
      </c>
    </row>
    <row r="8" spans="1:11" ht="14.25">
      <c r="A8" s="95" t="s">
        <v>79</v>
      </c>
      <c r="B8" s="197"/>
      <c r="C8" s="198"/>
      <c r="D8" s="199" t="s">
        <v>80</v>
      </c>
      <c r="E8" s="200"/>
      <c r="F8" s="201" t="s">
        <v>65</v>
      </c>
      <c r="G8" s="202"/>
      <c r="H8" s="199" t="s">
        <v>81</v>
      </c>
      <c r="I8" s="200"/>
      <c r="J8" s="102" t="s">
        <v>67</v>
      </c>
      <c r="K8" s="109" t="s">
        <v>68</v>
      </c>
    </row>
    <row r="9" spans="1:11" ht="14.25">
      <c r="A9" s="203" t="s">
        <v>82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>
      <c r="A10" s="206" t="s">
        <v>83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13" t="s">
        <v>84</v>
      </c>
      <c r="B11" s="114" t="s">
        <v>85</v>
      </c>
      <c r="C11" s="115" t="s">
        <v>86</v>
      </c>
      <c r="D11" s="116"/>
      <c r="E11" s="117" t="s">
        <v>87</v>
      </c>
      <c r="F11" s="114" t="s">
        <v>85</v>
      </c>
      <c r="G11" s="115" t="s">
        <v>86</v>
      </c>
      <c r="H11" s="115" t="s">
        <v>88</v>
      </c>
      <c r="I11" s="117" t="s">
        <v>89</v>
      </c>
      <c r="J11" s="114" t="s">
        <v>85</v>
      </c>
      <c r="K11" s="131" t="s">
        <v>86</v>
      </c>
    </row>
    <row r="12" spans="1:11" ht="14.25">
      <c r="A12" s="88" t="s">
        <v>90</v>
      </c>
      <c r="B12" s="101" t="s">
        <v>85</v>
      </c>
      <c r="C12" s="59" t="s">
        <v>86</v>
      </c>
      <c r="D12" s="93"/>
      <c r="E12" s="91" t="s">
        <v>91</v>
      </c>
      <c r="F12" s="101" t="s">
        <v>85</v>
      </c>
      <c r="G12" s="59" t="s">
        <v>86</v>
      </c>
      <c r="H12" s="59" t="s">
        <v>88</v>
      </c>
      <c r="I12" s="91" t="s">
        <v>92</v>
      </c>
      <c r="J12" s="101" t="s">
        <v>85</v>
      </c>
      <c r="K12" s="60" t="s">
        <v>86</v>
      </c>
    </row>
    <row r="13" spans="1:11" ht="14.25">
      <c r="A13" s="88" t="s">
        <v>93</v>
      </c>
      <c r="B13" s="101" t="s">
        <v>85</v>
      </c>
      <c r="C13" s="59" t="s">
        <v>86</v>
      </c>
      <c r="D13" s="93"/>
      <c r="E13" s="91" t="s">
        <v>94</v>
      </c>
      <c r="F13" s="59" t="s">
        <v>95</v>
      </c>
      <c r="G13" s="59" t="s">
        <v>96</v>
      </c>
      <c r="H13" s="59" t="s">
        <v>88</v>
      </c>
      <c r="I13" s="91" t="s">
        <v>97</v>
      </c>
      <c r="J13" s="101" t="s">
        <v>85</v>
      </c>
      <c r="K13" s="60" t="s">
        <v>86</v>
      </c>
    </row>
    <row r="14" spans="1:11" ht="14.25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>
      <c r="A15" s="206" t="s">
        <v>99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18" t="s">
        <v>100</v>
      </c>
      <c r="B16" s="115" t="s">
        <v>95</v>
      </c>
      <c r="C16" s="115" t="s">
        <v>96</v>
      </c>
      <c r="D16" s="119"/>
      <c r="E16" s="120" t="s">
        <v>101</v>
      </c>
      <c r="F16" s="115" t="s">
        <v>95</v>
      </c>
      <c r="G16" s="115" t="s">
        <v>96</v>
      </c>
      <c r="H16" s="121"/>
      <c r="I16" s="120" t="s">
        <v>102</v>
      </c>
      <c r="J16" s="115" t="s">
        <v>95</v>
      </c>
      <c r="K16" s="131" t="s">
        <v>96</v>
      </c>
    </row>
    <row r="17" spans="1:22" ht="16.5" customHeight="1">
      <c r="A17" s="92" t="s">
        <v>103</v>
      </c>
      <c r="B17" s="59" t="s">
        <v>95</v>
      </c>
      <c r="C17" s="59" t="s">
        <v>96</v>
      </c>
      <c r="D17" s="66"/>
      <c r="E17" s="103" t="s">
        <v>104</v>
      </c>
      <c r="F17" s="59" t="s">
        <v>95</v>
      </c>
      <c r="G17" s="59" t="s">
        <v>96</v>
      </c>
      <c r="H17" s="122"/>
      <c r="I17" s="103" t="s">
        <v>105</v>
      </c>
      <c r="J17" s="59" t="s">
        <v>95</v>
      </c>
      <c r="K17" s="60" t="s">
        <v>96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10" t="s">
        <v>106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ht="18" customHeight="1">
      <c r="A19" s="206" t="s">
        <v>107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23" t="s">
        <v>109</v>
      </c>
      <c r="B21" s="103" t="s">
        <v>110</v>
      </c>
      <c r="C21" s="103" t="s">
        <v>111</v>
      </c>
      <c r="D21" s="103" t="s">
        <v>112</v>
      </c>
      <c r="E21" s="103" t="s">
        <v>113</v>
      </c>
      <c r="F21" s="103" t="s">
        <v>114</v>
      </c>
      <c r="G21" s="103" t="s">
        <v>115</v>
      </c>
      <c r="H21" s="103" t="s">
        <v>116</v>
      </c>
      <c r="I21" s="103" t="s">
        <v>117</v>
      </c>
      <c r="J21" s="103" t="s">
        <v>118</v>
      </c>
      <c r="K21" s="82" t="s">
        <v>119</v>
      </c>
    </row>
    <row r="22" spans="1:22" ht="16.5" customHeight="1">
      <c r="A22" s="94" t="s">
        <v>120</v>
      </c>
      <c r="B22" s="124"/>
      <c r="C22" s="124"/>
      <c r="D22" s="124">
        <v>1</v>
      </c>
      <c r="E22" s="124">
        <v>1</v>
      </c>
      <c r="F22" s="124">
        <v>1</v>
      </c>
      <c r="G22" s="124">
        <v>1</v>
      </c>
      <c r="H22" s="124">
        <v>1</v>
      </c>
      <c r="I22" s="124">
        <v>1</v>
      </c>
      <c r="J22" s="124"/>
      <c r="K22" s="133"/>
    </row>
    <row r="23" spans="1:22" ht="16.5" customHeight="1">
      <c r="A23" s="54" t="s">
        <v>121</v>
      </c>
      <c r="B23" s="124"/>
      <c r="C23" s="124"/>
      <c r="D23" s="124">
        <v>1</v>
      </c>
      <c r="E23" s="124">
        <v>1</v>
      </c>
      <c r="F23" s="124">
        <v>1</v>
      </c>
      <c r="G23" s="124">
        <v>1</v>
      </c>
      <c r="H23" s="124">
        <v>1</v>
      </c>
      <c r="I23" s="124">
        <v>1</v>
      </c>
      <c r="J23" s="124"/>
      <c r="K23" s="134"/>
    </row>
    <row r="24" spans="1:22" ht="16.5" customHeight="1">
      <c r="A24" s="94" t="s">
        <v>122</v>
      </c>
      <c r="B24" s="124"/>
      <c r="C24" s="124"/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4">
        <v>1</v>
      </c>
      <c r="J24" s="124"/>
      <c r="K24" s="134"/>
    </row>
    <row r="25" spans="1:22" ht="16.5" customHeight="1">
      <c r="A25" s="94"/>
      <c r="B25" s="124"/>
      <c r="C25" s="124"/>
      <c r="D25" s="124"/>
      <c r="E25" s="124"/>
      <c r="F25" s="124"/>
      <c r="G25" s="124"/>
      <c r="H25" s="124"/>
      <c r="I25" s="124"/>
      <c r="J25" s="124"/>
      <c r="K25" s="80"/>
    </row>
    <row r="26" spans="1:22" ht="16.5" customHeight="1">
      <c r="A26" s="94"/>
      <c r="B26" s="124"/>
      <c r="C26" s="124"/>
      <c r="D26" s="124"/>
      <c r="E26" s="124"/>
      <c r="F26" s="124"/>
      <c r="G26" s="124"/>
      <c r="H26" s="124"/>
      <c r="I26" s="124"/>
      <c r="J26" s="124"/>
      <c r="K26" s="80"/>
    </row>
    <row r="27" spans="1:22" ht="16.5" customHeight="1">
      <c r="A27" s="94"/>
      <c r="B27" s="124"/>
      <c r="C27" s="124"/>
      <c r="D27" s="124"/>
      <c r="E27" s="124"/>
      <c r="F27" s="124"/>
      <c r="G27" s="124"/>
      <c r="H27" s="124"/>
      <c r="I27" s="124"/>
      <c r="J27" s="124"/>
      <c r="K27" s="80"/>
    </row>
    <row r="28" spans="1:22" ht="16.5" customHeight="1">
      <c r="A28" s="94"/>
      <c r="B28" s="124"/>
      <c r="C28" s="124"/>
      <c r="D28" s="124"/>
      <c r="E28" s="124"/>
      <c r="F28" s="124"/>
      <c r="G28" s="124"/>
      <c r="H28" s="124"/>
      <c r="I28" s="124"/>
      <c r="J28" s="124"/>
      <c r="K28" s="80"/>
    </row>
    <row r="29" spans="1:22" ht="18" customHeight="1">
      <c r="A29" s="216" t="s">
        <v>123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124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125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>
      <c r="A33" s="225" t="s">
        <v>126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>
      <c r="A34" s="228" t="s">
        <v>127</v>
      </c>
      <c r="B34" s="229"/>
      <c r="C34" s="59" t="s">
        <v>67</v>
      </c>
      <c r="D34" s="59" t="s">
        <v>68</v>
      </c>
      <c r="E34" s="230" t="s">
        <v>128</v>
      </c>
      <c r="F34" s="231"/>
      <c r="G34" s="231"/>
      <c r="H34" s="231"/>
      <c r="I34" s="231"/>
      <c r="J34" s="231"/>
      <c r="K34" s="232"/>
    </row>
    <row r="35" spans="1:11" ht="14.25">
      <c r="A35" s="233" t="s">
        <v>129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>
      <c r="A36" s="234" t="s">
        <v>130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>
      <c r="A37" s="237" t="s">
        <v>131</v>
      </c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4.25">
      <c r="A38" s="237" t="s">
        <v>132</v>
      </c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4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14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4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14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4.25">
      <c r="A43" s="239" t="s">
        <v>133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06" t="s">
        <v>134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18" t="s">
        <v>135</v>
      </c>
      <c r="B45" s="115" t="s">
        <v>95</v>
      </c>
      <c r="C45" s="115" t="s">
        <v>96</v>
      </c>
      <c r="D45" s="115" t="s">
        <v>88</v>
      </c>
      <c r="E45" s="120" t="s">
        <v>136</v>
      </c>
      <c r="F45" s="115" t="s">
        <v>95</v>
      </c>
      <c r="G45" s="115" t="s">
        <v>96</v>
      </c>
      <c r="H45" s="115" t="s">
        <v>88</v>
      </c>
      <c r="I45" s="120" t="s">
        <v>137</v>
      </c>
      <c r="J45" s="115" t="s">
        <v>95</v>
      </c>
      <c r="K45" s="131" t="s">
        <v>96</v>
      </c>
    </row>
    <row r="46" spans="1:11" ht="14.25">
      <c r="A46" s="92" t="s">
        <v>87</v>
      </c>
      <c r="B46" s="59" t="s">
        <v>95</v>
      </c>
      <c r="C46" s="59" t="s">
        <v>96</v>
      </c>
      <c r="D46" s="59" t="s">
        <v>88</v>
      </c>
      <c r="E46" s="103" t="s">
        <v>94</v>
      </c>
      <c r="F46" s="59" t="s">
        <v>95</v>
      </c>
      <c r="G46" s="59" t="s">
        <v>96</v>
      </c>
      <c r="H46" s="59" t="s">
        <v>88</v>
      </c>
      <c r="I46" s="103" t="s">
        <v>105</v>
      </c>
      <c r="J46" s="59" t="s">
        <v>95</v>
      </c>
      <c r="K46" s="60" t="s">
        <v>96</v>
      </c>
    </row>
    <row r="47" spans="1:11" ht="14.25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>
      <c r="A48" s="233" t="s">
        <v>138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>
      <c r="A50" s="125" t="s">
        <v>139</v>
      </c>
      <c r="B50" s="242" t="s">
        <v>140</v>
      </c>
      <c r="C50" s="242"/>
      <c r="D50" s="126" t="s">
        <v>141</v>
      </c>
      <c r="E50" s="127" t="s">
        <v>142</v>
      </c>
      <c r="F50" s="128" t="s">
        <v>143</v>
      </c>
      <c r="G50" s="129">
        <v>45089</v>
      </c>
      <c r="H50" s="243" t="s">
        <v>144</v>
      </c>
      <c r="I50" s="244"/>
      <c r="J50" s="245"/>
      <c r="K50" s="246"/>
    </row>
    <row r="51" spans="1:11" ht="14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25" t="s">
        <v>139</v>
      </c>
      <c r="B53" s="242" t="s">
        <v>140</v>
      </c>
      <c r="C53" s="242"/>
      <c r="D53" s="126" t="s">
        <v>141</v>
      </c>
      <c r="E53" s="130" t="s">
        <v>145</v>
      </c>
      <c r="F53" s="128" t="s">
        <v>146</v>
      </c>
      <c r="G53" s="129">
        <v>45089</v>
      </c>
      <c r="H53" s="243" t="s">
        <v>144</v>
      </c>
      <c r="I53" s="244"/>
      <c r="J53" s="245" t="s">
        <v>147</v>
      </c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topLeftCell="A4" workbookViewId="0">
      <selection activeCell="O11" sqref="O11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9" width="15.375" style="37" customWidth="1"/>
    <col min="10" max="10" width="15.125" style="37" customWidth="1"/>
    <col min="11" max="14" width="9.625" style="37" customWidth="1"/>
    <col min="15" max="16384" width="9" style="37"/>
  </cols>
  <sheetData>
    <row r="1" spans="1:14" ht="30" customHeight="1">
      <c r="A1" s="250" t="s">
        <v>148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38" t="s">
        <v>62</v>
      </c>
      <c r="B2" s="252" t="s">
        <v>63</v>
      </c>
      <c r="C2" s="252"/>
      <c r="D2" s="39" t="s">
        <v>69</v>
      </c>
      <c r="E2" s="252" t="s">
        <v>70</v>
      </c>
      <c r="F2" s="252"/>
      <c r="G2" s="252"/>
      <c r="H2" s="257"/>
      <c r="I2" s="49" t="s">
        <v>57</v>
      </c>
      <c r="J2" s="252" t="s">
        <v>58</v>
      </c>
      <c r="K2" s="252"/>
      <c r="L2" s="252"/>
      <c r="M2" s="252"/>
      <c r="N2" s="253"/>
    </row>
    <row r="3" spans="1:14" ht="29.1" customHeight="1">
      <c r="A3" s="256" t="s">
        <v>149</v>
      </c>
      <c r="B3" s="254" t="s">
        <v>150</v>
      </c>
      <c r="C3" s="254"/>
      <c r="D3" s="254"/>
      <c r="E3" s="254"/>
      <c r="F3" s="254"/>
      <c r="G3" s="254"/>
      <c r="H3" s="258"/>
      <c r="I3" s="254" t="s">
        <v>151</v>
      </c>
      <c r="J3" s="254"/>
      <c r="K3" s="254"/>
      <c r="L3" s="254"/>
      <c r="M3" s="254"/>
      <c r="N3" s="255"/>
    </row>
    <row r="4" spans="1:14" ht="29.1" customHeight="1">
      <c r="A4" s="256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0" t="s">
        <v>117</v>
      </c>
      <c r="H4" s="258"/>
      <c r="I4" s="110" t="s">
        <v>152</v>
      </c>
      <c r="J4" s="110" t="s">
        <v>153</v>
      </c>
      <c r="K4" s="387" t="s">
        <v>333</v>
      </c>
      <c r="L4" s="387" t="s">
        <v>333</v>
      </c>
      <c r="M4" s="110"/>
      <c r="N4" s="110"/>
    </row>
    <row r="5" spans="1:14" ht="21.95" customHeight="1">
      <c r="A5" s="42" t="s">
        <v>154</v>
      </c>
      <c r="B5" s="40" t="s">
        <v>155</v>
      </c>
      <c r="C5" s="40" t="s">
        <v>156</v>
      </c>
      <c r="D5" s="40" t="s">
        <v>157</v>
      </c>
      <c r="E5" s="40" t="s">
        <v>158</v>
      </c>
      <c r="F5" s="40" t="s">
        <v>159</v>
      </c>
      <c r="G5" s="40" t="s">
        <v>160</v>
      </c>
      <c r="H5" s="258"/>
      <c r="I5" s="111"/>
      <c r="J5" s="111"/>
      <c r="K5" s="388" t="s">
        <v>334</v>
      </c>
      <c r="L5" s="388" t="s">
        <v>335</v>
      </c>
      <c r="M5" s="112"/>
      <c r="N5" s="112"/>
    </row>
    <row r="6" spans="1:14" ht="21.95" customHeight="1">
      <c r="A6" s="43" t="s">
        <v>161</v>
      </c>
      <c r="B6" s="44">
        <f>C6-2.1</f>
        <v>97.9</v>
      </c>
      <c r="C6" s="45">
        <v>100</v>
      </c>
      <c r="D6" s="44">
        <f t="shared" ref="D6:G6" si="0">C6+2.1</f>
        <v>102.1</v>
      </c>
      <c r="E6" s="44">
        <f t="shared" si="0"/>
        <v>104.19999999999999</v>
      </c>
      <c r="F6" s="46">
        <f t="shared" si="0"/>
        <v>106.29999999999998</v>
      </c>
      <c r="G6" s="44">
        <f t="shared" si="0"/>
        <v>108.39999999999998</v>
      </c>
      <c r="H6" s="258"/>
      <c r="I6" s="50" t="s">
        <v>162</v>
      </c>
      <c r="J6" s="50" t="s">
        <v>163</v>
      </c>
      <c r="K6" s="389" t="s">
        <v>336</v>
      </c>
      <c r="L6" s="390" t="s">
        <v>337</v>
      </c>
      <c r="M6" s="51"/>
      <c r="N6" s="51"/>
    </row>
    <row r="7" spans="1:14" ht="21.95" customHeight="1">
      <c r="A7" s="43" t="s">
        <v>165</v>
      </c>
      <c r="B7" s="44">
        <f t="shared" ref="B7:B8" si="1">C7-4</f>
        <v>68</v>
      </c>
      <c r="C7" s="45">
        <v>72</v>
      </c>
      <c r="D7" s="44">
        <f t="shared" ref="D7:D9" si="2">C7+4</f>
        <v>76</v>
      </c>
      <c r="E7" s="44">
        <f t="shared" ref="E7:E8" si="3">D7+5</f>
        <v>81</v>
      </c>
      <c r="F7" s="46">
        <f t="shared" ref="F7:F8" si="4">E7+6</f>
        <v>87</v>
      </c>
      <c r="G7" s="44">
        <f t="shared" ref="G7:G8" si="5">F7+6</f>
        <v>93</v>
      </c>
      <c r="H7" s="258"/>
      <c r="I7" s="50" t="s">
        <v>166</v>
      </c>
      <c r="J7" s="50" t="s">
        <v>167</v>
      </c>
      <c r="K7" s="389" t="s">
        <v>337</v>
      </c>
      <c r="L7" s="389" t="s">
        <v>336</v>
      </c>
      <c r="M7" s="51"/>
      <c r="N7" s="51"/>
    </row>
    <row r="8" spans="1:14" ht="21.95" customHeight="1">
      <c r="A8" s="43" t="s">
        <v>169</v>
      </c>
      <c r="B8" s="44">
        <f t="shared" si="1"/>
        <v>116</v>
      </c>
      <c r="C8" s="45">
        <v>120</v>
      </c>
      <c r="D8" s="44">
        <f t="shared" si="2"/>
        <v>124</v>
      </c>
      <c r="E8" s="44">
        <f t="shared" si="3"/>
        <v>129</v>
      </c>
      <c r="F8" s="46">
        <f t="shared" si="4"/>
        <v>135</v>
      </c>
      <c r="G8" s="44">
        <f t="shared" si="5"/>
        <v>141</v>
      </c>
      <c r="H8" s="258"/>
      <c r="I8" s="50" t="s">
        <v>167</v>
      </c>
      <c r="J8" s="50" t="s">
        <v>167</v>
      </c>
      <c r="K8" s="51"/>
      <c r="L8" s="51"/>
      <c r="M8" s="51"/>
      <c r="N8" s="51"/>
    </row>
    <row r="9" spans="1:14" ht="21.95" customHeight="1">
      <c r="A9" s="43" t="s">
        <v>170</v>
      </c>
      <c r="B9" s="44">
        <f>C9-3.6</f>
        <v>94.4</v>
      </c>
      <c r="C9" s="45">
        <v>98</v>
      </c>
      <c r="D9" s="44">
        <f t="shared" si="2"/>
        <v>102</v>
      </c>
      <c r="E9" s="44">
        <f t="shared" ref="E9:G9" si="6">D9+4</f>
        <v>106</v>
      </c>
      <c r="F9" s="46">
        <f t="shared" si="6"/>
        <v>110</v>
      </c>
      <c r="G9" s="44">
        <f t="shared" si="6"/>
        <v>114</v>
      </c>
      <c r="H9" s="258"/>
      <c r="I9" s="50" t="s">
        <v>171</v>
      </c>
      <c r="J9" s="50" t="s">
        <v>171</v>
      </c>
      <c r="K9" s="389" t="s">
        <v>338</v>
      </c>
      <c r="L9" s="389" t="s">
        <v>337</v>
      </c>
      <c r="M9" s="51"/>
      <c r="N9" s="51"/>
    </row>
    <row r="10" spans="1:14" ht="21.95" customHeight="1">
      <c r="A10" s="43" t="s">
        <v>172</v>
      </c>
      <c r="B10" s="44">
        <f>C10-1.15</f>
        <v>28.35</v>
      </c>
      <c r="C10" s="45">
        <v>29.5</v>
      </c>
      <c r="D10" s="44">
        <f t="shared" ref="D10:G10" si="7">C10+1.3</f>
        <v>30.8</v>
      </c>
      <c r="E10" s="44">
        <f t="shared" si="7"/>
        <v>32.1</v>
      </c>
      <c r="F10" s="46">
        <f t="shared" si="7"/>
        <v>33.4</v>
      </c>
      <c r="G10" s="44">
        <f t="shared" si="7"/>
        <v>34.699999999999996</v>
      </c>
      <c r="H10" s="258"/>
      <c r="I10" s="50" t="s">
        <v>171</v>
      </c>
      <c r="J10" s="50" t="s">
        <v>171</v>
      </c>
      <c r="K10" s="389" t="s">
        <v>339</v>
      </c>
      <c r="L10" s="389" t="s">
        <v>341</v>
      </c>
      <c r="M10" s="51"/>
      <c r="N10" s="51"/>
    </row>
    <row r="11" spans="1:14" ht="21.95" customHeight="1">
      <c r="A11" s="43" t="s">
        <v>173</v>
      </c>
      <c r="B11" s="44">
        <f>C11-0.7</f>
        <v>21.1</v>
      </c>
      <c r="C11" s="45">
        <v>21.8</v>
      </c>
      <c r="D11" s="44">
        <f>C11+0.7</f>
        <v>22.5</v>
      </c>
      <c r="E11" s="44">
        <f>D11+0.7</f>
        <v>23.2</v>
      </c>
      <c r="F11" s="46">
        <f>E11+0.9</f>
        <v>24.099999999999998</v>
      </c>
      <c r="G11" s="44">
        <f>F11+0.9</f>
        <v>24.999999999999996</v>
      </c>
      <c r="H11" s="258"/>
      <c r="I11" s="50" t="s">
        <v>171</v>
      </c>
      <c r="J11" s="50" t="s">
        <v>171</v>
      </c>
      <c r="K11" s="389" t="s">
        <v>336</v>
      </c>
      <c r="L11" s="389" t="s">
        <v>342</v>
      </c>
      <c r="M11" s="51"/>
      <c r="N11" s="51"/>
    </row>
    <row r="12" spans="1:14" ht="21.95" customHeight="1">
      <c r="A12" s="43" t="s">
        <v>174</v>
      </c>
      <c r="B12" s="44">
        <f>C12-0.5</f>
        <v>17.5</v>
      </c>
      <c r="C12" s="45">
        <v>18</v>
      </c>
      <c r="D12" s="44">
        <f>C12+0.5</f>
        <v>18.5</v>
      </c>
      <c r="E12" s="44">
        <f>D12+0.5</f>
        <v>19</v>
      </c>
      <c r="F12" s="46">
        <f>E12+0.7</f>
        <v>19.7</v>
      </c>
      <c r="G12" s="44">
        <f>F12+0.7</f>
        <v>20.399999999999999</v>
      </c>
      <c r="H12" s="258"/>
      <c r="I12" s="50" t="s">
        <v>171</v>
      </c>
      <c r="J12" s="50" t="s">
        <v>171</v>
      </c>
      <c r="K12" s="389" t="s">
        <v>339</v>
      </c>
      <c r="L12" s="389" t="s">
        <v>336</v>
      </c>
      <c r="M12" s="51"/>
      <c r="N12" s="51"/>
    </row>
    <row r="13" spans="1:14" ht="21.95" customHeight="1">
      <c r="A13" s="43" t="s">
        <v>175</v>
      </c>
      <c r="B13" s="44">
        <f>C13-0.6</f>
        <v>26.599999999999998</v>
      </c>
      <c r="C13" s="45">
        <v>27.2</v>
      </c>
      <c r="D13" s="44">
        <f>C13+0.6</f>
        <v>27.8</v>
      </c>
      <c r="E13" s="44">
        <f>D13+0.7</f>
        <v>28.5</v>
      </c>
      <c r="F13" s="46">
        <f>E13+0.6</f>
        <v>29.1</v>
      </c>
      <c r="G13" s="44">
        <f>F13+0.7</f>
        <v>29.8</v>
      </c>
      <c r="H13" s="258"/>
      <c r="I13" s="50" t="s">
        <v>171</v>
      </c>
      <c r="J13" s="50" t="s">
        <v>171</v>
      </c>
      <c r="K13" s="389" t="s">
        <v>340</v>
      </c>
      <c r="L13" s="389" t="s">
        <v>341</v>
      </c>
      <c r="M13" s="51"/>
      <c r="N13" s="51"/>
    </row>
    <row r="14" spans="1:14" ht="21.95" customHeight="1">
      <c r="A14" s="43" t="s">
        <v>176</v>
      </c>
      <c r="B14" s="44">
        <f>C14-0.9</f>
        <v>37.6</v>
      </c>
      <c r="C14" s="45">
        <v>38.5</v>
      </c>
      <c r="D14" s="44">
        <f t="shared" ref="D14:G14" si="8">C14+1.1</f>
        <v>39.6</v>
      </c>
      <c r="E14" s="44">
        <f t="shared" si="8"/>
        <v>40.700000000000003</v>
      </c>
      <c r="F14" s="46">
        <f t="shared" si="8"/>
        <v>41.800000000000004</v>
      </c>
      <c r="G14" s="44">
        <f t="shared" si="8"/>
        <v>42.900000000000006</v>
      </c>
      <c r="H14" s="258"/>
      <c r="I14" s="50" t="s">
        <v>171</v>
      </c>
      <c r="J14" s="50" t="s">
        <v>171</v>
      </c>
      <c r="K14" s="389" t="s">
        <v>336</v>
      </c>
      <c r="L14" s="390" t="s">
        <v>343</v>
      </c>
      <c r="M14" s="51"/>
      <c r="N14" s="51"/>
    </row>
    <row r="15" spans="1:14" ht="14.25">
      <c r="A15" s="47" t="s">
        <v>128</v>
      </c>
      <c r="D15" s="48"/>
      <c r="E15" s="48"/>
      <c r="F15" s="48"/>
      <c r="G15" s="48"/>
      <c r="H15" s="48"/>
      <c r="I15" s="48"/>
      <c r="J15" s="48"/>
      <c r="K15" s="48"/>
      <c r="L15" s="391" t="s">
        <v>344</v>
      </c>
      <c r="M15" s="48"/>
      <c r="N15" s="48"/>
    </row>
    <row r="16" spans="1:14" ht="14.25">
      <c r="A16" s="37" t="s">
        <v>177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>
      <c r="A17" s="48"/>
      <c r="B17" s="48"/>
      <c r="C17" s="48"/>
      <c r="D17" s="48"/>
      <c r="E17" s="48"/>
      <c r="F17" s="48"/>
      <c r="G17" s="48"/>
      <c r="H17" s="48"/>
      <c r="I17" s="47" t="s">
        <v>178</v>
      </c>
      <c r="J17" s="53"/>
      <c r="K17" s="47" t="s">
        <v>179</v>
      </c>
      <c r="L17" s="47"/>
      <c r="M17" s="4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1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54" customWidth="1"/>
    <col min="2" max="16384" width="10" style="54"/>
  </cols>
  <sheetData>
    <row r="1" spans="1:11" ht="22.5" customHeight="1">
      <c r="A1" s="259" t="s">
        <v>181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7.25" customHeight="1">
      <c r="A2" s="83" t="s">
        <v>53</v>
      </c>
      <c r="B2" s="179" t="s">
        <v>54</v>
      </c>
      <c r="C2" s="179"/>
      <c r="D2" s="180" t="s">
        <v>55</v>
      </c>
      <c r="E2" s="180"/>
      <c r="F2" s="179"/>
      <c r="G2" s="179"/>
      <c r="H2" s="84" t="s">
        <v>57</v>
      </c>
      <c r="I2" s="181" t="s">
        <v>58</v>
      </c>
      <c r="J2" s="181"/>
      <c r="K2" s="182"/>
    </row>
    <row r="3" spans="1:11" ht="16.5" customHeight="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6.5" customHeight="1">
      <c r="A4" s="87" t="s">
        <v>62</v>
      </c>
      <c r="B4" s="189" t="s">
        <v>63</v>
      </c>
      <c r="C4" s="190"/>
      <c r="D4" s="191" t="s">
        <v>64</v>
      </c>
      <c r="E4" s="192"/>
      <c r="F4" s="193" t="s">
        <v>65</v>
      </c>
      <c r="G4" s="194"/>
      <c r="H4" s="191" t="s">
        <v>182</v>
      </c>
      <c r="I4" s="192"/>
      <c r="J4" s="59" t="s">
        <v>67</v>
      </c>
      <c r="K4" s="60" t="s">
        <v>68</v>
      </c>
    </row>
    <row r="5" spans="1:11" ht="16.5" customHeight="1">
      <c r="A5" s="88" t="s">
        <v>69</v>
      </c>
      <c r="B5" s="189" t="s">
        <v>70</v>
      </c>
      <c r="C5" s="190"/>
      <c r="D5" s="191" t="s">
        <v>71</v>
      </c>
      <c r="E5" s="192"/>
      <c r="F5" s="193">
        <v>45087</v>
      </c>
      <c r="G5" s="194"/>
      <c r="H5" s="191" t="s">
        <v>183</v>
      </c>
      <c r="I5" s="192"/>
      <c r="J5" s="59" t="s">
        <v>67</v>
      </c>
      <c r="K5" s="60" t="s">
        <v>68</v>
      </c>
    </row>
    <row r="6" spans="1:11" ht="16.5" customHeight="1">
      <c r="A6" s="87" t="s">
        <v>73</v>
      </c>
      <c r="B6" s="89">
        <v>3</v>
      </c>
      <c r="C6" s="90">
        <v>6</v>
      </c>
      <c r="D6" s="88" t="s">
        <v>74</v>
      </c>
      <c r="E6" s="91"/>
      <c r="F6" s="193">
        <v>45117</v>
      </c>
      <c r="G6" s="194"/>
      <c r="H6" s="260" t="s">
        <v>184</v>
      </c>
      <c r="I6" s="261"/>
      <c r="J6" s="261"/>
      <c r="K6" s="262"/>
    </row>
    <row r="7" spans="1:11" ht="16.5" customHeight="1">
      <c r="A7" s="87" t="s">
        <v>76</v>
      </c>
      <c r="B7" s="195">
        <v>5147</v>
      </c>
      <c r="C7" s="196"/>
      <c r="D7" s="88" t="s">
        <v>77</v>
      </c>
      <c r="E7" s="93"/>
      <c r="F7" s="193">
        <v>45122</v>
      </c>
      <c r="G7" s="194"/>
      <c r="H7" s="263"/>
      <c r="I7" s="189"/>
      <c r="J7" s="189"/>
      <c r="K7" s="190"/>
    </row>
    <row r="8" spans="1:11" ht="16.5" customHeight="1">
      <c r="A8" s="95" t="s">
        <v>79</v>
      </c>
      <c r="B8" s="197"/>
      <c r="C8" s="198"/>
      <c r="D8" s="199" t="s">
        <v>80</v>
      </c>
      <c r="E8" s="200"/>
      <c r="F8" s="201" t="s">
        <v>65</v>
      </c>
      <c r="G8" s="202"/>
      <c r="H8" s="199"/>
      <c r="I8" s="200"/>
      <c r="J8" s="200"/>
      <c r="K8" s="209"/>
    </row>
    <row r="9" spans="1:11" ht="16.5" customHeight="1">
      <c r="A9" s="264" t="s">
        <v>185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6.5" customHeight="1">
      <c r="A10" s="96" t="s">
        <v>84</v>
      </c>
      <c r="B10" s="97" t="s">
        <v>85</v>
      </c>
      <c r="C10" s="98" t="s">
        <v>86</v>
      </c>
      <c r="D10" s="99"/>
      <c r="E10" s="100" t="s">
        <v>89</v>
      </c>
      <c r="F10" s="97" t="s">
        <v>85</v>
      </c>
      <c r="G10" s="98" t="s">
        <v>86</v>
      </c>
      <c r="H10" s="97"/>
      <c r="I10" s="100" t="s">
        <v>87</v>
      </c>
      <c r="J10" s="97" t="s">
        <v>85</v>
      </c>
      <c r="K10" s="108" t="s">
        <v>86</v>
      </c>
    </row>
    <row r="11" spans="1:11" ht="16.5" customHeight="1">
      <c r="A11" s="88" t="s">
        <v>90</v>
      </c>
      <c r="B11" s="101" t="s">
        <v>85</v>
      </c>
      <c r="C11" s="59" t="s">
        <v>86</v>
      </c>
      <c r="D11" s="93"/>
      <c r="E11" s="91" t="s">
        <v>92</v>
      </c>
      <c r="F11" s="101" t="s">
        <v>85</v>
      </c>
      <c r="G11" s="59" t="s">
        <v>86</v>
      </c>
      <c r="H11" s="101"/>
      <c r="I11" s="91" t="s">
        <v>97</v>
      </c>
      <c r="J11" s="101" t="s">
        <v>85</v>
      </c>
      <c r="K11" s="60" t="s">
        <v>86</v>
      </c>
    </row>
    <row r="12" spans="1:11" ht="16.5" customHeight="1">
      <c r="A12" s="199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>
      <c r="A13" s="265" t="s">
        <v>186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16.5" customHeight="1">
      <c r="A14" s="266" t="s">
        <v>187</v>
      </c>
      <c r="B14" s="267"/>
      <c r="C14" s="267"/>
      <c r="D14" s="267"/>
      <c r="E14" s="267"/>
      <c r="F14" s="267"/>
      <c r="G14" s="267"/>
      <c r="H14" s="267"/>
      <c r="I14" s="268"/>
      <c r="J14" s="268"/>
      <c r="K14" s="269"/>
    </row>
    <row r="15" spans="1:11" ht="16.5" customHeight="1">
      <c r="A15" s="270"/>
      <c r="B15" s="271"/>
      <c r="C15" s="271"/>
      <c r="D15" s="272"/>
      <c r="E15" s="273"/>
      <c r="F15" s="271"/>
      <c r="G15" s="271"/>
      <c r="H15" s="272"/>
      <c r="I15" s="274"/>
      <c r="J15" s="275"/>
      <c r="K15" s="276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65" t="s">
        <v>188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spans="1:11" ht="16.5" customHeight="1">
      <c r="A18" s="266" t="s">
        <v>189</v>
      </c>
      <c r="B18" s="267"/>
      <c r="C18" s="267"/>
      <c r="D18" s="267"/>
      <c r="E18" s="267"/>
      <c r="F18" s="267"/>
      <c r="G18" s="267"/>
      <c r="H18" s="267"/>
      <c r="I18" s="268"/>
      <c r="J18" s="268"/>
      <c r="K18" s="269"/>
    </row>
    <row r="19" spans="1:11" ht="16.5" customHeight="1">
      <c r="A19" s="270"/>
      <c r="B19" s="271"/>
      <c r="C19" s="271"/>
      <c r="D19" s="272"/>
      <c r="E19" s="273"/>
      <c r="F19" s="271"/>
      <c r="G19" s="271"/>
      <c r="H19" s="272"/>
      <c r="I19" s="274"/>
      <c r="J19" s="275"/>
      <c r="K19" s="276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0" t="s">
        <v>125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>
      <c r="A22" s="281" t="s">
        <v>126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9"/>
    </row>
    <row r="23" spans="1:11" ht="16.5" customHeight="1">
      <c r="A23" s="228" t="s">
        <v>127</v>
      </c>
      <c r="B23" s="229"/>
      <c r="C23" s="59" t="s">
        <v>67</v>
      </c>
      <c r="D23" s="59" t="s">
        <v>68</v>
      </c>
      <c r="E23" s="282"/>
      <c r="F23" s="282"/>
      <c r="G23" s="282"/>
      <c r="H23" s="282"/>
      <c r="I23" s="282"/>
      <c r="J23" s="282"/>
      <c r="K23" s="283"/>
    </row>
    <row r="24" spans="1:11" ht="16.5" customHeight="1">
      <c r="A24" s="191" t="s">
        <v>190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</row>
    <row r="25" spans="1:11" ht="16.5" customHeight="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>
      <c r="A26" s="264" t="s">
        <v>134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6.5" customHeight="1">
      <c r="A27" s="85" t="s">
        <v>135</v>
      </c>
      <c r="B27" s="98" t="s">
        <v>95</v>
      </c>
      <c r="C27" s="98" t="s">
        <v>96</v>
      </c>
      <c r="D27" s="98" t="s">
        <v>88</v>
      </c>
      <c r="E27" s="86" t="s">
        <v>136</v>
      </c>
      <c r="F27" s="98" t="s">
        <v>95</v>
      </c>
      <c r="G27" s="98" t="s">
        <v>96</v>
      </c>
      <c r="H27" s="98" t="s">
        <v>88</v>
      </c>
      <c r="I27" s="86" t="s">
        <v>137</v>
      </c>
      <c r="J27" s="98" t="s">
        <v>95</v>
      </c>
      <c r="K27" s="108" t="s">
        <v>96</v>
      </c>
    </row>
    <row r="28" spans="1:11" ht="16.5" customHeight="1">
      <c r="A28" s="92" t="s">
        <v>87</v>
      </c>
      <c r="B28" s="59" t="s">
        <v>95</v>
      </c>
      <c r="C28" s="59" t="s">
        <v>96</v>
      </c>
      <c r="D28" s="59" t="s">
        <v>88</v>
      </c>
      <c r="E28" s="103" t="s">
        <v>94</v>
      </c>
      <c r="F28" s="59" t="s">
        <v>95</v>
      </c>
      <c r="G28" s="59" t="s">
        <v>96</v>
      </c>
      <c r="H28" s="59" t="s">
        <v>88</v>
      </c>
      <c r="I28" s="103" t="s">
        <v>105</v>
      </c>
      <c r="J28" s="59" t="s">
        <v>95</v>
      </c>
      <c r="K28" s="60" t="s">
        <v>96</v>
      </c>
    </row>
    <row r="29" spans="1:11" ht="16.5" customHeight="1">
      <c r="A29" s="191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87"/>
    </row>
    <row r="30" spans="1:11" ht="16.5" customHeight="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ht="16.5" customHeight="1">
      <c r="A31" s="264" t="s">
        <v>191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ht="17.2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196"/>
    </row>
    <row r="34" spans="1:11" ht="17.25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196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196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196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7.25" customHeight="1">
      <c r="A43" s="239" t="s">
        <v>133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6.5" customHeight="1">
      <c r="A44" s="264" t="s">
        <v>192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ht="18" customHeight="1">
      <c r="A45" s="291" t="s">
        <v>128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>
      <c r="A48" s="104" t="s">
        <v>139</v>
      </c>
      <c r="B48" s="294" t="s">
        <v>140</v>
      </c>
      <c r="C48" s="294"/>
      <c r="D48" s="105" t="s">
        <v>141</v>
      </c>
      <c r="E48" s="106"/>
      <c r="F48" s="105" t="s">
        <v>143</v>
      </c>
      <c r="G48" s="107"/>
      <c r="H48" s="295" t="s">
        <v>144</v>
      </c>
      <c r="I48" s="295"/>
      <c r="J48" s="294"/>
      <c r="K48" s="296"/>
    </row>
    <row r="49" spans="1:11" ht="16.5" customHeight="1">
      <c r="A49" s="206" t="s">
        <v>193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9"/>
    </row>
    <row r="51" spans="1:11" ht="16.5" customHeight="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02"/>
    </row>
    <row r="52" spans="1:11" ht="21" customHeight="1">
      <c r="A52" s="104" t="s">
        <v>139</v>
      </c>
      <c r="B52" s="294" t="s">
        <v>140</v>
      </c>
      <c r="C52" s="294"/>
      <c r="D52" s="105" t="s">
        <v>141</v>
      </c>
      <c r="E52" s="105"/>
      <c r="F52" s="105" t="s">
        <v>143</v>
      </c>
      <c r="G52" s="105"/>
      <c r="H52" s="295" t="s">
        <v>144</v>
      </c>
      <c r="I52" s="295"/>
      <c r="J52" s="303"/>
      <c r="K52" s="30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3" workbookViewId="0">
      <selection activeCell="J9" sqref="J9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14" width="10.625" style="37" customWidth="1"/>
    <col min="15" max="16384" width="9" style="37"/>
  </cols>
  <sheetData>
    <row r="1" spans="1:14" ht="30" customHeight="1">
      <c r="A1" s="250" t="s">
        <v>148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38" t="s">
        <v>62</v>
      </c>
      <c r="B2" s="252" t="s">
        <v>63</v>
      </c>
      <c r="C2" s="252"/>
      <c r="D2" s="39" t="s">
        <v>69</v>
      </c>
      <c r="E2" s="252" t="s">
        <v>70</v>
      </c>
      <c r="F2" s="252"/>
      <c r="G2" s="252"/>
      <c r="H2" s="257"/>
      <c r="I2" s="49" t="s">
        <v>57</v>
      </c>
      <c r="J2" s="252" t="s">
        <v>58</v>
      </c>
      <c r="K2" s="252"/>
      <c r="L2" s="252"/>
      <c r="M2" s="252"/>
      <c r="N2" s="253"/>
    </row>
    <row r="3" spans="1:14" ht="29.1" customHeight="1">
      <c r="A3" s="256" t="s">
        <v>149</v>
      </c>
      <c r="B3" s="254" t="s">
        <v>150</v>
      </c>
      <c r="C3" s="254"/>
      <c r="D3" s="254"/>
      <c r="E3" s="254"/>
      <c r="F3" s="254"/>
      <c r="G3" s="254"/>
      <c r="H3" s="258"/>
      <c r="I3" s="254" t="s">
        <v>151</v>
      </c>
      <c r="J3" s="254"/>
      <c r="K3" s="254"/>
      <c r="L3" s="254"/>
      <c r="M3" s="254"/>
      <c r="N3" s="255"/>
    </row>
    <row r="4" spans="1:14" ht="29.1" customHeight="1">
      <c r="A4" s="256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0" t="s">
        <v>117</v>
      </c>
      <c r="H4" s="258"/>
      <c r="I4" s="40" t="s">
        <v>112</v>
      </c>
      <c r="J4" s="40" t="s">
        <v>113</v>
      </c>
      <c r="K4" s="40" t="s">
        <v>114</v>
      </c>
      <c r="L4" s="40" t="s">
        <v>115</v>
      </c>
      <c r="M4" s="41" t="s">
        <v>116</v>
      </c>
      <c r="N4" s="40" t="s">
        <v>117</v>
      </c>
    </row>
    <row r="5" spans="1:14" ht="29.1" customHeight="1">
      <c r="A5" s="42" t="s">
        <v>154</v>
      </c>
      <c r="B5" s="40" t="s">
        <v>155</v>
      </c>
      <c r="C5" s="40" t="s">
        <v>156</v>
      </c>
      <c r="D5" s="40" t="s">
        <v>157</v>
      </c>
      <c r="E5" s="40" t="s">
        <v>158</v>
      </c>
      <c r="F5" s="40" t="s">
        <v>159</v>
      </c>
      <c r="G5" s="40" t="s">
        <v>160</v>
      </c>
      <c r="H5" s="258"/>
      <c r="I5" s="40" t="s">
        <v>155</v>
      </c>
      <c r="J5" s="40" t="s">
        <v>156</v>
      </c>
      <c r="K5" s="40" t="s">
        <v>157</v>
      </c>
      <c r="L5" s="40" t="s">
        <v>158</v>
      </c>
      <c r="M5" s="40" t="s">
        <v>159</v>
      </c>
      <c r="N5" s="40" t="s">
        <v>160</v>
      </c>
    </row>
    <row r="6" spans="1:14" ht="29.1" customHeight="1">
      <c r="A6" s="43" t="s">
        <v>161</v>
      </c>
      <c r="B6" s="44">
        <f>C6-2.1</f>
        <v>97.9</v>
      </c>
      <c r="C6" s="45">
        <v>100</v>
      </c>
      <c r="D6" s="44">
        <f t="shared" ref="D6:G6" si="0">C6+2.1</f>
        <v>102.1</v>
      </c>
      <c r="E6" s="44">
        <f t="shared" si="0"/>
        <v>104.19999999999999</v>
      </c>
      <c r="F6" s="46">
        <f t="shared" si="0"/>
        <v>106.29999999999998</v>
      </c>
      <c r="G6" s="44">
        <f t="shared" si="0"/>
        <v>108.39999999999998</v>
      </c>
      <c r="H6" s="258"/>
      <c r="I6" s="50"/>
      <c r="J6" s="50"/>
      <c r="K6" s="51"/>
      <c r="L6" s="51"/>
      <c r="M6" s="51"/>
      <c r="N6" s="51"/>
    </row>
    <row r="7" spans="1:14" ht="29.1" customHeight="1">
      <c r="A7" s="43" t="s">
        <v>164</v>
      </c>
      <c r="B7" s="44">
        <f>C7-1.5</f>
        <v>71</v>
      </c>
      <c r="C7" s="45">
        <v>72.5</v>
      </c>
      <c r="D7" s="44">
        <f t="shared" ref="D7:G7" si="1">C7+1.5</f>
        <v>74</v>
      </c>
      <c r="E7" s="44">
        <f t="shared" si="1"/>
        <v>75.5</v>
      </c>
      <c r="F7" s="46">
        <f t="shared" si="1"/>
        <v>77</v>
      </c>
      <c r="G7" s="44">
        <f t="shared" si="1"/>
        <v>78.5</v>
      </c>
      <c r="H7" s="258"/>
      <c r="I7" s="50"/>
      <c r="J7" s="50"/>
      <c r="K7" s="52"/>
      <c r="L7" s="52"/>
      <c r="M7" s="52"/>
      <c r="N7" s="52"/>
    </row>
    <row r="8" spans="1:14" ht="29.1" customHeight="1">
      <c r="A8" s="43" t="s">
        <v>165</v>
      </c>
      <c r="B8" s="44">
        <f t="shared" ref="B8:B10" si="2">C8-4</f>
        <v>68</v>
      </c>
      <c r="C8" s="45">
        <v>72</v>
      </c>
      <c r="D8" s="44">
        <f t="shared" ref="D8:D11" si="3">C8+4</f>
        <v>76</v>
      </c>
      <c r="E8" s="44">
        <f t="shared" ref="E8:E10" si="4">D8+5</f>
        <v>81</v>
      </c>
      <c r="F8" s="46">
        <f t="shared" ref="F8:F10" si="5">E8+6</f>
        <v>87</v>
      </c>
      <c r="G8" s="44">
        <f t="shared" ref="G8:G10" si="6">F8+6</f>
        <v>93</v>
      </c>
      <c r="H8" s="258"/>
      <c r="I8" s="50"/>
      <c r="J8" s="50"/>
      <c r="K8" s="51"/>
      <c r="L8" s="51"/>
      <c r="M8" s="51"/>
      <c r="N8" s="51"/>
    </row>
    <row r="9" spans="1:14" ht="29.1" customHeight="1">
      <c r="A9" s="43" t="s">
        <v>168</v>
      </c>
      <c r="B9" s="44">
        <f t="shared" si="2"/>
        <v>90</v>
      </c>
      <c r="C9" s="45">
        <v>94</v>
      </c>
      <c r="D9" s="44">
        <f t="shared" si="3"/>
        <v>98</v>
      </c>
      <c r="E9" s="44">
        <f t="shared" si="4"/>
        <v>103</v>
      </c>
      <c r="F9" s="46">
        <f t="shared" si="5"/>
        <v>109</v>
      </c>
      <c r="G9" s="44">
        <f t="shared" si="6"/>
        <v>115</v>
      </c>
      <c r="H9" s="258"/>
      <c r="I9" s="50"/>
      <c r="J9" s="50"/>
      <c r="K9" s="51"/>
      <c r="L9" s="51"/>
      <c r="M9" s="51"/>
      <c r="N9" s="51"/>
    </row>
    <row r="10" spans="1:14" ht="29.1" customHeight="1">
      <c r="A10" s="43" t="s">
        <v>169</v>
      </c>
      <c r="B10" s="44">
        <f t="shared" si="2"/>
        <v>116</v>
      </c>
      <c r="C10" s="45">
        <v>120</v>
      </c>
      <c r="D10" s="44">
        <f t="shared" si="3"/>
        <v>124</v>
      </c>
      <c r="E10" s="44">
        <f t="shared" si="4"/>
        <v>129</v>
      </c>
      <c r="F10" s="46">
        <f t="shared" si="5"/>
        <v>135</v>
      </c>
      <c r="G10" s="44">
        <f t="shared" si="6"/>
        <v>141</v>
      </c>
      <c r="H10" s="258"/>
      <c r="I10" s="50"/>
      <c r="J10" s="50"/>
      <c r="K10" s="51"/>
      <c r="L10" s="51"/>
      <c r="M10" s="51"/>
      <c r="N10" s="51"/>
    </row>
    <row r="11" spans="1:14" ht="29.1" customHeight="1">
      <c r="A11" s="43" t="s">
        <v>170</v>
      </c>
      <c r="B11" s="44">
        <f>C11-3.6</f>
        <v>94.4</v>
      </c>
      <c r="C11" s="45">
        <v>98</v>
      </c>
      <c r="D11" s="44">
        <f t="shared" si="3"/>
        <v>102</v>
      </c>
      <c r="E11" s="44">
        <f t="shared" ref="E11:G11" si="7">D11+4</f>
        <v>106</v>
      </c>
      <c r="F11" s="46">
        <f t="shared" si="7"/>
        <v>110</v>
      </c>
      <c r="G11" s="44">
        <f t="shared" si="7"/>
        <v>114</v>
      </c>
      <c r="H11" s="258"/>
      <c r="I11" s="50"/>
      <c r="J11" s="50"/>
      <c r="K11" s="51"/>
      <c r="L11" s="51"/>
      <c r="M11" s="51"/>
      <c r="N11" s="51"/>
    </row>
    <row r="12" spans="1:14" ht="29.1" customHeight="1">
      <c r="A12" s="43" t="s">
        <v>172</v>
      </c>
      <c r="B12" s="44">
        <f>C12-1.15</f>
        <v>28.35</v>
      </c>
      <c r="C12" s="45">
        <v>29.5</v>
      </c>
      <c r="D12" s="44">
        <f t="shared" ref="D12:G12" si="8">C12+1.3</f>
        <v>30.8</v>
      </c>
      <c r="E12" s="44">
        <f t="shared" si="8"/>
        <v>32.1</v>
      </c>
      <c r="F12" s="46">
        <f t="shared" si="8"/>
        <v>33.4</v>
      </c>
      <c r="G12" s="44">
        <f t="shared" si="8"/>
        <v>34.699999999999996</v>
      </c>
      <c r="H12" s="258"/>
      <c r="I12" s="50"/>
      <c r="J12" s="50"/>
      <c r="K12" s="51"/>
      <c r="L12" s="51"/>
      <c r="M12" s="51"/>
      <c r="N12" s="51"/>
    </row>
    <row r="13" spans="1:14" ht="29.1" customHeight="1">
      <c r="A13" s="43" t="s">
        <v>173</v>
      </c>
      <c r="B13" s="44">
        <f>C13-0.7</f>
        <v>21.1</v>
      </c>
      <c r="C13" s="45">
        <v>21.8</v>
      </c>
      <c r="D13" s="44">
        <f>C13+0.7</f>
        <v>22.5</v>
      </c>
      <c r="E13" s="44">
        <f>D13+0.7</f>
        <v>23.2</v>
      </c>
      <c r="F13" s="46">
        <f>E13+0.9</f>
        <v>24.099999999999998</v>
      </c>
      <c r="G13" s="44">
        <f>F13+0.9</f>
        <v>24.999999999999996</v>
      </c>
      <c r="H13" s="258"/>
      <c r="I13" s="50"/>
      <c r="J13" s="50"/>
      <c r="K13" s="51"/>
      <c r="L13" s="51"/>
      <c r="M13" s="51"/>
      <c r="N13" s="51"/>
    </row>
    <row r="14" spans="1:14" ht="29.1" customHeight="1">
      <c r="A14" s="43" t="s">
        <v>174</v>
      </c>
      <c r="B14" s="44">
        <f>C14-0.5</f>
        <v>17.5</v>
      </c>
      <c r="C14" s="45">
        <v>18</v>
      </c>
      <c r="D14" s="44">
        <f>C14+0.5</f>
        <v>18.5</v>
      </c>
      <c r="E14" s="44">
        <f>D14+0.5</f>
        <v>19</v>
      </c>
      <c r="F14" s="46">
        <f>E14+0.7</f>
        <v>19.7</v>
      </c>
      <c r="G14" s="44">
        <f>F14+0.7</f>
        <v>20.399999999999999</v>
      </c>
      <c r="H14" s="258"/>
      <c r="I14" s="50"/>
      <c r="J14" s="50"/>
      <c r="K14" s="51"/>
      <c r="L14" s="51"/>
      <c r="M14" s="51"/>
      <c r="N14" s="51"/>
    </row>
    <row r="15" spans="1:14" ht="29.1" customHeight="1">
      <c r="A15" s="43" t="s">
        <v>175</v>
      </c>
      <c r="B15" s="44">
        <f>C15-0.6</f>
        <v>26.599999999999998</v>
      </c>
      <c r="C15" s="45">
        <v>27.2</v>
      </c>
      <c r="D15" s="44">
        <f>C15+0.6</f>
        <v>27.8</v>
      </c>
      <c r="E15" s="44">
        <f>D15+0.7</f>
        <v>28.5</v>
      </c>
      <c r="F15" s="46">
        <f>E15+0.6</f>
        <v>29.1</v>
      </c>
      <c r="G15" s="44">
        <f>F15+0.7</f>
        <v>29.8</v>
      </c>
      <c r="H15" s="258"/>
      <c r="I15" s="50"/>
      <c r="J15" s="50"/>
      <c r="K15" s="51"/>
      <c r="L15" s="51"/>
      <c r="M15" s="51"/>
      <c r="N15" s="51"/>
    </row>
    <row r="16" spans="1:14" ht="16.5">
      <c r="A16" s="43" t="s">
        <v>176</v>
      </c>
      <c r="B16" s="44">
        <f>C16-0.9</f>
        <v>37.6</v>
      </c>
      <c r="C16" s="45">
        <v>38.5</v>
      </c>
      <c r="D16" s="44">
        <f t="shared" ref="D16:G16" si="9">C16+1.1</f>
        <v>39.6</v>
      </c>
      <c r="E16" s="44">
        <f t="shared" si="9"/>
        <v>40.700000000000003</v>
      </c>
      <c r="F16" s="46">
        <f t="shared" si="9"/>
        <v>41.800000000000004</v>
      </c>
      <c r="G16" s="44">
        <f t="shared" si="9"/>
        <v>42.900000000000006</v>
      </c>
      <c r="H16" s="258"/>
      <c r="I16" s="50"/>
      <c r="J16" s="50"/>
      <c r="K16" s="51"/>
      <c r="L16" s="51"/>
      <c r="M16" s="51"/>
      <c r="N16" s="51"/>
    </row>
    <row r="17" spans="1:14" ht="26.1" customHeight="1">
      <c r="A17" s="47" t="s">
        <v>128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26.1" customHeight="1">
      <c r="A18" s="37" t="s">
        <v>177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26.1" customHeight="1">
      <c r="A19" s="48"/>
      <c r="B19" s="48"/>
      <c r="C19" s="48"/>
      <c r="D19" s="48"/>
      <c r="E19" s="48"/>
      <c r="F19" s="48"/>
      <c r="G19" s="48"/>
      <c r="H19" s="48"/>
      <c r="I19" s="47" t="s">
        <v>178</v>
      </c>
      <c r="J19" s="53"/>
      <c r="K19" s="47" t="s">
        <v>179</v>
      </c>
      <c r="L19" s="47"/>
      <c r="M19" s="4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E2" sqref="E2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05" t="s">
        <v>194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>
      <c r="A2" s="55" t="s">
        <v>53</v>
      </c>
      <c r="B2" s="306" t="s">
        <v>54</v>
      </c>
      <c r="C2" s="306"/>
      <c r="D2" s="56" t="s">
        <v>62</v>
      </c>
      <c r="E2" s="57" t="s">
        <v>195</v>
      </c>
      <c r="F2" s="58" t="s">
        <v>196</v>
      </c>
      <c r="G2" s="189" t="s">
        <v>197</v>
      </c>
      <c r="H2" s="190"/>
      <c r="I2" s="77" t="s">
        <v>57</v>
      </c>
      <c r="J2" s="307" t="s">
        <v>58</v>
      </c>
      <c r="K2" s="308"/>
    </row>
    <row r="3" spans="1:11">
      <c r="A3" s="61" t="s">
        <v>76</v>
      </c>
      <c r="B3" s="195">
        <v>2301</v>
      </c>
      <c r="C3" s="196"/>
      <c r="D3" s="62" t="s">
        <v>198</v>
      </c>
      <c r="E3" s="309">
        <v>45046</v>
      </c>
      <c r="F3" s="310"/>
      <c r="G3" s="310"/>
      <c r="H3" s="282" t="s">
        <v>199</v>
      </c>
      <c r="I3" s="282"/>
      <c r="J3" s="282"/>
      <c r="K3" s="283"/>
    </row>
    <row r="4" spans="1:11">
      <c r="A4" s="63" t="s">
        <v>73</v>
      </c>
      <c r="B4" s="64">
        <v>2</v>
      </c>
      <c r="C4" s="64">
        <v>6</v>
      </c>
      <c r="D4" s="65" t="s">
        <v>200</v>
      </c>
      <c r="E4" s="310"/>
      <c r="F4" s="310"/>
      <c r="G4" s="310"/>
      <c r="H4" s="229" t="s">
        <v>201</v>
      </c>
      <c r="I4" s="229"/>
      <c r="J4" s="75" t="s">
        <v>67</v>
      </c>
      <c r="K4" s="80" t="s">
        <v>68</v>
      </c>
    </row>
    <row r="5" spans="1:11">
      <c r="A5" s="63" t="s">
        <v>202</v>
      </c>
      <c r="B5" s="311">
        <v>1</v>
      </c>
      <c r="C5" s="311"/>
      <c r="D5" s="62" t="s">
        <v>203</v>
      </c>
      <c r="E5" s="62" t="s">
        <v>204</v>
      </c>
      <c r="F5" s="62" t="s">
        <v>205</v>
      </c>
      <c r="G5" s="62" t="s">
        <v>206</v>
      </c>
      <c r="H5" s="229" t="s">
        <v>207</v>
      </c>
      <c r="I5" s="229"/>
      <c r="J5" s="75" t="s">
        <v>67</v>
      </c>
      <c r="K5" s="80" t="s">
        <v>68</v>
      </c>
    </row>
    <row r="6" spans="1:11">
      <c r="A6" s="67" t="s">
        <v>208</v>
      </c>
      <c r="B6" s="312">
        <v>80</v>
      </c>
      <c r="C6" s="312"/>
      <c r="D6" s="68" t="s">
        <v>209</v>
      </c>
      <c r="E6" s="69"/>
      <c r="F6" s="70"/>
      <c r="G6" s="68"/>
      <c r="H6" s="313" t="s">
        <v>210</v>
      </c>
      <c r="I6" s="313"/>
      <c r="J6" s="70" t="s">
        <v>67</v>
      </c>
      <c r="K6" s="81" t="s">
        <v>68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211</v>
      </c>
      <c r="B8" s="58" t="s">
        <v>212</v>
      </c>
      <c r="C8" s="58" t="s">
        <v>213</v>
      </c>
      <c r="D8" s="58" t="s">
        <v>214</v>
      </c>
      <c r="E8" s="58" t="s">
        <v>215</v>
      </c>
      <c r="F8" s="58" t="s">
        <v>216</v>
      </c>
      <c r="G8" s="314" t="s">
        <v>79</v>
      </c>
      <c r="H8" s="315"/>
      <c r="I8" s="315"/>
      <c r="J8" s="315"/>
      <c r="K8" s="316"/>
    </row>
    <row r="9" spans="1:11">
      <c r="A9" s="228" t="s">
        <v>217</v>
      </c>
      <c r="B9" s="229"/>
      <c r="C9" s="75" t="s">
        <v>67</v>
      </c>
      <c r="D9" s="75" t="s">
        <v>68</v>
      </c>
      <c r="E9" s="62" t="s">
        <v>218</v>
      </c>
      <c r="F9" s="76" t="s">
        <v>219</v>
      </c>
      <c r="G9" s="317"/>
      <c r="H9" s="318"/>
      <c r="I9" s="318"/>
      <c r="J9" s="318"/>
      <c r="K9" s="319"/>
    </row>
    <row r="10" spans="1:11">
      <c r="A10" s="228" t="s">
        <v>220</v>
      </c>
      <c r="B10" s="229"/>
      <c r="C10" s="75" t="s">
        <v>67</v>
      </c>
      <c r="D10" s="75" t="s">
        <v>68</v>
      </c>
      <c r="E10" s="62" t="s">
        <v>221</v>
      </c>
      <c r="F10" s="76" t="s">
        <v>222</v>
      </c>
      <c r="G10" s="317" t="s">
        <v>223</v>
      </c>
      <c r="H10" s="318"/>
      <c r="I10" s="318"/>
      <c r="J10" s="318"/>
      <c r="K10" s="319"/>
    </row>
    <row r="11" spans="1:11">
      <c r="A11" s="291" t="s">
        <v>185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>
      <c r="A12" s="61" t="s">
        <v>89</v>
      </c>
      <c r="B12" s="75" t="s">
        <v>85</v>
      </c>
      <c r="C12" s="75" t="s">
        <v>86</v>
      </c>
      <c r="D12" s="76"/>
      <c r="E12" s="62" t="s">
        <v>87</v>
      </c>
      <c r="F12" s="75" t="s">
        <v>85</v>
      </c>
      <c r="G12" s="75" t="s">
        <v>86</v>
      </c>
      <c r="H12" s="75"/>
      <c r="I12" s="62" t="s">
        <v>224</v>
      </c>
      <c r="J12" s="75" t="s">
        <v>85</v>
      </c>
      <c r="K12" s="80" t="s">
        <v>86</v>
      </c>
    </row>
    <row r="13" spans="1:11">
      <c r="A13" s="61" t="s">
        <v>92</v>
      </c>
      <c r="B13" s="75" t="s">
        <v>85</v>
      </c>
      <c r="C13" s="75" t="s">
        <v>86</v>
      </c>
      <c r="D13" s="76"/>
      <c r="E13" s="62" t="s">
        <v>97</v>
      </c>
      <c r="F13" s="75" t="s">
        <v>85</v>
      </c>
      <c r="G13" s="75" t="s">
        <v>86</v>
      </c>
      <c r="H13" s="75"/>
      <c r="I13" s="62" t="s">
        <v>225</v>
      </c>
      <c r="J13" s="75" t="s">
        <v>85</v>
      </c>
      <c r="K13" s="80" t="s">
        <v>86</v>
      </c>
    </row>
    <row r="14" spans="1:11">
      <c r="A14" s="67" t="s">
        <v>226</v>
      </c>
      <c r="B14" s="70" t="s">
        <v>85</v>
      </c>
      <c r="C14" s="70" t="s">
        <v>86</v>
      </c>
      <c r="D14" s="69"/>
      <c r="E14" s="68" t="s">
        <v>227</v>
      </c>
      <c r="F14" s="70" t="s">
        <v>85</v>
      </c>
      <c r="G14" s="70" t="s">
        <v>86</v>
      </c>
      <c r="H14" s="70"/>
      <c r="I14" s="68" t="s">
        <v>228</v>
      </c>
      <c r="J14" s="70" t="s">
        <v>85</v>
      </c>
      <c r="K14" s="81" t="s">
        <v>86</v>
      </c>
    </row>
    <row r="15" spans="1:11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>
      <c r="A16" s="281" t="s">
        <v>229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>
      <c r="A17" s="228" t="s">
        <v>230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87"/>
    </row>
    <row r="18" spans="1:11">
      <c r="A18" s="228" t="s">
        <v>231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87"/>
    </row>
    <row r="19" spans="1:11">
      <c r="A19" s="320" t="s">
        <v>232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1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323"/>
    </row>
    <row r="21" spans="1:11">
      <c r="A21" s="270"/>
      <c r="B21" s="271"/>
      <c r="C21" s="271"/>
      <c r="D21" s="271"/>
      <c r="E21" s="271"/>
      <c r="F21" s="271"/>
      <c r="G21" s="271"/>
      <c r="H21" s="271"/>
      <c r="I21" s="271"/>
      <c r="J21" s="271"/>
      <c r="K21" s="323"/>
    </row>
    <row r="22" spans="1:11">
      <c r="A22" s="270"/>
      <c r="B22" s="271"/>
      <c r="C22" s="271"/>
      <c r="D22" s="271"/>
      <c r="E22" s="271"/>
      <c r="F22" s="271"/>
      <c r="G22" s="271"/>
      <c r="H22" s="271"/>
      <c r="I22" s="271"/>
      <c r="J22" s="271"/>
      <c r="K22" s="323"/>
    </row>
    <row r="23" spans="1:11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6"/>
    </row>
    <row r="24" spans="1:11">
      <c r="A24" s="228" t="s">
        <v>127</v>
      </c>
      <c r="B24" s="229"/>
      <c r="C24" s="75" t="s">
        <v>67</v>
      </c>
      <c r="D24" s="75" t="s">
        <v>68</v>
      </c>
      <c r="E24" s="282"/>
      <c r="F24" s="282"/>
      <c r="G24" s="282"/>
      <c r="H24" s="282"/>
      <c r="I24" s="282"/>
      <c r="J24" s="282"/>
      <c r="K24" s="283"/>
    </row>
    <row r="25" spans="1:11">
      <c r="A25" s="78" t="s">
        <v>233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>
      <c r="A27" s="330" t="s">
        <v>234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>
      <c r="A28" s="331"/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23.1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1" ht="23.1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323"/>
    </row>
    <row r="35" spans="1:11" ht="23.1" customHeight="1">
      <c r="A35" s="334"/>
      <c r="B35" s="271"/>
      <c r="C35" s="271"/>
      <c r="D35" s="271"/>
      <c r="E35" s="271"/>
      <c r="F35" s="271"/>
      <c r="G35" s="271"/>
      <c r="H35" s="271"/>
      <c r="I35" s="271"/>
      <c r="J35" s="271"/>
      <c r="K35" s="323"/>
    </row>
    <row r="36" spans="1:11" ht="23.1" customHeight="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>
      <c r="A37" s="338" t="s">
        <v>235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>
      <c r="A38" s="228" t="s">
        <v>236</v>
      </c>
      <c r="B38" s="229"/>
      <c r="C38" s="229"/>
      <c r="D38" s="282" t="s">
        <v>237</v>
      </c>
      <c r="E38" s="282"/>
      <c r="F38" s="274" t="s">
        <v>238</v>
      </c>
      <c r="G38" s="341"/>
      <c r="H38" s="229" t="s">
        <v>239</v>
      </c>
      <c r="I38" s="229"/>
      <c r="J38" s="229" t="s">
        <v>240</v>
      </c>
      <c r="K38" s="287"/>
    </row>
    <row r="39" spans="1:11" ht="18.75" customHeight="1">
      <c r="A39" s="63" t="s">
        <v>128</v>
      </c>
      <c r="B39" s="229" t="s">
        <v>241</v>
      </c>
      <c r="C39" s="229"/>
      <c r="D39" s="229"/>
      <c r="E39" s="229"/>
      <c r="F39" s="229"/>
      <c r="G39" s="229"/>
      <c r="H39" s="229"/>
      <c r="I39" s="229"/>
      <c r="J39" s="229"/>
      <c r="K39" s="287"/>
    </row>
    <row r="40" spans="1:11" ht="30.9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87"/>
    </row>
    <row r="41" spans="1:11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87"/>
    </row>
    <row r="42" spans="1:11" ht="32.1" customHeight="1">
      <c r="A42" s="67" t="s">
        <v>139</v>
      </c>
      <c r="B42" s="342" t="s">
        <v>242</v>
      </c>
      <c r="C42" s="342"/>
      <c r="D42" s="68" t="s">
        <v>243</v>
      </c>
      <c r="E42" s="69"/>
      <c r="F42" s="68" t="s">
        <v>143</v>
      </c>
      <c r="G42" s="79">
        <v>45050</v>
      </c>
      <c r="H42" s="343" t="s">
        <v>144</v>
      </c>
      <c r="I42" s="343"/>
      <c r="J42" s="342" t="s">
        <v>147</v>
      </c>
      <c r="K42" s="34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2" workbookViewId="0">
      <selection activeCell="L11" sqref="L11"/>
    </sheetView>
  </sheetViews>
  <sheetFormatPr defaultColWidth="9" defaultRowHeight="26.1" customHeight="1"/>
  <cols>
    <col min="1" max="1" width="12.875" style="37" customWidth="1"/>
    <col min="2" max="7" width="9.375" style="37" customWidth="1"/>
    <col min="8" max="8" width="1.375" style="37" customWidth="1"/>
    <col min="9" max="14" width="9.5" style="37" customWidth="1"/>
    <col min="15" max="16384" width="9" style="37"/>
  </cols>
  <sheetData>
    <row r="1" spans="1:14" ht="30" customHeight="1">
      <c r="A1" s="250" t="s">
        <v>148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38" t="s">
        <v>62</v>
      </c>
      <c r="B2" s="252" t="s">
        <v>63</v>
      </c>
      <c r="C2" s="252"/>
      <c r="D2" s="39" t="s">
        <v>69</v>
      </c>
      <c r="E2" s="252" t="s">
        <v>70</v>
      </c>
      <c r="F2" s="252"/>
      <c r="G2" s="252"/>
      <c r="H2" s="257"/>
      <c r="I2" s="49" t="s">
        <v>57</v>
      </c>
      <c r="J2" s="252" t="s">
        <v>58</v>
      </c>
      <c r="K2" s="252"/>
      <c r="L2" s="252"/>
      <c r="M2" s="252"/>
      <c r="N2" s="253"/>
    </row>
    <row r="3" spans="1:14" ht="29.1" customHeight="1">
      <c r="A3" s="256" t="s">
        <v>149</v>
      </c>
      <c r="B3" s="254" t="s">
        <v>150</v>
      </c>
      <c r="C3" s="254"/>
      <c r="D3" s="254"/>
      <c r="E3" s="254"/>
      <c r="F3" s="254"/>
      <c r="G3" s="254"/>
      <c r="H3" s="258"/>
      <c r="I3" s="254" t="s">
        <v>151</v>
      </c>
      <c r="J3" s="254"/>
      <c r="K3" s="254"/>
      <c r="L3" s="254"/>
      <c r="M3" s="254"/>
      <c r="N3" s="255"/>
    </row>
    <row r="4" spans="1:14" ht="29.1" customHeight="1">
      <c r="A4" s="256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0" t="s">
        <v>117</v>
      </c>
      <c r="H4" s="258"/>
      <c r="I4" s="40" t="s">
        <v>112</v>
      </c>
      <c r="J4" s="40" t="s">
        <v>113</v>
      </c>
      <c r="K4" s="40" t="s">
        <v>114</v>
      </c>
      <c r="L4" s="40" t="s">
        <v>115</v>
      </c>
      <c r="M4" s="41" t="s">
        <v>116</v>
      </c>
      <c r="N4" s="40" t="s">
        <v>117</v>
      </c>
    </row>
    <row r="5" spans="1:14" ht="29.1" customHeight="1">
      <c r="A5" s="42" t="s">
        <v>154</v>
      </c>
      <c r="B5" s="40" t="s">
        <v>155</v>
      </c>
      <c r="C5" s="40" t="s">
        <v>156</v>
      </c>
      <c r="D5" s="40" t="s">
        <v>157</v>
      </c>
      <c r="E5" s="40" t="s">
        <v>158</v>
      </c>
      <c r="F5" s="40" t="s">
        <v>159</v>
      </c>
      <c r="G5" s="40" t="s">
        <v>160</v>
      </c>
      <c r="H5" s="258"/>
      <c r="I5" s="40" t="s">
        <v>155</v>
      </c>
      <c r="J5" s="40" t="s">
        <v>156</v>
      </c>
      <c r="K5" s="40" t="s">
        <v>157</v>
      </c>
      <c r="L5" s="40" t="s">
        <v>158</v>
      </c>
      <c r="M5" s="40" t="s">
        <v>159</v>
      </c>
      <c r="N5" s="40" t="s">
        <v>160</v>
      </c>
    </row>
    <row r="6" spans="1:14" ht="29.1" customHeight="1">
      <c r="A6" s="43" t="s">
        <v>161</v>
      </c>
      <c r="B6" s="44">
        <f>C6-2.1</f>
        <v>97.9</v>
      </c>
      <c r="C6" s="45">
        <v>100</v>
      </c>
      <c r="D6" s="44">
        <f t="shared" ref="D6:G6" si="0">C6+2.1</f>
        <v>102.1</v>
      </c>
      <c r="E6" s="44">
        <f t="shared" si="0"/>
        <v>104.19999999999999</v>
      </c>
      <c r="F6" s="46">
        <f t="shared" si="0"/>
        <v>106.29999999999998</v>
      </c>
      <c r="G6" s="44">
        <f t="shared" si="0"/>
        <v>108.39999999999998</v>
      </c>
      <c r="H6" s="258"/>
      <c r="I6" s="50"/>
      <c r="J6" s="50"/>
      <c r="K6" s="51"/>
      <c r="L6" s="51"/>
      <c r="M6" s="51"/>
      <c r="N6" s="51"/>
    </row>
    <row r="7" spans="1:14" ht="29.1" customHeight="1">
      <c r="A7" s="43" t="s">
        <v>164</v>
      </c>
      <c r="B7" s="44">
        <f>C7-1.5</f>
        <v>71</v>
      </c>
      <c r="C7" s="45">
        <v>72.5</v>
      </c>
      <c r="D7" s="44">
        <f t="shared" ref="D7:G7" si="1">C7+1.5</f>
        <v>74</v>
      </c>
      <c r="E7" s="44">
        <f t="shared" si="1"/>
        <v>75.5</v>
      </c>
      <c r="F7" s="46">
        <f t="shared" si="1"/>
        <v>77</v>
      </c>
      <c r="G7" s="44">
        <f t="shared" si="1"/>
        <v>78.5</v>
      </c>
      <c r="H7" s="258"/>
      <c r="I7" s="50"/>
      <c r="J7" s="50"/>
      <c r="K7" s="52"/>
      <c r="L7" s="52"/>
      <c r="M7" s="52"/>
      <c r="N7" s="52"/>
    </row>
    <row r="8" spans="1:14" ht="29.1" customHeight="1">
      <c r="A8" s="43" t="s">
        <v>165</v>
      </c>
      <c r="B8" s="44">
        <f t="shared" ref="B8:B10" si="2">C8-4</f>
        <v>68</v>
      </c>
      <c r="C8" s="45">
        <v>72</v>
      </c>
      <c r="D8" s="44">
        <f t="shared" ref="D8:D11" si="3">C8+4</f>
        <v>76</v>
      </c>
      <c r="E8" s="44">
        <f t="shared" ref="E8:E10" si="4">D8+5</f>
        <v>81</v>
      </c>
      <c r="F8" s="46">
        <f t="shared" ref="F8:F10" si="5">E8+6</f>
        <v>87</v>
      </c>
      <c r="G8" s="44">
        <f t="shared" ref="G8:G10" si="6">F8+6</f>
        <v>93</v>
      </c>
      <c r="H8" s="258"/>
      <c r="I8" s="50"/>
      <c r="J8" s="50"/>
      <c r="K8" s="51"/>
      <c r="L8" s="51"/>
      <c r="M8" s="51"/>
      <c r="N8" s="51"/>
    </row>
    <row r="9" spans="1:14" ht="29.1" customHeight="1">
      <c r="A9" s="43" t="s">
        <v>168</v>
      </c>
      <c r="B9" s="44">
        <f t="shared" si="2"/>
        <v>90</v>
      </c>
      <c r="C9" s="45">
        <v>94</v>
      </c>
      <c r="D9" s="44">
        <f t="shared" si="3"/>
        <v>98</v>
      </c>
      <c r="E9" s="44">
        <f t="shared" si="4"/>
        <v>103</v>
      </c>
      <c r="F9" s="46">
        <f t="shared" si="5"/>
        <v>109</v>
      </c>
      <c r="G9" s="44">
        <f t="shared" si="6"/>
        <v>115</v>
      </c>
      <c r="H9" s="258"/>
      <c r="I9" s="50"/>
      <c r="J9" s="50"/>
      <c r="K9" s="51"/>
      <c r="L9" s="51"/>
      <c r="M9" s="51"/>
      <c r="N9" s="51"/>
    </row>
    <row r="10" spans="1:14" ht="29.1" customHeight="1">
      <c r="A10" s="43" t="s">
        <v>169</v>
      </c>
      <c r="B10" s="44">
        <f t="shared" si="2"/>
        <v>116</v>
      </c>
      <c r="C10" s="45">
        <v>120</v>
      </c>
      <c r="D10" s="44">
        <f t="shared" si="3"/>
        <v>124</v>
      </c>
      <c r="E10" s="44">
        <f t="shared" si="4"/>
        <v>129</v>
      </c>
      <c r="F10" s="46">
        <f t="shared" si="5"/>
        <v>135</v>
      </c>
      <c r="G10" s="44">
        <f t="shared" si="6"/>
        <v>141</v>
      </c>
      <c r="H10" s="258"/>
      <c r="I10" s="50"/>
      <c r="J10" s="50"/>
      <c r="K10" s="51"/>
      <c r="L10" s="51"/>
      <c r="M10" s="51"/>
      <c r="N10" s="51"/>
    </row>
    <row r="11" spans="1:14" ht="29.1" customHeight="1">
      <c r="A11" s="43" t="s">
        <v>170</v>
      </c>
      <c r="B11" s="44">
        <f>C11-3.6</f>
        <v>94.4</v>
      </c>
      <c r="C11" s="45">
        <v>98</v>
      </c>
      <c r="D11" s="44">
        <f t="shared" si="3"/>
        <v>102</v>
      </c>
      <c r="E11" s="44">
        <f t="shared" ref="E11:G11" si="7">D11+4</f>
        <v>106</v>
      </c>
      <c r="F11" s="46">
        <f t="shared" si="7"/>
        <v>110</v>
      </c>
      <c r="G11" s="44">
        <f t="shared" si="7"/>
        <v>114</v>
      </c>
      <c r="H11" s="258"/>
      <c r="I11" s="50"/>
      <c r="J11" s="50"/>
      <c r="K11" s="51"/>
      <c r="L11" s="51"/>
      <c r="M11" s="51"/>
      <c r="N11" s="51"/>
    </row>
    <row r="12" spans="1:14" ht="29.1" customHeight="1">
      <c r="A12" s="43" t="s">
        <v>172</v>
      </c>
      <c r="B12" s="44">
        <f>C12-1.15</f>
        <v>28.35</v>
      </c>
      <c r="C12" s="45">
        <v>29.5</v>
      </c>
      <c r="D12" s="44">
        <f t="shared" ref="D12:G12" si="8">C12+1.3</f>
        <v>30.8</v>
      </c>
      <c r="E12" s="44">
        <f t="shared" si="8"/>
        <v>32.1</v>
      </c>
      <c r="F12" s="46">
        <f t="shared" si="8"/>
        <v>33.4</v>
      </c>
      <c r="G12" s="44">
        <f t="shared" si="8"/>
        <v>34.699999999999996</v>
      </c>
      <c r="H12" s="258"/>
      <c r="I12" s="50"/>
      <c r="J12" s="50"/>
      <c r="K12" s="51"/>
      <c r="L12" s="51"/>
      <c r="M12" s="51"/>
      <c r="N12" s="51"/>
    </row>
    <row r="13" spans="1:14" ht="29.1" customHeight="1">
      <c r="A13" s="43" t="s">
        <v>173</v>
      </c>
      <c r="B13" s="44">
        <f>C13-0.7</f>
        <v>21.1</v>
      </c>
      <c r="C13" s="45">
        <v>21.8</v>
      </c>
      <c r="D13" s="44">
        <f>C13+0.7</f>
        <v>22.5</v>
      </c>
      <c r="E13" s="44">
        <f>D13+0.7</f>
        <v>23.2</v>
      </c>
      <c r="F13" s="46">
        <f>E13+0.9</f>
        <v>24.099999999999998</v>
      </c>
      <c r="G13" s="44">
        <f>F13+0.9</f>
        <v>24.999999999999996</v>
      </c>
      <c r="H13" s="258"/>
      <c r="I13" s="50"/>
      <c r="J13" s="50"/>
      <c r="K13" s="51"/>
      <c r="L13" s="51"/>
      <c r="M13" s="51"/>
      <c r="N13" s="51"/>
    </row>
    <row r="14" spans="1:14" ht="29.1" customHeight="1">
      <c r="A14" s="43" t="s">
        <v>174</v>
      </c>
      <c r="B14" s="44">
        <f>C14-0.5</f>
        <v>17.5</v>
      </c>
      <c r="C14" s="45">
        <v>18</v>
      </c>
      <c r="D14" s="44">
        <f>C14+0.5</f>
        <v>18.5</v>
      </c>
      <c r="E14" s="44">
        <f>D14+0.5</f>
        <v>19</v>
      </c>
      <c r="F14" s="46">
        <f>E14+0.7</f>
        <v>19.7</v>
      </c>
      <c r="G14" s="44">
        <f>F14+0.7</f>
        <v>20.399999999999999</v>
      </c>
      <c r="H14" s="258"/>
      <c r="I14" s="50"/>
      <c r="J14" s="50"/>
      <c r="K14" s="51"/>
      <c r="L14" s="51"/>
      <c r="M14" s="51"/>
      <c r="N14" s="51"/>
    </row>
    <row r="15" spans="1:14" ht="29.1" customHeight="1">
      <c r="A15" s="43" t="s">
        <v>175</v>
      </c>
      <c r="B15" s="44">
        <f>C15-0.6</f>
        <v>26.599999999999998</v>
      </c>
      <c r="C15" s="45">
        <v>27.2</v>
      </c>
      <c r="D15" s="44">
        <f>C15+0.6</f>
        <v>27.8</v>
      </c>
      <c r="E15" s="44">
        <f>D15+0.7</f>
        <v>28.5</v>
      </c>
      <c r="F15" s="46">
        <f>E15+0.6</f>
        <v>29.1</v>
      </c>
      <c r="G15" s="44">
        <f>F15+0.7</f>
        <v>29.8</v>
      </c>
      <c r="H15" s="258"/>
      <c r="I15" s="50"/>
      <c r="J15" s="50"/>
      <c r="K15" s="51"/>
      <c r="L15" s="51"/>
      <c r="M15" s="51"/>
      <c r="N15" s="51"/>
    </row>
    <row r="16" spans="1:14" ht="16.5">
      <c r="A16" s="43" t="s">
        <v>176</v>
      </c>
      <c r="B16" s="44">
        <f>C16-0.9</f>
        <v>37.6</v>
      </c>
      <c r="C16" s="45">
        <v>38.5</v>
      </c>
      <c r="D16" s="44">
        <f t="shared" ref="D16:G16" si="9">C16+1.1</f>
        <v>39.6</v>
      </c>
      <c r="E16" s="44">
        <f t="shared" si="9"/>
        <v>40.700000000000003</v>
      </c>
      <c r="F16" s="46">
        <f t="shared" si="9"/>
        <v>41.800000000000004</v>
      </c>
      <c r="G16" s="44">
        <f t="shared" si="9"/>
        <v>42.900000000000006</v>
      </c>
      <c r="H16" s="258"/>
      <c r="I16" s="50"/>
      <c r="J16" s="50"/>
      <c r="K16" s="51"/>
      <c r="L16" s="51"/>
      <c r="M16" s="51"/>
      <c r="N16" s="51"/>
    </row>
    <row r="17" spans="1:14" ht="26.1" customHeight="1">
      <c r="A17" s="47" t="s">
        <v>128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26.1" customHeight="1">
      <c r="A18" s="37" t="s">
        <v>177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26.1" customHeight="1">
      <c r="A19" s="48"/>
      <c r="B19" s="48"/>
      <c r="C19" s="48"/>
      <c r="D19" s="48"/>
      <c r="E19" s="48"/>
      <c r="F19" s="48"/>
      <c r="G19" s="48"/>
      <c r="H19" s="48"/>
      <c r="I19" s="47" t="s">
        <v>178</v>
      </c>
      <c r="J19" s="53"/>
      <c r="K19" s="47" t="s">
        <v>179</v>
      </c>
      <c r="L19" s="47"/>
      <c r="M19" s="4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2.125" style="31" customWidth="1"/>
    <col min="3" max="3" width="12.875" style="31" customWidth="1"/>
    <col min="4" max="4" width="9.125" style="23" customWidth="1"/>
    <col min="5" max="5" width="18.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5" t="s">
        <v>244</v>
      </c>
      <c r="B1" s="345"/>
      <c r="C1" s="345"/>
      <c r="D1" s="346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s="1" customFormat="1" ht="16.5">
      <c r="A2" s="359" t="s">
        <v>245</v>
      </c>
      <c r="B2" s="360" t="s">
        <v>246</v>
      </c>
      <c r="C2" s="360" t="s">
        <v>247</v>
      </c>
      <c r="D2" s="362" t="s">
        <v>248</v>
      </c>
      <c r="E2" s="360" t="s">
        <v>249</v>
      </c>
      <c r="F2" s="360" t="s">
        <v>250</v>
      </c>
      <c r="G2" s="360" t="s">
        <v>251</v>
      </c>
      <c r="H2" s="360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60" t="s">
        <v>258</v>
      </c>
      <c r="O2" s="360" t="s">
        <v>259</v>
      </c>
    </row>
    <row r="3" spans="1:15" s="1" customFormat="1" ht="16.5">
      <c r="A3" s="359"/>
      <c r="B3" s="361"/>
      <c r="C3" s="361"/>
      <c r="D3" s="363"/>
      <c r="E3" s="361"/>
      <c r="F3" s="361"/>
      <c r="G3" s="361"/>
      <c r="H3" s="361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361"/>
      <c r="O3" s="361"/>
    </row>
    <row r="4" spans="1:15" ht="45" customHeight="1">
      <c r="A4" s="5">
        <v>1</v>
      </c>
      <c r="B4" s="14" t="s">
        <v>261</v>
      </c>
      <c r="C4" s="159" t="s">
        <v>262</v>
      </c>
      <c r="D4" s="160" t="s">
        <v>263</v>
      </c>
      <c r="E4" s="6" t="s">
        <v>264</v>
      </c>
      <c r="F4" s="161" t="s">
        <v>265</v>
      </c>
      <c r="G4" s="7" t="s">
        <v>67</v>
      </c>
      <c r="H4" s="7" t="s">
        <v>67</v>
      </c>
      <c r="I4" s="7">
        <v>2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12</v>
      </c>
      <c r="O4" s="7" t="s">
        <v>266</v>
      </c>
    </row>
    <row r="5" spans="1:15" ht="45" customHeight="1">
      <c r="A5" s="5">
        <v>2</v>
      </c>
      <c r="B5" s="24">
        <v>112</v>
      </c>
      <c r="C5" s="162" t="s">
        <v>262</v>
      </c>
      <c r="D5" s="163" t="s">
        <v>267</v>
      </c>
      <c r="E5" s="8" t="s">
        <v>264</v>
      </c>
      <c r="F5" s="161" t="s">
        <v>265</v>
      </c>
      <c r="G5" s="7" t="s">
        <v>67</v>
      </c>
      <c r="H5" s="7" t="s">
        <v>67</v>
      </c>
      <c r="I5" s="7">
        <v>1</v>
      </c>
      <c r="J5" s="7">
        <v>3</v>
      </c>
      <c r="K5" s="7">
        <v>2</v>
      </c>
      <c r="L5" s="7">
        <v>4</v>
      </c>
      <c r="M5" s="7">
        <v>3</v>
      </c>
      <c r="N5" s="7">
        <f>SUM(I5:M5)</f>
        <v>13</v>
      </c>
      <c r="O5" s="7" t="s">
        <v>266</v>
      </c>
    </row>
    <row r="6" spans="1:15">
      <c r="A6" s="5"/>
      <c r="B6" s="7"/>
      <c r="C6" s="32"/>
      <c r="D6" s="25"/>
      <c r="E6" s="7"/>
      <c r="F6" s="33"/>
      <c r="G6" s="7"/>
      <c r="H6" s="7"/>
      <c r="I6" s="7"/>
      <c r="J6" s="7"/>
      <c r="K6" s="7"/>
      <c r="L6" s="7"/>
      <c r="M6" s="7"/>
      <c r="N6" s="7"/>
      <c r="O6" s="7"/>
    </row>
    <row r="7" spans="1:15">
      <c r="A7" s="5"/>
      <c r="B7" s="7"/>
      <c r="C7" s="32"/>
      <c r="D7" s="25"/>
      <c r="E7" s="7"/>
      <c r="F7" s="34"/>
      <c r="G7" s="7"/>
      <c r="H7" s="7"/>
      <c r="I7" s="7"/>
      <c r="J7" s="7"/>
      <c r="K7" s="7"/>
      <c r="L7" s="7"/>
      <c r="M7" s="7"/>
      <c r="N7" s="7"/>
      <c r="O7" s="7"/>
    </row>
    <row r="8" spans="1:15">
      <c r="A8" s="5"/>
      <c r="B8" s="7"/>
      <c r="C8" s="7"/>
      <c r="D8" s="35"/>
      <c r="E8" s="7"/>
      <c r="F8" s="32"/>
      <c r="G8" s="7"/>
      <c r="H8" s="7"/>
      <c r="I8" s="7"/>
      <c r="J8" s="7"/>
      <c r="K8" s="7"/>
      <c r="L8" s="7"/>
      <c r="M8" s="5"/>
      <c r="N8" s="5"/>
      <c r="O8" s="5"/>
    </row>
    <row r="9" spans="1:15">
      <c r="A9" s="5"/>
      <c r="B9" s="27"/>
      <c r="C9" s="27"/>
      <c r="D9" s="36"/>
      <c r="E9" s="27"/>
      <c r="F9" s="32"/>
      <c r="G9" s="7"/>
      <c r="H9" s="7"/>
      <c r="I9" s="7"/>
      <c r="J9" s="7"/>
      <c r="K9" s="7"/>
      <c r="L9" s="7"/>
      <c r="M9" s="5"/>
      <c r="N9" s="5"/>
      <c r="O9" s="5"/>
    </row>
    <row r="10" spans="1:15">
      <c r="A10" s="5"/>
      <c r="B10" s="7"/>
      <c r="C10" s="7"/>
      <c r="D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7"/>
      <c r="C11" s="7"/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47" t="s">
        <v>268</v>
      </c>
      <c r="B12" s="348"/>
      <c r="C12" s="348"/>
      <c r="D12" s="349"/>
      <c r="E12" s="350"/>
      <c r="F12" s="351"/>
      <c r="G12" s="351"/>
      <c r="H12" s="351"/>
      <c r="I12" s="352"/>
      <c r="J12" s="347" t="s">
        <v>269</v>
      </c>
      <c r="K12" s="353"/>
      <c r="L12" s="353"/>
      <c r="M12" s="354"/>
      <c r="N12" s="11"/>
      <c r="O12" s="12"/>
    </row>
    <row r="13" spans="1:15" ht="16.5">
      <c r="A13" s="355" t="s">
        <v>270</v>
      </c>
      <c r="B13" s="356"/>
      <c r="C13" s="356"/>
      <c r="D13" s="357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5" t="s">
        <v>271</v>
      </c>
      <c r="B1" s="345"/>
      <c r="C1" s="345"/>
      <c r="D1" s="345"/>
      <c r="E1" s="346"/>
      <c r="F1" s="345"/>
      <c r="G1" s="345"/>
      <c r="H1" s="345"/>
      <c r="I1" s="345"/>
      <c r="J1" s="345"/>
      <c r="K1" s="345"/>
      <c r="L1" s="345"/>
      <c r="M1" s="345"/>
    </row>
    <row r="2" spans="1:13" s="1" customFormat="1" ht="16.5">
      <c r="A2" s="359" t="s">
        <v>245</v>
      </c>
      <c r="B2" s="360" t="s">
        <v>250</v>
      </c>
      <c r="C2" s="360" t="s">
        <v>246</v>
      </c>
      <c r="D2" s="360" t="s">
        <v>247</v>
      </c>
      <c r="E2" s="362" t="s">
        <v>248</v>
      </c>
      <c r="F2" s="360" t="s">
        <v>249</v>
      </c>
      <c r="G2" s="359" t="s">
        <v>272</v>
      </c>
      <c r="H2" s="359"/>
      <c r="I2" s="359" t="s">
        <v>273</v>
      </c>
      <c r="J2" s="359"/>
      <c r="K2" s="367" t="s">
        <v>274</v>
      </c>
      <c r="L2" s="369" t="s">
        <v>275</v>
      </c>
      <c r="M2" s="371" t="s">
        <v>276</v>
      </c>
    </row>
    <row r="3" spans="1:13" s="1" customFormat="1" ht="16.5">
      <c r="A3" s="359"/>
      <c r="B3" s="361"/>
      <c r="C3" s="361"/>
      <c r="D3" s="361"/>
      <c r="E3" s="363"/>
      <c r="F3" s="361"/>
      <c r="G3" s="3" t="s">
        <v>277</v>
      </c>
      <c r="H3" s="3" t="s">
        <v>278</v>
      </c>
      <c r="I3" s="3" t="s">
        <v>277</v>
      </c>
      <c r="J3" s="3" t="s">
        <v>278</v>
      </c>
      <c r="K3" s="368"/>
      <c r="L3" s="370"/>
      <c r="M3" s="372"/>
    </row>
    <row r="4" spans="1:13" ht="57">
      <c r="A4" s="5">
        <v>1</v>
      </c>
      <c r="B4" s="161" t="s">
        <v>265</v>
      </c>
      <c r="C4" s="14" t="s">
        <v>261</v>
      </c>
      <c r="D4" s="159" t="s">
        <v>262</v>
      </c>
      <c r="E4" s="160" t="s">
        <v>263</v>
      </c>
      <c r="F4" s="6" t="s">
        <v>264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279</v>
      </c>
      <c r="M4" s="7" t="s">
        <v>266</v>
      </c>
    </row>
    <row r="5" spans="1:13" ht="57">
      <c r="A5" s="5">
        <v>2</v>
      </c>
      <c r="B5" s="161" t="s">
        <v>265</v>
      </c>
      <c r="C5" s="24">
        <v>112</v>
      </c>
      <c r="D5" s="162" t="s">
        <v>262</v>
      </c>
      <c r="E5" s="163" t="s">
        <v>267</v>
      </c>
      <c r="F5" s="8" t="s">
        <v>264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279</v>
      </c>
      <c r="M5" s="7" t="s">
        <v>266</v>
      </c>
    </row>
    <row r="6" spans="1:13">
      <c r="A6" s="5"/>
      <c r="B6" s="13"/>
      <c r="C6" s="7"/>
      <c r="D6" s="7"/>
      <c r="E6" s="15"/>
      <c r="F6" s="7"/>
      <c r="G6" s="7"/>
      <c r="H6" s="7"/>
      <c r="I6" s="7"/>
      <c r="J6" s="7"/>
      <c r="K6" s="7"/>
      <c r="L6" s="7"/>
      <c r="M6" s="7"/>
    </row>
    <row r="7" spans="1:13">
      <c r="A7" s="5"/>
      <c r="B7" s="13"/>
      <c r="C7" s="7"/>
      <c r="D7" s="7"/>
      <c r="E7" s="15"/>
      <c r="F7" s="7"/>
      <c r="G7" s="7"/>
      <c r="H7" s="7"/>
      <c r="I7" s="7"/>
      <c r="J7" s="7"/>
      <c r="K7" s="7"/>
      <c r="L7" s="7"/>
      <c r="M7" s="7"/>
    </row>
    <row r="8" spans="1:13">
      <c r="A8" s="5"/>
      <c r="B8" s="30"/>
      <c r="C8" s="7"/>
      <c r="D8" s="7"/>
      <c r="E8" s="26"/>
      <c r="F8" s="7"/>
      <c r="G8" s="7"/>
      <c r="H8" s="7"/>
      <c r="I8" s="7"/>
      <c r="J8" s="7"/>
      <c r="K8" s="5"/>
      <c r="L8" s="7"/>
      <c r="M8" s="5"/>
    </row>
    <row r="9" spans="1:13">
      <c r="A9" s="5"/>
      <c r="B9" s="30"/>
      <c r="C9" s="7"/>
      <c r="D9" s="7"/>
      <c r="E9" s="28"/>
      <c r="F9" s="7"/>
      <c r="G9" s="7"/>
      <c r="H9" s="7"/>
      <c r="I9" s="7"/>
      <c r="J9" s="7"/>
      <c r="K9" s="5"/>
      <c r="L9" s="7"/>
      <c r="M9" s="5"/>
    </row>
    <row r="10" spans="1:13">
      <c r="A10" s="5"/>
      <c r="B10" s="5"/>
      <c r="C10" s="5"/>
      <c r="D10" s="5"/>
      <c r="E10" s="29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9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47" t="s">
        <v>268</v>
      </c>
      <c r="B12" s="353"/>
      <c r="C12" s="353"/>
      <c r="D12" s="353"/>
      <c r="E12" s="349"/>
      <c r="F12" s="350"/>
      <c r="G12" s="352"/>
      <c r="H12" s="347" t="s">
        <v>280</v>
      </c>
      <c r="I12" s="353"/>
      <c r="J12" s="353"/>
      <c r="K12" s="354"/>
      <c r="L12" s="364"/>
      <c r="M12" s="365"/>
    </row>
    <row r="13" spans="1:13" ht="16.5">
      <c r="A13" s="366" t="s">
        <v>281</v>
      </c>
      <c r="B13" s="366"/>
      <c r="C13" s="358"/>
      <c r="D13" s="358"/>
      <c r="E13" s="357"/>
      <c r="F13" s="358"/>
      <c r="G13" s="358"/>
      <c r="H13" s="358"/>
      <c r="I13" s="358"/>
      <c r="J13" s="358"/>
      <c r="K13" s="358"/>
      <c r="L13" s="358"/>
      <c r="M13" s="35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5" t="s">
        <v>282</v>
      </c>
      <c r="B1" s="345"/>
      <c r="C1" s="345"/>
      <c r="D1" s="345"/>
      <c r="E1" s="346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s="1" customFormat="1" ht="15.95" customHeight="1">
      <c r="A2" s="360" t="s">
        <v>283</v>
      </c>
      <c r="B2" s="360" t="s">
        <v>250</v>
      </c>
      <c r="C2" s="360" t="s">
        <v>246</v>
      </c>
      <c r="D2" s="360" t="s">
        <v>247</v>
      </c>
      <c r="E2" s="362" t="s">
        <v>248</v>
      </c>
      <c r="F2" s="360" t="s">
        <v>249</v>
      </c>
      <c r="G2" s="373" t="s">
        <v>284</v>
      </c>
      <c r="H2" s="374"/>
      <c r="I2" s="375"/>
      <c r="J2" s="373" t="s">
        <v>285</v>
      </c>
      <c r="K2" s="374"/>
      <c r="L2" s="375"/>
      <c r="M2" s="373" t="s">
        <v>286</v>
      </c>
      <c r="N2" s="374"/>
      <c r="O2" s="375"/>
      <c r="P2" s="373" t="s">
        <v>287</v>
      </c>
      <c r="Q2" s="374"/>
      <c r="R2" s="375"/>
      <c r="S2" s="374" t="s">
        <v>288</v>
      </c>
      <c r="T2" s="374"/>
      <c r="U2" s="375"/>
      <c r="V2" s="385" t="s">
        <v>289</v>
      </c>
      <c r="W2" s="385" t="s">
        <v>259</v>
      </c>
    </row>
    <row r="3" spans="1:23" s="1" customFormat="1" ht="16.5">
      <c r="A3" s="361"/>
      <c r="B3" s="381"/>
      <c r="C3" s="381"/>
      <c r="D3" s="381"/>
      <c r="E3" s="382"/>
      <c r="F3" s="381"/>
      <c r="G3" s="3" t="s">
        <v>290</v>
      </c>
      <c r="H3" s="3" t="s">
        <v>69</v>
      </c>
      <c r="I3" s="3" t="s">
        <v>250</v>
      </c>
      <c r="J3" s="3" t="s">
        <v>290</v>
      </c>
      <c r="K3" s="3" t="s">
        <v>69</v>
      </c>
      <c r="L3" s="3" t="s">
        <v>250</v>
      </c>
      <c r="M3" s="3" t="s">
        <v>290</v>
      </c>
      <c r="N3" s="3" t="s">
        <v>69</v>
      </c>
      <c r="O3" s="3" t="s">
        <v>250</v>
      </c>
      <c r="P3" s="3" t="s">
        <v>290</v>
      </c>
      <c r="Q3" s="3" t="s">
        <v>69</v>
      </c>
      <c r="R3" s="3" t="s">
        <v>250</v>
      </c>
      <c r="S3" s="3" t="s">
        <v>290</v>
      </c>
      <c r="T3" s="3" t="s">
        <v>69</v>
      </c>
      <c r="U3" s="3" t="s">
        <v>250</v>
      </c>
      <c r="V3" s="386"/>
      <c r="W3" s="386"/>
    </row>
    <row r="4" spans="1:23" ht="57">
      <c r="A4" s="376" t="s">
        <v>291</v>
      </c>
      <c r="B4" s="161" t="s">
        <v>265</v>
      </c>
      <c r="C4" s="14" t="s">
        <v>261</v>
      </c>
      <c r="D4" s="159" t="s">
        <v>262</v>
      </c>
      <c r="E4" s="160" t="s">
        <v>263</v>
      </c>
      <c r="F4" s="6" t="s">
        <v>264</v>
      </c>
      <c r="G4" s="164" t="s">
        <v>292</v>
      </c>
      <c r="H4" s="164" t="s">
        <v>293</v>
      </c>
      <c r="I4" s="161" t="s">
        <v>294</v>
      </c>
      <c r="J4" s="165" t="s">
        <v>295</v>
      </c>
      <c r="K4" s="161" t="s">
        <v>296</v>
      </c>
      <c r="L4" s="165" t="s">
        <v>297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57">
      <c r="A5" s="377"/>
      <c r="B5" s="161" t="s">
        <v>265</v>
      </c>
      <c r="C5" s="24">
        <v>112</v>
      </c>
      <c r="D5" s="162" t="s">
        <v>262</v>
      </c>
      <c r="E5" s="163" t="s">
        <v>267</v>
      </c>
      <c r="F5" s="8" t="s">
        <v>264</v>
      </c>
      <c r="G5" s="373" t="s">
        <v>298</v>
      </c>
      <c r="H5" s="374"/>
      <c r="I5" s="375"/>
      <c r="J5" s="373" t="s">
        <v>299</v>
      </c>
      <c r="K5" s="374"/>
      <c r="L5" s="375"/>
      <c r="M5" s="373" t="s">
        <v>300</v>
      </c>
      <c r="N5" s="374"/>
      <c r="O5" s="375"/>
      <c r="P5" s="373" t="s">
        <v>301</v>
      </c>
      <c r="Q5" s="374"/>
      <c r="R5" s="375"/>
      <c r="S5" s="374" t="s">
        <v>302</v>
      </c>
      <c r="T5" s="374"/>
      <c r="U5" s="375"/>
      <c r="V5" s="7"/>
      <c r="W5" s="7"/>
    </row>
    <row r="6" spans="1:23" ht="16.5">
      <c r="A6" s="377"/>
      <c r="B6" s="13"/>
      <c r="C6" s="7"/>
      <c r="D6" s="7"/>
      <c r="E6" s="15"/>
      <c r="F6" s="7"/>
      <c r="G6" s="3" t="s">
        <v>290</v>
      </c>
      <c r="H6" s="3" t="s">
        <v>69</v>
      </c>
      <c r="I6" s="3" t="s">
        <v>250</v>
      </c>
      <c r="J6" s="3" t="s">
        <v>290</v>
      </c>
      <c r="K6" s="3" t="s">
        <v>69</v>
      </c>
      <c r="L6" s="3" t="s">
        <v>250</v>
      </c>
      <c r="M6" s="3" t="s">
        <v>290</v>
      </c>
      <c r="N6" s="3" t="s">
        <v>69</v>
      </c>
      <c r="O6" s="3" t="s">
        <v>250</v>
      </c>
      <c r="P6" s="3" t="s">
        <v>290</v>
      </c>
      <c r="Q6" s="3" t="s">
        <v>69</v>
      </c>
      <c r="R6" s="3" t="s">
        <v>250</v>
      </c>
      <c r="S6" s="3" t="s">
        <v>290</v>
      </c>
      <c r="T6" s="3" t="s">
        <v>69</v>
      </c>
      <c r="U6" s="3" t="s">
        <v>250</v>
      </c>
      <c r="V6" s="7"/>
      <c r="W6" s="7"/>
    </row>
    <row r="7" spans="1:23">
      <c r="A7" s="378"/>
      <c r="B7" s="13"/>
      <c r="C7" s="7"/>
      <c r="D7" s="7"/>
      <c r="E7" s="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79" t="s">
        <v>303</v>
      </c>
      <c r="B8" s="379"/>
      <c r="C8" s="7"/>
      <c r="D8" s="7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380"/>
      <c r="B9" s="380"/>
      <c r="C9" s="7"/>
      <c r="D9" s="7"/>
      <c r="E9" s="2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79" t="s">
        <v>304</v>
      </c>
      <c r="B10" s="379"/>
      <c r="C10" s="379"/>
      <c r="D10" s="379"/>
      <c r="E10" s="383"/>
      <c r="F10" s="37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380"/>
      <c r="B11" s="380"/>
      <c r="C11" s="380"/>
      <c r="D11" s="380"/>
      <c r="E11" s="384"/>
      <c r="F11" s="38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79" t="s">
        <v>305</v>
      </c>
      <c r="B12" s="379"/>
      <c r="C12" s="379"/>
      <c r="D12" s="379"/>
      <c r="E12" s="383"/>
      <c r="F12" s="37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80"/>
      <c r="B13" s="380"/>
      <c r="C13" s="380"/>
      <c r="D13" s="380"/>
      <c r="E13" s="384"/>
      <c r="F13" s="38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79" t="s">
        <v>306</v>
      </c>
      <c r="B14" s="379"/>
      <c r="C14" s="379"/>
      <c r="D14" s="379"/>
      <c r="E14" s="383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0"/>
      <c r="B15" s="380"/>
      <c r="C15" s="380"/>
      <c r="D15" s="380"/>
      <c r="E15" s="384"/>
      <c r="F15" s="3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47" t="s">
        <v>268</v>
      </c>
      <c r="B17" s="353"/>
      <c r="C17" s="353"/>
      <c r="D17" s="353"/>
      <c r="E17" s="349"/>
      <c r="F17" s="350"/>
      <c r="G17" s="352"/>
      <c r="H17" s="22"/>
      <c r="I17" s="22"/>
      <c r="J17" s="347" t="s">
        <v>280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4"/>
      <c r="V17" s="11"/>
      <c r="W17" s="12"/>
    </row>
    <row r="18" spans="1:23" ht="16.5">
      <c r="A18" s="355" t="s">
        <v>307</v>
      </c>
      <c r="B18" s="355"/>
      <c r="C18" s="358"/>
      <c r="D18" s="358"/>
      <c r="E18" s="357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24" sqref="E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5" t="s">
        <v>308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" customFormat="1" ht="16.5">
      <c r="A2" s="18" t="s">
        <v>309</v>
      </c>
      <c r="B2" s="19" t="s">
        <v>246</v>
      </c>
      <c r="C2" s="19" t="s">
        <v>247</v>
      </c>
      <c r="D2" s="19" t="s">
        <v>248</v>
      </c>
      <c r="E2" s="19" t="s">
        <v>249</v>
      </c>
      <c r="F2" s="19" t="s">
        <v>250</v>
      </c>
      <c r="G2" s="18" t="s">
        <v>310</v>
      </c>
      <c r="H2" s="18" t="s">
        <v>311</v>
      </c>
      <c r="I2" s="18" t="s">
        <v>312</v>
      </c>
      <c r="J2" s="18" t="s">
        <v>311</v>
      </c>
      <c r="K2" s="18" t="s">
        <v>313</v>
      </c>
      <c r="L2" s="18" t="s">
        <v>311</v>
      </c>
      <c r="M2" s="19" t="s">
        <v>289</v>
      </c>
      <c r="N2" s="19" t="s">
        <v>259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0" t="s">
        <v>309</v>
      </c>
      <c r="B4" s="21" t="s">
        <v>314</v>
      </c>
      <c r="C4" s="21" t="s">
        <v>290</v>
      </c>
      <c r="D4" s="21" t="s">
        <v>248</v>
      </c>
      <c r="E4" s="19" t="s">
        <v>249</v>
      </c>
      <c r="F4" s="19" t="s">
        <v>250</v>
      </c>
      <c r="G4" s="18" t="s">
        <v>310</v>
      </c>
      <c r="H4" s="18" t="s">
        <v>311</v>
      </c>
      <c r="I4" s="18" t="s">
        <v>312</v>
      </c>
      <c r="J4" s="18" t="s">
        <v>311</v>
      </c>
      <c r="K4" s="18" t="s">
        <v>313</v>
      </c>
      <c r="L4" s="18" t="s">
        <v>311</v>
      </c>
      <c r="M4" s="19" t="s">
        <v>289</v>
      </c>
      <c r="N4" s="19" t="s">
        <v>259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7" t="s">
        <v>315</v>
      </c>
      <c r="B11" s="353"/>
      <c r="C11" s="353"/>
      <c r="D11" s="354"/>
      <c r="E11" s="350"/>
      <c r="F11" s="351"/>
      <c r="G11" s="352"/>
      <c r="H11" s="22"/>
      <c r="I11" s="347" t="s">
        <v>316</v>
      </c>
      <c r="J11" s="353"/>
      <c r="K11" s="353"/>
      <c r="L11" s="11"/>
      <c r="M11" s="11"/>
      <c r="N11" s="12"/>
    </row>
    <row r="12" spans="1:14" ht="16.5">
      <c r="A12" s="355" t="s">
        <v>317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: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5" t="s">
        <v>318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2" s="1" customFormat="1" ht="16.5">
      <c r="A2" s="3" t="s">
        <v>283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319</v>
      </c>
      <c r="H2" s="3" t="s">
        <v>320</v>
      </c>
      <c r="I2" s="3" t="s">
        <v>321</v>
      </c>
      <c r="J2" s="3" t="s">
        <v>322</v>
      </c>
      <c r="K2" s="4" t="s">
        <v>289</v>
      </c>
      <c r="L2" s="4" t="s">
        <v>259</v>
      </c>
    </row>
    <row r="3" spans="1:12" ht="57">
      <c r="A3" s="5"/>
      <c r="B3" s="165" t="s">
        <v>323</v>
      </c>
      <c r="C3" s="14" t="s">
        <v>261</v>
      </c>
      <c r="D3" s="159" t="s">
        <v>262</v>
      </c>
      <c r="E3" s="166" t="s">
        <v>324</v>
      </c>
      <c r="F3" s="6" t="s">
        <v>264</v>
      </c>
      <c r="G3" s="165" t="s">
        <v>325</v>
      </c>
      <c r="H3" s="167" t="s">
        <v>326</v>
      </c>
      <c r="I3" s="7"/>
      <c r="J3" s="7"/>
      <c r="K3" s="7"/>
      <c r="L3" s="7"/>
    </row>
    <row r="4" spans="1:12" ht="57">
      <c r="A4" s="5"/>
      <c r="B4" s="5"/>
      <c r="C4" s="7"/>
      <c r="D4" s="7"/>
      <c r="E4" s="16"/>
      <c r="F4" s="8" t="s">
        <v>264</v>
      </c>
      <c r="G4" s="7"/>
      <c r="H4" s="7"/>
      <c r="I4" s="7"/>
      <c r="J4" s="7"/>
      <c r="K4" s="7"/>
      <c r="L4" s="7"/>
    </row>
    <row r="5" spans="1:12">
      <c r="A5" s="5"/>
      <c r="B5" s="5"/>
      <c r="C5" s="7"/>
      <c r="D5" s="7"/>
      <c r="E5" s="16"/>
      <c r="F5" s="7"/>
      <c r="G5" s="7"/>
      <c r="H5" s="7"/>
      <c r="I5" s="7"/>
      <c r="J5" s="7"/>
      <c r="K5" s="7"/>
      <c r="L5" s="7"/>
    </row>
    <row r="6" spans="1:12">
      <c r="A6" s="5"/>
      <c r="B6" s="5"/>
      <c r="C6" s="7"/>
      <c r="D6" s="7"/>
      <c r="E6" s="17"/>
      <c r="F6" s="7"/>
      <c r="G6" s="7"/>
      <c r="H6" s="7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47" t="s">
        <v>268</v>
      </c>
      <c r="B10" s="353"/>
      <c r="C10" s="353"/>
      <c r="D10" s="353"/>
      <c r="E10" s="354"/>
      <c r="F10" s="350"/>
      <c r="G10" s="352"/>
      <c r="H10" s="347" t="s">
        <v>280</v>
      </c>
      <c r="I10" s="353"/>
      <c r="J10" s="353"/>
      <c r="K10" s="11"/>
      <c r="L10" s="12"/>
    </row>
    <row r="11" spans="1:12" ht="16.5">
      <c r="A11" s="355" t="s">
        <v>327</v>
      </c>
      <c r="B11" s="355"/>
      <c r="C11" s="358"/>
      <c r="D11" s="358"/>
      <c r="E11" s="358"/>
      <c r="F11" s="358"/>
      <c r="G11" s="358"/>
      <c r="H11" s="358"/>
      <c r="I11" s="358"/>
      <c r="J11" s="358"/>
      <c r="K11" s="358"/>
      <c r="L11" s="358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5" t="s">
        <v>328</v>
      </c>
      <c r="B1" s="345"/>
      <c r="C1" s="345"/>
      <c r="D1" s="345"/>
      <c r="E1" s="345"/>
      <c r="F1" s="345"/>
      <c r="G1" s="345"/>
      <c r="H1" s="345"/>
      <c r="I1" s="345"/>
    </row>
    <row r="2" spans="1:9" s="1" customFormat="1" ht="16.5">
      <c r="A2" s="359" t="s">
        <v>245</v>
      </c>
      <c r="B2" s="360" t="s">
        <v>250</v>
      </c>
      <c r="C2" s="360" t="s">
        <v>290</v>
      </c>
      <c r="D2" s="360" t="s">
        <v>248</v>
      </c>
      <c r="E2" s="360" t="s">
        <v>249</v>
      </c>
      <c r="F2" s="3" t="s">
        <v>329</v>
      </c>
      <c r="G2" s="3" t="s">
        <v>273</v>
      </c>
      <c r="H2" s="367" t="s">
        <v>274</v>
      </c>
      <c r="I2" s="371" t="s">
        <v>276</v>
      </c>
    </row>
    <row r="3" spans="1:9" s="1" customFormat="1" ht="16.5">
      <c r="A3" s="359"/>
      <c r="B3" s="361"/>
      <c r="C3" s="361"/>
      <c r="D3" s="361"/>
      <c r="E3" s="361"/>
      <c r="F3" s="3" t="s">
        <v>330</v>
      </c>
      <c r="G3" s="3" t="s">
        <v>277</v>
      </c>
      <c r="H3" s="368"/>
      <c r="I3" s="372"/>
    </row>
    <row r="4" spans="1:9" ht="57">
      <c r="A4" s="5"/>
      <c r="B4" s="161" t="s">
        <v>294</v>
      </c>
      <c r="C4" s="168" t="s">
        <v>293</v>
      </c>
      <c r="D4" s="169" t="s">
        <v>331</v>
      </c>
      <c r="E4" s="6" t="s">
        <v>264</v>
      </c>
      <c r="F4" s="7">
        <v>0.3</v>
      </c>
      <c r="G4" s="7">
        <v>0.5</v>
      </c>
      <c r="H4" s="7">
        <f>SUM(F4:G4)</f>
        <v>0.8</v>
      </c>
      <c r="I4" s="7" t="s">
        <v>266</v>
      </c>
    </row>
    <row r="5" spans="1:9" ht="57">
      <c r="A5" s="5"/>
      <c r="B5" s="161" t="s">
        <v>294</v>
      </c>
      <c r="C5" s="168" t="s">
        <v>293</v>
      </c>
      <c r="D5" s="169" t="s">
        <v>331</v>
      </c>
      <c r="E5" s="8" t="s">
        <v>264</v>
      </c>
      <c r="F5" s="7">
        <v>0.4</v>
      </c>
      <c r="G5" s="7">
        <v>0.6</v>
      </c>
      <c r="H5" s="7">
        <f>SUM(F5:G5)</f>
        <v>1</v>
      </c>
      <c r="I5" s="7" t="s">
        <v>266</v>
      </c>
    </row>
    <row r="6" spans="1:9">
      <c r="A6" s="5"/>
      <c r="B6" s="9"/>
      <c r="C6" s="9"/>
      <c r="D6" s="7"/>
      <c r="E6" s="7"/>
      <c r="F6" s="7"/>
      <c r="G6" s="7"/>
      <c r="H6" s="7"/>
      <c r="I6" s="7"/>
    </row>
    <row r="7" spans="1:9">
      <c r="A7" s="5"/>
      <c r="B7" s="9"/>
      <c r="C7" s="9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7" t="s">
        <v>268</v>
      </c>
      <c r="B12" s="348"/>
      <c r="C12" s="348"/>
      <c r="D12" s="349"/>
      <c r="E12" s="10"/>
      <c r="F12" s="347" t="s">
        <v>280</v>
      </c>
      <c r="G12" s="353"/>
      <c r="H12" s="354"/>
      <c r="I12" s="12"/>
    </row>
    <row r="13" spans="1:9" ht="16.5">
      <c r="A13" s="355" t="s">
        <v>332</v>
      </c>
      <c r="B13" s="355"/>
      <c r="C13" s="358"/>
      <c r="D13" s="358"/>
      <c r="E13" s="358"/>
      <c r="F13" s="358"/>
      <c r="G13" s="358"/>
      <c r="H13" s="358"/>
      <c r="I13" s="35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2023-06-17T06:20:38Z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