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汽车两款（翻单，6-9尾期\"/>
    </mc:Choice>
  </mc:AlternateContent>
  <xr:revisionPtr revIDLastSave="0" documentId="13_ncr:1_{815F5F56-6F00-4915-B0EC-D7345ECB895A}" xr6:coauthVersionLast="47" xr6:coauthVersionMax="47" xr10:uidLastSave="{00000000-0000-0000-0000-000000000000}"/>
  <bookViews>
    <workbookView xWindow="-120" yWindow="-120" windowWidth="20730" windowHeight="11160" tabRatio="79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6" i="8" l="1"/>
  <c r="K5" i="8"/>
  <c r="K4" i="8"/>
  <c r="N6" i="7"/>
  <c r="N5" i="7"/>
  <c r="N4" i="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K42" i="4"/>
  <c r="F16" i="15"/>
  <c r="G16" i="15"/>
  <c r="H16" i="15"/>
  <c r="I16" i="15"/>
  <c r="D16" i="15"/>
  <c r="C16" i="15"/>
  <c r="F15" i="15"/>
  <c r="G15" i="15"/>
  <c r="H15" i="15"/>
  <c r="I15" i="15"/>
  <c r="D15" i="15"/>
  <c r="C15" i="15"/>
  <c r="F14" i="15"/>
  <c r="G14" i="15"/>
  <c r="H14" i="15"/>
  <c r="I14" i="15"/>
  <c r="D14" i="15"/>
  <c r="C14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<sst xmlns="http://schemas.openxmlformats.org/spreadsheetml/2006/main" count="823" uniqueCount="347">
  <si>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</si>
  <si>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</si>
  <si>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</si>
  <si>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</si>
  <si>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</si>
  <si>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</si>
  <si>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</si>
  <si>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</si>
  <si>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</si>
  <si>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</si>
  <si>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</si>
  <si>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</si>
  <si>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</si>
  <si>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</si>
  <si>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</si>
  <si>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</si>
  <si>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</si>
  <si>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</si>
  <si>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</si>
  <si>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</si>
  <si>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</si>
  <si>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</si>
  <si>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</si>
  <si>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</si>
  <si>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</si>
  <si>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</si>
  <si>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</si>
  <si>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</si>
  <si>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</si>
  <si>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</si>
  <si>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</si>
  <si>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</si>
  <si>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</si>
  <si>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</si>
  <si>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</si>
  <si>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</si>
  <si>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</si>
  <si>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</si>
  <si>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</si>
  <si>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</si>
  <si>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</si>
  <si>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</si>
  <si>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</si>
  <si>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</si>
  <si>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</si>
  <si>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</si>
  <si>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</si>
  <si>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</si>
  <si>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</si>
  <si>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</si>
  <si>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</si>
  <si>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</si>
  <si>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</si>
  <si>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</si>
  <si>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</si>
  <si>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</si>
  <si>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</si>
  <si>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</si>
  <si>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</si>
  <si>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</si>
  <si>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</si>
  <si>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</si>
  <si>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</si>
  <si>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TAJJFL82977</t>
  </si>
  <si>
    <t>合同交期</t>
  </si>
  <si>
    <t>产前确认样</t>
  </si>
  <si>
    <t>有</t>
  </si>
  <si>
    <t>无</t>
  </si>
  <si>
    <t>品名</t>
  </si>
  <si>
    <t>男式短袖POLO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</si>
  <si>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</si>
  <si>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</si>
  <si>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</si>
  <si>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</si>
  <si>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</si>
  <si>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</si>
  <si>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</si>
  <si>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</si>
  <si>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</si>
  <si>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CGDD23051100009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</si>
  <si>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</si>
  <si>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</si>
  <si>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</si>
  <si>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</si>
  <si>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</si>
  <si>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</si>
  <si>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</si>
  <si>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</si>
  <si>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</si>
  <si>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</si>
  <si>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</si>
  <si>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</si>
  <si>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</si>
  <si>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</si>
  <si>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</si>
  <si>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</si>
  <si>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</si>
  <si>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</si>
  <si>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</si>
  <si>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</si>
  <si>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</si>
  <si>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</si>
  <si>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</si>
  <si>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</si>
  <si>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</si>
  <si>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</si>
  <si>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</si>
  <si>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</si>
  <si>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</si>
  <si>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</si>
  <si>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</si>
  <si>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</si>
  <si>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</si>
  <si>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</si>
  <si>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</si>
  <si>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</si>
  <si>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</si>
  <si>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</si>
  <si>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</si>
  <si>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</si>
  <si>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</si>
  <si>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</si>
  <si>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</si>
  <si>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</si>
  <si>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</si>
  <si>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</si>
  <si>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1.开门筒不顺直，筒底压线不到位。</t>
  </si>
  <si>
    <t>2.上领肩缝处溶皱。</t>
  </si>
  <si>
    <t>3.冚下摆有起扭。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</si>
  <si>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</si>
  <si>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</si>
  <si>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</si>
  <si>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</si>
  <si>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</si>
  <si>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</si>
  <si>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</si>
  <si>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</si>
  <si>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</si>
  <si>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</si>
  <si>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</si>
  <si>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</si>
  <si>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</si>
  <si>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</si>
  <si>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</si>
  <si>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女式短袖POLO T恤衫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</si>
  <si>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</si>
  <si>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</si>
  <si>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</si>
  <si>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</si>
  <si>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XS</t>
  </si>
  <si>
    <t>洗前</t>
  </si>
  <si>
    <t>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</si>
  <si>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</si>
  <si>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</si>
  <si>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</si>
  <si>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</si>
  <si>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</si>
  <si>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</si>
  <si>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</si>
  <si>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</si>
  <si>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/</t>
  </si>
  <si>
    <t>前后腰节长</t>
  </si>
  <si>
    <t>+0.5</t>
  </si>
  <si>
    <t>胸围</t>
  </si>
  <si>
    <t>-0.8</t>
  </si>
  <si>
    <t>腰围</t>
  </si>
  <si>
    <t>摆围</t>
  </si>
  <si>
    <t>肩宽</t>
  </si>
  <si>
    <t>-0.3</t>
  </si>
  <si>
    <t>-0.5</t>
  </si>
  <si>
    <t>肩点短袖长</t>
  </si>
  <si>
    <t>短袖后中袖长</t>
  </si>
  <si>
    <t>袖肥/2（参考值）</t>
  </si>
  <si>
    <t>短袖口/2</t>
  </si>
  <si>
    <t>袖口高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</si>
  <si>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</si>
  <si>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</si>
  <si>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</si>
  <si>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</si>
  <si>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</si>
  <si>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</si>
  <si>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</si>
  <si>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</si>
  <si>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</si>
  <si>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</si>
  <si>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</si>
  <si>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</si>
  <si>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</si>
  <si>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</si>
  <si>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</si>
  <si>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</si>
  <si>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</si>
  <si>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</si>
  <si>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</si>
  <si>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</si>
  <si>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</si>
  <si>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</si>
  <si>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</si>
  <si>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</si>
  <si>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</si>
  <si>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</si>
  <si>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</si>
  <si>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</si>
  <si>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>165/88B</t>
  </si>
  <si>
    <t>170/92B</t>
  </si>
  <si>
    <t>175/96B</t>
  </si>
  <si>
    <t>180/100B</t>
  </si>
  <si>
    <t>185/104B</t>
  </si>
  <si>
    <t xml:space="preserve">     初期请洗测2-3件，有问题的另加测量数量。</t>
  </si>
  <si>
    <t>唐云辉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</si>
  <si>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</si>
  <si>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</si>
  <si>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</si>
  <si>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</si>
  <si>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</si>
  <si>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</si>
  <si>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</si>
  <si>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</si>
  <si>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</si>
  <si>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</si>
  <si>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</si>
  <si>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</si>
  <si>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</si>
  <si>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</si>
  <si>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</si>
  <si>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</si>
  <si>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</si>
  <si>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</si>
  <si>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</si>
  <si>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</si>
  <si>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</si>
  <si>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采购凭证编号：CGDD23051100009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</si>
  <si>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</si>
  <si>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</si>
  <si>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</si>
  <si>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</si>
  <si>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</si>
  <si>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</si>
  <si>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</si>
  <si>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</si>
  <si>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</si>
  <si>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</si>
  <si>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</si>
  <si>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</si>
  <si>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</si>
  <si>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齐色齐码各抽3件</t>
  </si>
  <si>
    <t>情况说明：</t>
  </si>
  <si>
    <t xml:space="preserve">【问题点描述】  </t>
  </si>
  <si>
    <t>1.领咀压线欠圆顺。</t>
  </si>
  <si>
    <t>2.夹底错柆</t>
  </si>
  <si>
    <t>3.注意线头、油污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</si>
  <si>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</si>
  <si>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</si>
  <si>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</si>
  <si>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</si>
  <si>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</si>
  <si>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</si>
  <si>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</si>
  <si>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</si>
  <si>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</si>
  <si>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</si>
  <si>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+1  +0.8</t>
  </si>
  <si>
    <t>+0.5  +0.5</t>
  </si>
  <si>
    <t>/  /</t>
  </si>
  <si>
    <t>+1  +1</t>
  </si>
  <si>
    <t>+0.5  +0.6</t>
  </si>
  <si>
    <t>-0.5 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</si>
  <si>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</si>
  <si>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</si>
  <si>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</si>
  <si>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</si>
  <si>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</si>
  <si>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</si>
  <si>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</si>
  <si>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</si>
  <si>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</si>
  <si>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</si>
  <si>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</si>
  <si>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</si>
  <si>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</si>
  <si>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</si>
  <si>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</si>
  <si>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</si>
  <si>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</si>
  <si>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</si>
  <si>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</si>
  <si>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制表时间：2023-5-23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</si>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</sst>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0.0_ "/>
    <numFmt numFmtId="180" formatCode="yyyy&quot;年&quot;m&quot;月&quot;d&quot;日&quot;;@"/>
    <numFmt numFmtId="181" formatCode="0.00_ "/>
    <numFmt numFmtId="182" formatCode="_ [$¥-804]* #,##0.00_ ;_ [$¥-804]* \-#,##0.00_ ;_ [$¥-804]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rgb="FF080000"/>
      <name val="微软雅黑"/>
      <family val="2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231F20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3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18" fillId="0" borderId="0">
      <alignment horizontal="center" vertical="center"/>
    </xf>
    <xf numFmtId="0" fontId="21" fillId="0" borderId="0">
      <alignment vertical="center"/>
    </xf>
    <xf numFmtId="0" fontId="54" fillId="0" borderId="0">
      <alignment vertical="center"/>
    </xf>
  </cellStyleXfs>
  <cellXfs count="4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8" fillId="0" borderId="10" xfId="8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3" fillId="0" borderId="12" xfId="4" applyFont="1" applyBorder="1">
      <alignment vertical="center"/>
    </xf>
    <xf numFmtId="0" fontId="26" fillId="0" borderId="2" xfId="6" applyFont="1" applyBorder="1" applyAlignment="1">
      <alignment horizontal="center" vertical="center"/>
    </xf>
    <xf numFmtId="0" fontId="26" fillId="0" borderId="2" xfId="6" applyFont="1" applyBorder="1" applyAlignment="1">
      <alignment horizontal="center"/>
    </xf>
    <xf numFmtId="0" fontId="27" fillId="0" borderId="2" xfId="6" applyFont="1" applyBorder="1" applyAlignment="1">
      <alignment horizontal="center" vertical="center"/>
    </xf>
    <xf numFmtId="179" fontId="27" fillId="0" borderId="2" xfId="6" applyNumberFormat="1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179" fontId="27" fillId="0" borderId="2" xfId="10" applyNumberFormat="1" applyFont="1" applyBorder="1" applyAlignment="1">
      <alignment horizontal="center" vertical="center"/>
    </xf>
    <xf numFmtId="0" fontId="27" fillId="0" borderId="2" xfId="6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3" fillId="0" borderId="17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5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8" fillId="6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49" fontId="30" fillId="0" borderId="2" xfId="7" applyNumberFormat="1" applyFont="1" applyBorder="1" applyAlignment="1">
      <alignment horizontal="center" vertical="center"/>
    </xf>
    <xf numFmtId="49" fontId="30" fillId="0" borderId="2" xfId="5" applyNumberFormat="1" applyFont="1" applyBorder="1" applyAlignment="1">
      <alignment horizontal="center"/>
    </xf>
    <xf numFmtId="0" fontId="25" fillId="0" borderId="0" xfId="5" applyFont="1"/>
    <xf numFmtId="14" fontId="25" fillId="0" borderId="0" xfId="5" applyNumberFormat="1" applyFont="1" applyAlignment="1">
      <alignment horizontal="left"/>
    </xf>
    <xf numFmtId="0" fontId="21" fillId="0" borderId="0" xfId="4" applyAlignment="1">
      <alignment horizontal="left" vertical="center"/>
    </xf>
    <xf numFmtId="0" fontId="32" fillId="0" borderId="21" xfId="4" applyFont="1" applyBorder="1" applyAlignment="1">
      <alignment horizontal="left" vertical="center"/>
    </xf>
    <xf numFmtId="0" fontId="32" fillId="0" borderId="22" xfId="4" applyFont="1" applyBorder="1" applyAlignment="1">
      <alignment horizontal="center" vertical="center"/>
    </xf>
    <xf numFmtId="0" fontId="32" fillId="0" borderId="22" xfId="4" applyFont="1" applyBorder="1">
      <alignment vertical="center"/>
    </xf>
    <xf numFmtId="0" fontId="7" fillId="0" borderId="22" xfId="4" applyFont="1" applyBorder="1">
      <alignment vertical="center"/>
    </xf>
    <xf numFmtId="0" fontId="32" fillId="0" borderId="23" xfId="4" applyFont="1" applyBorder="1">
      <alignment vertical="center"/>
    </xf>
    <xf numFmtId="0" fontId="13" fillId="0" borderId="24" xfId="4" applyFont="1" applyBorder="1" applyAlignment="1">
      <alignment horizontal="center" vertical="center"/>
    </xf>
    <xf numFmtId="0" fontId="32" fillId="0" borderId="24" xfId="4" applyFont="1" applyBorder="1">
      <alignment vertical="center"/>
    </xf>
    <xf numFmtId="0" fontId="32" fillId="0" borderId="23" xfId="4" applyFont="1" applyBorder="1" applyAlignment="1">
      <alignment horizontal="left" vertical="center"/>
    </xf>
    <xf numFmtId="49" fontId="13" fillId="0" borderId="24" xfId="4" applyNumberFormat="1" applyFont="1" applyBorder="1" applyAlignment="1">
      <alignment horizontal="right" vertical="center"/>
    </xf>
    <xf numFmtId="0" fontId="7" fillId="0" borderId="24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2" fillId="0" borderId="25" xfId="4" applyFont="1" applyBorder="1">
      <alignment vertical="center"/>
    </xf>
    <xf numFmtId="0" fontId="32" fillId="0" borderId="26" xfId="4" applyFont="1" applyBorder="1">
      <alignment vertical="center"/>
    </xf>
    <xf numFmtId="0" fontId="7" fillId="0" borderId="26" xfId="4" applyFont="1" applyBorder="1" applyAlignment="1">
      <alignment horizontal="center" vertical="center"/>
    </xf>
    <xf numFmtId="0" fontId="7" fillId="0" borderId="26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2" fillId="0" borderId="21" xfId="4" applyFont="1" applyBorder="1">
      <alignment vertical="center"/>
    </xf>
    <xf numFmtId="0" fontId="7" fillId="0" borderId="24" xfId="4" applyFont="1" applyBorder="1">
      <alignment vertical="center"/>
    </xf>
    <xf numFmtId="0" fontId="7" fillId="0" borderId="26" xfId="4" applyFont="1" applyBorder="1">
      <alignment vertical="center"/>
    </xf>
    <xf numFmtId="0" fontId="32" fillId="0" borderId="22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58" fontId="32" fillId="0" borderId="26" xfId="4" applyNumberFormat="1" applyFont="1" applyBorder="1" applyAlignment="1">
      <alignment horizontal="center" vertical="center"/>
    </xf>
    <xf numFmtId="58" fontId="7" fillId="0" borderId="26" xfId="4" applyNumberFormat="1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7" fillId="0" borderId="44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2" fillId="0" borderId="41" xfId="4" applyFont="1" applyBorder="1" applyAlignment="1">
      <alignment horizontal="left" vertical="center"/>
    </xf>
    <xf numFmtId="0" fontId="33" fillId="0" borderId="43" xfId="4" applyFont="1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1" fillId="0" borderId="44" xfId="4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0" fontId="7" fillId="0" borderId="48" xfId="4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6" borderId="54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7" fillId="0" borderId="2" xfId="6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0" fillId="0" borderId="2" xfId="5" applyFont="1" applyBorder="1"/>
    <xf numFmtId="0" fontId="35" fillId="7" borderId="57" xfId="0" applyFont="1" applyFill="1" applyBorder="1" applyAlignment="1">
      <alignment shrinkToFit="1"/>
    </xf>
    <xf numFmtId="0" fontId="35" fillId="7" borderId="58" xfId="0" applyFont="1" applyFill="1" applyBorder="1" applyAlignment="1">
      <alignment shrinkToFit="1"/>
    </xf>
    <xf numFmtId="179" fontId="36" fillId="0" borderId="2" xfId="0" applyNumberFormat="1" applyFont="1" applyBorder="1" applyAlignment="1">
      <alignment horizontal="center" vertical="center"/>
    </xf>
    <xf numFmtId="0" fontId="37" fillId="8" borderId="59" xfId="0" applyFont="1" applyFill="1" applyBorder="1" applyAlignment="1">
      <alignment horizontal="center" vertical="center"/>
    </xf>
    <xf numFmtId="179" fontId="36" fillId="0" borderId="6" xfId="0" applyNumberFormat="1" applyFont="1" applyBorder="1" applyAlignment="1">
      <alignment horizontal="center" vertical="center"/>
    </xf>
    <xf numFmtId="0" fontId="33" fillId="0" borderId="57" xfId="0" applyFont="1" applyBorder="1" applyAlignment="1">
      <alignment shrinkToFit="1"/>
    </xf>
    <xf numFmtId="0" fontId="33" fillId="0" borderId="58" xfId="0" applyFont="1" applyBorder="1" applyAlignment="1">
      <alignment shrinkToFit="1"/>
    </xf>
    <xf numFmtId="0" fontId="36" fillId="0" borderId="3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8" fillId="0" borderId="61" xfId="0" applyFont="1" applyBorder="1" applyAlignment="1">
      <alignment shrinkToFit="1"/>
    </xf>
    <xf numFmtId="0" fontId="38" fillId="0" borderId="62" xfId="0" applyFont="1" applyBorder="1" applyAlignment="1">
      <alignment shrinkToFit="1"/>
    </xf>
    <xf numFmtId="0" fontId="27" fillId="0" borderId="62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0" fillId="0" borderId="0" xfId="5" applyFont="1"/>
    <xf numFmtId="0" fontId="7" fillId="0" borderId="0" xfId="5" applyFont="1"/>
    <xf numFmtId="0" fontId="23" fillId="0" borderId="12" xfId="4" applyFont="1" applyBorder="1" applyAlignment="1">
      <alignment horizontal="left" vertical="center"/>
    </xf>
    <xf numFmtId="0" fontId="25" fillId="0" borderId="8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9" fontId="30" fillId="7" borderId="24" xfId="7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7" fillId="0" borderId="2" xfId="9" applyFont="1" applyBorder="1" applyAlignment="1">
      <alignment horizontal="center"/>
    </xf>
    <xf numFmtId="179" fontId="36" fillId="0" borderId="63" xfId="0" applyNumberFormat="1" applyFont="1" applyBorder="1" applyAlignment="1">
      <alignment horizontal="center" vertical="center"/>
    </xf>
    <xf numFmtId="49" fontId="20" fillId="7" borderId="65" xfId="5" applyNumberFormat="1" applyFont="1" applyFill="1" applyBorder="1" applyAlignment="1">
      <alignment horizontal="center"/>
    </xf>
    <xf numFmtId="49" fontId="30" fillId="7" borderId="65" xfId="7" applyNumberFormat="1" applyFont="1" applyFill="1" applyBorder="1" applyAlignment="1">
      <alignment horizontal="center" vertical="center"/>
    </xf>
    <xf numFmtId="181" fontId="27" fillId="0" borderId="0" xfId="0" applyNumberFormat="1" applyFont="1" applyAlignment="1">
      <alignment horizontal="center" vertical="center"/>
    </xf>
    <xf numFmtId="58" fontId="25" fillId="0" borderId="0" xfId="5" applyNumberFormat="1" applyFont="1"/>
    <xf numFmtId="14" fontId="25" fillId="0" borderId="0" xfId="5" applyNumberFormat="1" applyFont="1"/>
    <xf numFmtId="0" fontId="0" fillId="0" borderId="68" xfId="0" applyBorder="1" applyAlignment="1">
      <alignment horizontal="left" vertical="center"/>
    </xf>
    <xf numFmtId="0" fontId="25" fillId="0" borderId="69" xfId="5" applyFont="1" applyBorder="1" applyAlignment="1">
      <alignment horizontal="center" vertical="center"/>
    </xf>
    <xf numFmtId="0" fontId="13" fillId="0" borderId="69" xfId="4" applyFont="1" applyBorder="1" applyAlignment="1">
      <alignment horizontal="center" vertical="center"/>
    </xf>
    <xf numFmtId="0" fontId="29" fillId="6" borderId="70" xfId="0" applyFont="1" applyFill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49" fontId="30" fillId="7" borderId="72" xfId="7" applyNumberFormat="1" applyFont="1" applyFill="1" applyBorder="1" applyAlignment="1">
      <alignment horizontal="center" vertical="center"/>
    </xf>
    <xf numFmtId="49" fontId="30" fillId="7" borderId="73" xfId="7" applyNumberFormat="1" applyFont="1" applyFill="1" applyBorder="1" applyAlignment="1">
      <alignment horizontal="center" vertical="center"/>
    </xf>
    <xf numFmtId="0" fontId="33" fillId="0" borderId="74" xfId="4" applyFont="1" applyBorder="1" applyAlignment="1">
      <alignment horizontal="left" vertical="center"/>
    </xf>
    <xf numFmtId="0" fontId="33" fillId="0" borderId="75" xfId="4" applyFont="1" applyBorder="1" applyAlignment="1">
      <alignment horizontal="center" vertical="center"/>
    </xf>
    <xf numFmtId="0" fontId="28" fillId="0" borderId="75" xfId="4" applyFont="1" applyBorder="1" applyAlignment="1">
      <alignment horizontal="left" vertical="center"/>
    </xf>
    <xf numFmtId="0" fontId="28" fillId="0" borderId="21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28" fillId="0" borderId="23" xfId="4" applyFont="1" applyBorder="1" applyAlignment="1">
      <alignment horizontal="left" vertical="center"/>
    </xf>
    <xf numFmtId="0" fontId="13" fillId="0" borderId="41" xfId="4" applyFont="1" applyBorder="1" applyAlignment="1">
      <alignment horizontal="center" vertical="center"/>
    </xf>
    <xf numFmtId="0" fontId="28" fillId="0" borderId="24" xfId="4" applyFont="1" applyBorder="1" applyAlignment="1">
      <alignment horizontal="left" vertical="center"/>
    </xf>
    <xf numFmtId="0" fontId="28" fillId="0" borderId="23" xfId="4" applyFont="1" applyBorder="1">
      <alignment vertical="center"/>
    </xf>
    <xf numFmtId="0" fontId="13" fillId="0" borderId="23" xfId="4" applyFont="1" applyBorder="1" applyAlignment="1">
      <alignment horizontal="left" vertical="center"/>
    </xf>
    <xf numFmtId="0" fontId="42" fillId="0" borderId="25" xfId="4" applyFont="1" applyBorder="1">
      <alignment vertical="center"/>
    </xf>
    <xf numFmtId="0" fontId="28" fillId="0" borderId="21" xfId="4" applyFont="1" applyBorder="1">
      <alignment vertical="center"/>
    </xf>
    <xf numFmtId="0" fontId="21" fillId="0" borderId="22" xfId="4" applyBorder="1" applyAlignment="1">
      <alignment horizontal="left" vertical="center"/>
    </xf>
    <xf numFmtId="0" fontId="13" fillId="0" borderId="22" xfId="4" applyFont="1" applyBorder="1" applyAlignment="1">
      <alignment horizontal="left" vertical="center"/>
    </xf>
    <xf numFmtId="0" fontId="21" fillId="0" borderId="22" xfId="4" applyBorder="1">
      <alignment vertical="center"/>
    </xf>
    <xf numFmtId="0" fontId="28" fillId="0" borderId="22" xfId="4" applyFont="1" applyBorder="1">
      <alignment vertical="center"/>
    </xf>
    <xf numFmtId="0" fontId="21" fillId="0" borderId="24" xfId="4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21" fillId="0" borderId="24" xfId="4" applyBorder="1">
      <alignment vertical="center"/>
    </xf>
    <xf numFmtId="0" fontId="28" fillId="0" borderId="24" xfId="4" applyFont="1" applyBorder="1">
      <alignment vertical="center"/>
    </xf>
    <xf numFmtId="0" fontId="13" fillId="0" borderId="26" xfId="4" applyFont="1" applyBorder="1" applyAlignment="1">
      <alignment horizontal="left" vertical="center"/>
    </xf>
    <xf numFmtId="0" fontId="28" fillId="0" borderId="23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33" fillId="0" borderId="34" xfId="4" applyFont="1" applyBorder="1">
      <alignment vertical="center"/>
    </xf>
    <xf numFmtId="0" fontId="33" fillId="0" borderId="35" xfId="4" applyFont="1" applyBorder="1">
      <alignment vertical="center"/>
    </xf>
    <xf numFmtId="0" fontId="13" fillId="0" borderId="35" xfId="4" applyFont="1" applyBorder="1">
      <alignment vertical="center"/>
    </xf>
    <xf numFmtId="58" fontId="33" fillId="0" borderId="35" xfId="4" applyNumberFormat="1" applyFont="1" applyBorder="1">
      <alignment vertical="center"/>
    </xf>
    <xf numFmtId="0" fontId="13" fillId="0" borderId="41" xfId="4" applyFont="1" applyBorder="1" applyAlignment="1">
      <alignment horizontal="left" vertical="center"/>
    </xf>
    <xf numFmtId="0" fontId="13" fillId="0" borderId="40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33" fillId="0" borderId="84" xfId="4" applyFont="1" applyBorder="1" applyAlignment="1">
      <alignment horizontal="center" vertical="center"/>
    </xf>
    <xf numFmtId="0" fontId="23" fillId="0" borderId="2" xfId="4" applyFont="1" applyBorder="1" applyAlignment="1">
      <alignment horizontal="left" vertical="center"/>
    </xf>
    <xf numFmtId="49" fontId="30" fillId="7" borderId="2" xfId="7" applyNumberFormat="1" applyFont="1" applyFill="1" applyBorder="1" applyAlignment="1">
      <alignment horizontal="center" vertical="center"/>
    </xf>
    <xf numFmtId="182" fontId="26" fillId="0" borderId="2" xfId="0" applyNumberFormat="1" applyFont="1" applyBorder="1" applyAlignment="1">
      <alignment horizontal="center" vertical="center"/>
    </xf>
    <xf numFmtId="49" fontId="43" fillId="7" borderId="2" xfId="7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14" fontId="25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13" fillId="0" borderId="37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13" fillId="0" borderId="24" xfId="4" applyFont="1" applyBorder="1">
      <alignment vertical="center"/>
    </xf>
    <xf numFmtId="0" fontId="28" fillId="0" borderId="36" xfId="4" applyFont="1" applyBorder="1">
      <alignment vertical="center"/>
    </xf>
    <xf numFmtId="0" fontId="21" fillId="0" borderId="37" xfId="4" applyBorder="1" applyAlignment="1">
      <alignment horizontal="left" vertical="center"/>
    </xf>
    <xf numFmtId="0" fontId="21" fillId="0" borderId="37" xfId="4" applyBorder="1">
      <alignment vertical="center"/>
    </xf>
    <xf numFmtId="0" fontId="28" fillId="0" borderId="37" xfId="4" applyFont="1" applyBorder="1">
      <alignment vertical="center"/>
    </xf>
    <xf numFmtId="0" fontId="28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0" fontId="28" fillId="0" borderId="37" xfId="4" applyFont="1" applyBorder="1" applyAlignment="1">
      <alignment horizontal="center" vertical="center"/>
    </xf>
    <xf numFmtId="0" fontId="21" fillId="0" borderId="37" xfId="4" applyBorder="1" applyAlignment="1">
      <alignment horizontal="center" vertical="center"/>
    </xf>
    <xf numFmtId="0" fontId="21" fillId="0" borderId="24" xfId="4" applyBorder="1" applyAlignment="1">
      <alignment horizontal="center" vertical="center"/>
    </xf>
    <xf numFmtId="0" fontId="45" fillId="0" borderId="93" xfId="4" applyFont="1" applyBorder="1" applyAlignment="1">
      <alignment horizontal="left" vertical="center" wrapText="1"/>
    </xf>
    <xf numFmtId="0" fontId="46" fillId="0" borderId="94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8" fontId="13" fillId="0" borderId="24" xfId="4" applyNumberFormat="1" applyFont="1" applyBorder="1" applyAlignment="1">
      <alignment horizontal="center" vertical="center"/>
    </xf>
    <xf numFmtId="9" fontId="13" fillId="0" borderId="24" xfId="4" applyNumberFormat="1" applyFont="1" applyBorder="1" applyAlignment="1">
      <alignment horizontal="center" vertical="center"/>
    </xf>
    <xf numFmtId="0" fontId="33" fillId="0" borderId="74" xfId="4" applyFont="1" applyBorder="1" applyAlignment="1">
      <alignment horizontal="center" vertical="center"/>
    </xf>
    <xf numFmtId="0" fontId="1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center" vertical="center"/>
    </xf>
    <xf numFmtId="58" fontId="21" fillId="0" borderId="75" xfId="4" applyNumberFormat="1" applyBorder="1" applyAlignment="1">
      <alignment horizontal="center" vertical="center"/>
    </xf>
    <xf numFmtId="0" fontId="28" fillId="0" borderId="0" xfId="4" applyFont="1">
      <alignment vertical="center"/>
    </xf>
    <xf numFmtId="0" fontId="41" fillId="0" borderId="41" xfId="4" applyFont="1" applyBorder="1" applyAlignment="1">
      <alignment horizontal="left" vertical="center" wrapText="1"/>
    </xf>
    <xf numFmtId="0" fontId="49" fillId="0" borderId="103" xfId="0" applyFont="1" applyBorder="1"/>
    <xf numFmtId="0" fontId="49" fillId="0" borderId="2" xfId="0" applyFont="1" applyBorder="1"/>
    <xf numFmtId="0" fontId="49" fillId="9" borderId="2" xfId="0" applyFont="1" applyFill="1" applyBorder="1"/>
    <xf numFmtId="0" fontId="0" fillId="0" borderId="103" xfId="0" applyBorder="1"/>
    <xf numFmtId="0" fontId="0" fillId="9" borderId="2" xfId="0" applyFill="1" applyBorder="1"/>
    <xf numFmtId="0" fontId="0" fillId="0" borderId="104" xfId="0" applyBorder="1"/>
    <xf numFmtId="0" fontId="0" fillId="0" borderId="55" xfId="0" applyBorder="1"/>
    <xf numFmtId="0" fontId="0" fillId="9" borderId="55" xfId="0" applyFill="1" applyBorder="1"/>
    <xf numFmtId="0" fontId="0" fillId="10" borderId="0" xfId="0" applyFill="1"/>
    <xf numFmtId="0" fontId="49" fillId="0" borderId="63" xfId="0" applyFont="1" applyBorder="1"/>
    <xf numFmtId="0" fontId="0" fillId="0" borderId="63" xfId="0" applyBorder="1"/>
    <xf numFmtId="0" fontId="0" fillId="0" borderId="10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0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9" fillId="11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48" fillId="0" borderId="102" xfId="0" applyFont="1" applyBorder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0" fontId="48" fillId="0" borderId="10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9" borderId="6" xfId="0" applyFont="1" applyFill="1" applyBorder="1" applyAlignment="1">
      <alignment horizontal="center" vertical="center"/>
    </xf>
    <xf numFmtId="0" fontId="49" fillId="9" borderId="8" xfId="0" applyFont="1" applyFill="1" applyBorder="1" applyAlignment="1">
      <alignment horizontal="center" vertical="center"/>
    </xf>
    <xf numFmtId="0" fontId="49" fillId="0" borderId="106" xfId="0" applyFont="1" applyBorder="1" applyAlignment="1">
      <alignment horizontal="center" vertical="center"/>
    </xf>
    <xf numFmtId="0" fontId="44" fillId="0" borderId="20" xfId="4" applyFont="1" applyBorder="1" applyAlignment="1">
      <alignment horizontal="center" vertical="top"/>
    </xf>
    <xf numFmtId="0" fontId="13" fillId="0" borderId="75" xfId="4" applyFont="1" applyBorder="1" applyAlignment="1">
      <alignment horizontal="center" vertical="center"/>
    </xf>
    <xf numFmtId="0" fontId="33" fillId="0" borderId="75" xfId="4" applyFont="1" applyBorder="1" applyAlignment="1">
      <alignment horizontal="center" vertical="center"/>
    </xf>
    <xf numFmtId="0" fontId="21" fillId="0" borderId="75" xfId="4" applyBorder="1" applyAlignment="1">
      <alignment horizontal="center" vertical="center"/>
    </xf>
    <xf numFmtId="0" fontId="21" fillId="0" borderId="82" xfId="4" applyBorder="1" applyAlignment="1">
      <alignment horizontal="center" vertical="center"/>
    </xf>
    <xf numFmtId="0" fontId="28" fillId="0" borderId="21" xfId="4" applyFont="1" applyBorder="1" applyAlignment="1">
      <alignment horizontal="center" vertical="center"/>
    </xf>
    <xf numFmtId="0" fontId="28" fillId="0" borderId="87" xfId="4" applyFont="1" applyBorder="1" applyAlignment="1">
      <alignment horizontal="center" vertical="center"/>
    </xf>
    <xf numFmtId="0" fontId="28" fillId="0" borderId="88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49" fontId="1" fillId="0" borderId="89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8" fillId="0" borderId="23" xfId="4" applyFont="1" applyBorder="1" applyAlignment="1">
      <alignment horizontal="left" vertical="center"/>
    </xf>
    <xf numFmtId="0" fontId="28" fillId="0" borderId="24" xfId="4" applyFont="1" applyBorder="1" applyAlignment="1">
      <alignment horizontal="left" vertical="center"/>
    </xf>
    <xf numFmtId="14" fontId="13" fillId="0" borderId="24" xfId="4" applyNumberFormat="1" applyFont="1" applyBorder="1" applyAlignment="1">
      <alignment horizontal="center" vertical="center"/>
    </xf>
    <xf numFmtId="14" fontId="13" fillId="0" borderId="41" xfId="4" applyNumberFormat="1" applyFont="1" applyBorder="1" applyAlignment="1">
      <alignment horizontal="center" vertical="center"/>
    </xf>
    <xf numFmtId="0" fontId="13" fillId="0" borderId="37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13" fillId="0" borderId="29" xfId="4" applyFont="1" applyBorder="1" applyAlignment="1">
      <alignment horizontal="center" vertical="center"/>
    </xf>
    <xf numFmtId="0" fontId="13" fillId="0" borderId="44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28" fillId="0" borderId="25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/>
    </xf>
    <xf numFmtId="14" fontId="13" fillId="0" borderId="26" xfId="4" applyNumberFormat="1" applyFont="1" applyBorder="1" applyAlignment="1">
      <alignment horizontal="center" vertical="center"/>
    </xf>
    <xf numFmtId="14" fontId="13" fillId="0" borderId="42" xfId="4" applyNumberFormat="1" applyFont="1" applyBorder="1" applyAlignment="1">
      <alignment horizontal="center" vertical="center"/>
    </xf>
    <xf numFmtId="0" fontId="28" fillId="0" borderId="90" xfId="4" applyFont="1" applyBorder="1" applyAlignment="1">
      <alignment horizontal="left" vertical="center"/>
    </xf>
    <xf numFmtId="0" fontId="28" fillId="0" borderId="32" xfId="4" applyFont="1" applyBorder="1" applyAlignment="1">
      <alignment horizontal="left" vertical="center"/>
    </xf>
    <xf numFmtId="0" fontId="28" fillId="0" borderId="99" xfId="4" applyFont="1" applyBorder="1" applyAlignment="1">
      <alignment horizontal="left" vertical="center"/>
    </xf>
    <xf numFmtId="0" fontId="33" fillId="0" borderId="81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86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91" xfId="4" applyFont="1" applyBorder="1" applyAlignment="1">
      <alignment horizontal="left" vertical="center" wrapText="1"/>
    </xf>
    <xf numFmtId="0" fontId="28" fillId="0" borderId="92" xfId="4" applyFont="1" applyBorder="1" applyAlignment="1">
      <alignment horizontal="left" vertical="center" wrapText="1"/>
    </xf>
    <xf numFmtId="0" fontId="28" fillId="0" borderId="48" xfId="4" applyFont="1" applyBorder="1" applyAlignment="1">
      <alignment horizontal="left" vertical="center" wrapText="1"/>
    </xf>
    <xf numFmtId="0" fontId="28" fillId="0" borderId="36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50" xfId="4" applyFont="1" applyBorder="1" applyAlignment="1">
      <alignment horizontal="left" vertical="center"/>
    </xf>
    <xf numFmtId="0" fontId="33" fillId="0" borderId="81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86" xfId="0" applyFont="1" applyBorder="1" applyAlignment="1">
      <alignment horizontal="left" vertical="center"/>
    </xf>
    <xf numFmtId="9" fontId="13" fillId="0" borderId="33" xfId="4" applyNumberFormat="1" applyFont="1" applyBorder="1" applyAlignment="1">
      <alignment horizontal="left" vertical="center"/>
    </xf>
    <xf numFmtId="9" fontId="13" fillId="0" borderId="28" xfId="4" applyNumberFormat="1" applyFont="1" applyBorder="1" applyAlignment="1">
      <alignment horizontal="left" vertical="center"/>
    </xf>
    <xf numFmtId="9" fontId="13" fillId="0" borderId="43" xfId="4" applyNumberFormat="1" applyFont="1" applyBorder="1" applyAlignment="1">
      <alignment horizontal="left" vertical="center"/>
    </xf>
    <xf numFmtId="9" fontId="13" fillId="0" borderId="91" xfId="4" applyNumberFormat="1" applyFont="1" applyBorder="1" applyAlignment="1">
      <alignment horizontal="left" vertical="center"/>
    </xf>
    <xf numFmtId="9" fontId="13" fillId="0" borderId="92" xfId="4" applyNumberFormat="1" applyFont="1" applyBorder="1" applyAlignment="1">
      <alignment horizontal="left" vertical="center"/>
    </xf>
    <xf numFmtId="9" fontId="13" fillId="0" borderId="48" xfId="4" applyNumberFormat="1" applyFont="1" applyBorder="1" applyAlignment="1">
      <alignment horizontal="left" vertical="center"/>
    </xf>
    <xf numFmtId="0" fontId="32" fillId="0" borderId="36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32" fillId="0" borderId="50" xfId="4" applyFont="1" applyBorder="1" applyAlignment="1">
      <alignment horizontal="left" vertical="center"/>
    </xf>
    <xf numFmtId="0" fontId="32" fillId="0" borderId="23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32" fillId="0" borderId="95" xfId="4" applyFont="1" applyBorder="1" applyAlignment="1">
      <alignment horizontal="left" vertical="center"/>
    </xf>
    <xf numFmtId="0" fontId="32" fillId="0" borderId="92" xfId="4" applyFont="1" applyBorder="1" applyAlignment="1">
      <alignment horizontal="left" vertical="center"/>
    </xf>
    <xf numFmtId="0" fontId="32" fillId="0" borderId="48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13" fillId="0" borderId="96" xfId="4" applyFont="1" applyBorder="1" applyAlignment="1">
      <alignment horizontal="left" vertical="center"/>
    </xf>
    <xf numFmtId="0" fontId="13" fillId="0" borderId="97" xfId="4" applyFont="1" applyBorder="1" applyAlignment="1">
      <alignment horizontal="left" vertical="center"/>
    </xf>
    <xf numFmtId="0" fontId="13" fillId="0" borderId="100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44" xfId="4" applyFont="1" applyBorder="1" applyAlignment="1">
      <alignment horizontal="left" vertical="center"/>
    </xf>
    <xf numFmtId="0" fontId="28" fillId="0" borderId="91" xfId="4" applyFont="1" applyBorder="1" applyAlignment="1">
      <alignment horizontal="left" vertical="center"/>
    </xf>
    <xf numFmtId="0" fontId="28" fillId="0" borderId="92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47" fillId="0" borderId="35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33" fillId="0" borderId="101" xfId="4" applyFont="1" applyBorder="1" applyAlignment="1">
      <alignment horizontal="center" vertical="center"/>
    </xf>
    <xf numFmtId="0" fontId="13" fillId="0" borderId="98" xfId="4" applyFont="1" applyBorder="1" applyAlignment="1">
      <alignment horizontal="center" vertical="center"/>
    </xf>
    <xf numFmtId="0" fontId="13" fillId="0" borderId="99" xfId="4" applyFont="1" applyBorder="1" applyAlignment="1">
      <alignment horizontal="center" vertical="center"/>
    </xf>
    <xf numFmtId="0" fontId="13" fillId="0" borderId="90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3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49" fontId="29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40" fillId="0" borderId="20" xfId="4" applyFont="1" applyBorder="1" applyAlignment="1">
      <alignment horizontal="center" vertical="top"/>
    </xf>
    <xf numFmtId="0" fontId="28" fillId="0" borderId="22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14" fontId="41" fillId="0" borderId="24" xfId="4" applyNumberFormat="1" applyFont="1" applyBorder="1" applyAlignment="1">
      <alignment horizontal="center" vertical="center"/>
    </xf>
    <xf numFmtId="14" fontId="41" fillId="0" borderId="41" xfId="4" applyNumberFormat="1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41" xfId="4" applyFont="1" applyBorder="1" applyAlignment="1">
      <alignment horizontal="center" vertical="center"/>
    </xf>
    <xf numFmtId="58" fontId="7" fillId="0" borderId="24" xfId="4" applyNumberFormat="1" applyFont="1" applyBorder="1" applyAlignment="1">
      <alignment horizontal="center" vertical="center"/>
    </xf>
    <xf numFmtId="0" fontId="28" fillId="0" borderId="41" xfId="4" applyFont="1" applyBorder="1" applyAlignment="1">
      <alignment horizontal="left" vertical="center"/>
    </xf>
    <xf numFmtId="0" fontId="13" fillId="0" borderId="23" xfId="4" applyFont="1" applyBorder="1" applyAlignment="1">
      <alignment horizontal="left" vertical="center"/>
    </xf>
    <xf numFmtId="0" fontId="13" fillId="0" borderId="24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7" fillId="0" borderId="21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32" fillId="0" borderId="22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7" fillId="0" borderId="31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7" fillId="0" borderId="46" xfId="4" applyFont="1" applyBorder="1" applyAlignment="1">
      <alignment horizontal="left" vertical="center"/>
    </xf>
    <xf numFmtId="0" fontId="7" fillId="0" borderId="29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13" fillId="0" borderId="25" xfId="4" applyFont="1" applyBorder="1" applyAlignment="1">
      <alignment horizontal="left" vertical="center"/>
    </xf>
    <xf numFmtId="0" fontId="13" fillId="0" borderId="26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21" xfId="4" applyFont="1" applyBorder="1" applyAlignment="1">
      <alignment horizontal="left" vertical="center"/>
    </xf>
    <xf numFmtId="0" fontId="32" fillId="0" borderId="24" xfId="4" applyFont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2" fillId="0" borderId="41" xfId="4" applyFont="1" applyBorder="1" applyAlignment="1">
      <alignment horizontal="left" vertical="center"/>
    </xf>
    <xf numFmtId="0" fontId="28" fillId="0" borderId="76" xfId="4" applyFont="1" applyBorder="1" applyAlignment="1">
      <alignment horizontal="left" vertical="center"/>
    </xf>
    <xf numFmtId="0" fontId="28" fillId="0" borderId="77" xfId="4" applyFont="1" applyBorder="1" applyAlignment="1">
      <alignment horizontal="left" vertical="center"/>
    </xf>
    <xf numFmtId="0" fontId="28" fillId="0" borderId="83" xfId="4" applyFont="1" applyBorder="1" applyAlignment="1">
      <alignment horizontal="left" vertical="center"/>
    </xf>
    <xf numFmtId="0" fontId="33" fillId="0" borderId="78" xfId="4" applyFont="1" applyBorder="1" applyAlignment="1">
      <alignment horizontal="left" vertical="center"/>
    </xf>
    <xf numFmtId="0" fontId="33" fillId="0" borderId="79" xfId="4" applyFont="1" applyBorder="1" applyAlignment="1">
      <alignment horizontal="left" vertical="center"/>
    </xf>
    <xf numFmtId="0" fontId="13" fillId="0" borderId="23" xfId="4" applyFont="1" applyBorder="1" applyAlignment="1">
      <alignment horizontal="right" vertical="center"/>
    </xf>
    <xf numFmtId="0" fontId="13" fillId="0" borderId="24" xfId="4" applyFont="1" applyBorder="1" applyAlignment="1">
      <alignment horizontal="right" vertical="center"/>
    </xf>
    <xf numFmtId="0" fontId="28" fillId="0" borderId="80" xfId="4" applyFont="1" applyBorder="1" applyAlignment="1">
      <alignment horizontal="left" vertical="center"/>
    </xf>
    <xf numFmtId="0" fontId="28" fillId="0" borderId="20" xfId="4" applyFont="1" applyBorder="1" applyAlignment="1">
      <alignment horizontal="left" vertical="center"/>
    </xf>
    <xf numFmtId="0" fontId="28" fillId="0" borderId="85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13" fillId="0" borderId="35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33" fillId="0" borderId="36" xfId="4" applyFont="1" applyBorder="1" applyAlignment="1">
      <alignment horizontal="center" vertical="center"/>
    </xf>
    <xf numFmtId="0" fontId="33" fillId="0" borderId="37" xfId="4" applyFont="1" applyBorder="1" applyAlignment="1">
      <alignment horizontal="center" vertical="center"/>
    </xf>
    <xf numFmtId="0" fontId="33" fillId="0" borderId="50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21" fillId="0" borderId="35" xfId="4" applyBorder="1" applyAlignment="1">
      <alignment horizontal="center" vertical="center"/>
    </xf>
    <xf numFmtId="0" fontId="21" fillId="0" borderId="49" xfId="4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3" fillId="0" borderId="51" xfId="4" applyFont="1" applyBorder="1" applyAlignment="1">
      <alignment horizontal="center" vertical="center"/>
    </xf>
    <xf numFmtId="0" fontId="23" fillId="0" borderId="52" xfId="4" applyFont="1" applyBorder="1" applyAlignment="1">
      <alignment horizontal="center" vertical="center"/>
    </xf>
    <xf numFmtId="0" fontId="34" fillId="0" borderId="12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66" xfId="4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5" fillId="0" borderId="8" xfId="5" applyFont="1" applyBorder="1" applyAlignment="1">
      <alignment horizontal="center" vertical="center"/>
    </xf>
    <xf numFmtId="0" fontId="25" fillId="0" borderId="3" xfId="5" applyFont="1" applyBorder="1" applyAlignment="1">
      <alignment horizontal="center" vertical="center"/>
    </xf>
    <xf numFmtId="0" fontId="25" fillId="0" borderId="67" xfId="5" applyFont="1" applyBorder="1" applyAlignment="1">
      <alignment horizontal="center" vertical="center"/>
    </xf>
    <xf numFmtId="0" fontId="24" fillId="0" borderId="14" xfId="5" applyFont="1" applyBorder="1" applyAlignment="1">
      <alignment horizontal="center" vertical="center"/>
    </xf>
    <xf numFmtId="49" fontId="29" fillId="0" borderId="53" xfId="2" applyNumberFormat="1" applyFont="1" applyBorder="1" applyAlignment="1">
      <alignment horizontal="center" vertical="center"/>
    </xf>
    <xf numFmtId="49" fontId="29" fillId="0" borderId="55" xfId="2" applyNumberFormat="1" applyFont="1" applyBorder="1" applyAlignment="1">
      <alignment horizontal="center" vertical="center"/>
    </xf>
    <xf numFmtId="0" fontId="20" fillId="0" borderId="12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64" xfId="5" applyFont="1" applyBorder="1" applyAlignment="1">
      <alignment horizontal="center"/>
    </xf>
    <xf numFmtId="0" fontId="31" fillId="0" borderId="20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180" fontId="7" fillId="0" borderId="24" xfId="4" applyNumberFormat="1" applyFont="1" applyBorder="1" applyAlignment="1">
      <alignment horizontal="center" vertical="center"/>
    </xf>
    <xf numFmtId="0" fontId="32" fillId="0" borderId="26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7" fillId="0" borderId="29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23" xfId="4" applyFont="1" applyBorder="1" applyAlignment="1">
      <alignment horizontal="left" vertical="center"/>
    </xf>
    <xf numFmtId="0" fontId="7" fillId="0" borderId="24" xfId="4" applyFont="1" applyBorder="1" applyAlignment="1">
      <alignment horizontal="left" vertical="center"/>
    </xf>
    <xf numFmtId="0" fontId="7" fillId="0" borderId="41" xfId="4" applyFont="1" applyBorder="1" applyAlignment="1">
      <alignment horizontal="left" vertical="center"/>
    </xf>
    <xf numFmtId="0" fontId="7" fillId="0" borderId="44" xfId="4" applyFont="1" applyBorder="1" applyAlignment="1">
      <alignment horizontal="left" vertical="center"/>
    </xf>
    <xf numFmtId="0" fontId="7" fillId="0" borderId="23" xfId="4" applyFont="1" applyBorder="1" applyAlignment="1">
      <alignment horizontal="left" vertical="center" wrapText="1"/>
    </xf>
    <xf numFmtId="0" fontId="7" fillId="0" borderId="24" xfId="4" applyFont="1" applyBorder="1" applyAlignment="1">
      <alignment horizontal="left" vertical="center" wrapText="1"/>
    </xf>
    <xf numFmtId="0" fontId="7" fillId="0" borderId="41" xfId="4" applyFont="1" applyBorder="1" applyAlignment="1">
      <alignment horizontal="left" vertical="center" wrapText="1"/>
    </xf>
    <xf numFmtId="0" fontId="21" fillId="0" borderId="26" xfId="4" applyBorder="1" applyAlignment="1">
      <alignment horizontal="center" vertical="center"/>
    </xf>
    <xf numFmtId="0" fontId="21" fillId="0" borderId="42" xfId="4" applyBorder="1" applyAlignment="1">
      <alignment horizontal="center" vertical="center"/>
    </xf>
    <xf numFmtId="0" fontId="32" fillId="0" borderId="32" xfId="4" applyFont="1" applyBorder="1" applyAlignment="1">
      <alignment horizontal="center" vertical="center"/>
    </xf>
    <xf numFmtId="0" fontId="32" fillId="0" borderId="33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21" fillId="0" borderId="31" xfId="4" applyBorder="1" applyAlignment="1">
      <alignment horizontal="left" vertical="center"/>
    </xf>
    <xf numFmtId="0" fontId="21" fillId="0" borderId="30" xfId="4" applyBorder="1" applyAlignment="1">
      <alignment horizontal="left" vertical="center"/>
    </xf>
    <xf numFmtId="0" fontId="21" fillId="0" borderId="46" xfId="4" applyBorder="1" applyAlignment="1">
      <alignment horizontal="left" vertical="center"/>
    </xf>
    <xf numFmtId="0" fontId="21" fillId="0" borderId="31" xfId="4" applyBorder="1" applyAlignment="1">
      <alignment horizontal="right" vertical="center"/>
    </xf>
    <xf numFmtId="0" fontId="21" fillId="0" borderId="30" xfId="4" applyBorder="1" applyAlignment="1">
      <alignment horizontal="right" vertical="center"/>
    </xf>
    <xf numFmtId="0" fontId="21" fillId="0" borderId="46" xfId="4" applyBorder="1" applyAlignment="1">
      <alignment horizontal="right" vertical="center"/>
    </xf>
    <xf numFmtId="0" fontId="28" fillId="0" borderId="34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49" xfId="4" applyFont="1" applyBorder="1" applyAlignment="1">
      <alignment horizontal="left" vertical="center"/>
    </xf>
    <xf numFmtId="0" fontId="32" fillId="0" borderId="37" xfId="4" applyFont="1" applyBorder="1" applyAlignment="1">
      <alignment horizontal="center" vertical="center"/>
    </xf>
    <xf numFmtId="0" fontId="32" fillId="0" borderId="38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7" fillId="0" borderId="26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5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4" fillId="0" borderId="15" xfId="5" applyFont="1" applyBorder="1" applyAlignment="1">
      <alignment horizontal="center" vertical="center"/>
    </xf>
    <xf numFmtId="0" fontId="20" fillId="0" borderId="16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1">
    <cellStyle name="S10" xfId="8" xr:uid="{00000000-0005-0000-0000-000038000000}"/>
    <cellStyle name="S15 2" xfId="3" xr:uid="{00000000-0005-0000-0000-00002C000000}"/>
    <cellStyle name="常规" xfId="0" builtinId="0"/>
    <cellStyle name="常规 11 17" xfId="10" xr:uid="{00000000-0005-0000-0000-00003A000000}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400175" y="3413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1" customWidth="1"/>
    <col min="3" max="3" width="10.125" customWidth="1"/>
  </cols>
  <sheetData>
    <row r="1" spans="1:2" ht="21" customHeight="1">
      <c r="A1" s="232"/>
      <c r="B1" s="233" t="s">
        <v>0</v>
      </c>
    </row>
    <row r="2" spans="1:2">
      <c r="A2" s="26">
        <v>1</v>
      </c>
      <c r="B2" s="234" t="s">
        <v>1</v>
      </c>
    </row>
    <row r="3" spans="1:2">
      <c r="A3" s="26">
        <v>2</v>
      </c>
      <c r="B3" s="234" t="s">
        <v>2</v>
      </c>
    </row>
    <row r="4" spans="1:2">
      <c r="A4" s="26">
        <v>3</v>
      </c>
      <c r="B4" s="234" t="s">
        <v>3</v>
      </c>
    </row>
    <row r="5" spans="1:2">
      <c r="A5" s="26">
        <v>4</v>
      </c>
      <c r="B5" s="234" t="s">
        <v>4</v>
      </c>
    </row>
    <row r="6" spans="1:2">
      <c r="A6" s="26">
        <v>5</v>
      </c>
      <c r="B6" s="234" t="s">
        <v>5</v>
      </c>
    </row>
    <row r="7" spans="1:2">
      <c r="A7" s="26">
        <v>6</v>
      </c>
      <c r="B7" s="234" t="s">
        <v>6</v>
      </c>
    </row>
    <row r="8" spans="1:2" s="230" customFormat="1" ht="15" customHeight="1">
      <c r="A8" s="235">
        <v>7</v>
      </c>
      <c r="B8" s="236" t="s">
        <v>7</v>
      </c>
    </row>
    <row r="9" spans="1:2" ht="18.95" customHeight="1">
      <c r="A9" s="232"/>
      <c r="B9" s="237" t="s">
        <v>8</v>
      </c>
    </row>
    <row r="10" spans="1:2" ht="15.95" customHeight="1">
      <c r="A10" s="26">
        <v>1</v>
      </c>
      <c r="B10" s="238" t="s">
        <v>9</v>
      </c>
    </row>
    <row r="11" spans="1:2">
      <c r="A11" s="26">
        <v>2</v>
      </c>
      <c r="B11" s="234" t="s">
        <v>10</v>
      </c>
    </row>
    <row r="12" spans="1:2">
      <c r="A12" s="26">
        <v>3</v>
      </c>
      <c r="B12" s="236" t="s">
        <v>11</v>
      </c>
    </row>
    <row r="13" spans="1:2">
      <c r="A13" s="26">
        <v>4</v>
      </c>
      <c r="B13" s="234" t="s">
        <v>12</v>
      </c>
    </row>
    <row r="14" spans="1:2">
      <c r="A14" s="26">
        <v>5</v>
      </c>
      <c r="B14" s="234" t="s">
        <v>13</v>
      </c>
    </row>
    <row r="15" spans="1:2">
      <c r="A15" s="26">
        <v>6</v>
      </c>
      <c r="B15" s="234" t="s">
        <v>14</v>
      </c>
    </row>
    <row r="16" spans="1:2">
      <c r="A16" s="26">
        <v>7</v>
      </c>
      <c r="B16" s="234" t="s">
        <v>15</v>
      </c>
    </row>
    <row r="17" spans="1:2">
      <c r="A17" s="26">
        <v>8</v>
      </c>
      <c r="B17" s="234" t="s">
        <v>16</v>
      </c>
    </row>
    <row r="18" spans="1:2">
      <c r="A18" s="26">
        <v>9</v>
      </c>
      <c r="B18" s="234" t="s">
        <v>17</v>
      </c>
    </row>
    <row r="19" spans="1:2">
      <c r="A19" s="26"/>
      <c r="B19" s="234"/>
    </row>
    <row r="20" spans="1:2" ht="20.25">
      <c r="A20" s="232"/>
      <c r="B20" s="233" t="s">
        <v>18</v>
      </c>
    </row>
    <row r="21" spans="1:2">
      <c r="A21" s="26">
        <v>1</v>
      </c>
      <c r="B21" s="234" t="s">
        <v>19</v>
      </c>
    </row>
    <row r="22" spans="1:2">
      <c r="A22" s="26">
        <v>2</v>
      </c>
      <c r="B22" s="234" t="s">
        <v>20</v>
      </c>
    </row>
    <row r="23" spans="1:2">
      <c r="A23" s="26">
        <v>3</v>
      </c>
      <c r="B23" s="234" t="s">
        <v>21</v>
      </c>
    </row>
    <row r="24" spans="1:2">
      <c r="A24" s="26">
        <v>4</v>
      </c>
      <c r="B24" s="234" t="s">
        <v>22</v>
      </c>
    </row>
    <row r="25" spans="1:2">
      <c r="A25" s="26">
        <v>5</v>
      </c>
      <c r="B25" s="234" t="s">
        <v>23</v>
      </c>
    </row>
    <row r="26" spans="1:2">
      <c r="A26" s="26">
        <v>6</v>
      </c>
      <c r="B26" s="234" t="s">
        <v>24</v>
      </c>
    </row>
    <row r="27" spans="1:2">
      <c r="A27" s="26">
        <v>7</v>
      </c>
      <c r="B27" s="234" t="s">
        <v>25</v>
      </c>
    </row>
    <row r="28" spans="1:2">
      <c r="A28" s="26"/>
      <c r="B28" s="234"/>
    </row>
    <row r="29" spans="1:2" ht="20.25">
      <c r="A29" s="232"/>
      <c r="B29" s="233" t="s">
        <v>26</v>
      </c>
    </row>
    <row r="30" spans="1:2">
      <c r="A30" s="26">
        <v>1</v>
      </c>
      <c r="B30" s="234" t="s">
        <v>27</v>
      </c>
    </row>
    <row r="31" spans="1:2">
      <c r="A31" s="26">
        <v>2</v>
      </c>
      <c r="B31" s="234" t="s">
        <v>28</v>
      </c>
    </row>
    <row r="32" spans="1:2">
      <c r="A32" s="26">
        <v>3</v>
      </c>
      <c r="B32" s="234" t="s">
        <v>29</v>
      </c>
    </row>
    <row r="33" spans="1:2" ht="28.5">
      <c r="A33" s="26">
        <v>4</v>
      </c>
      <c r="B33" s="234" t="s">
        <v>30</v>
      </c>
    </row>
    <row r="34" spans="1:2">
      <c r="A34" s="26">
        <v>5</v>
      </c>
      <c r="B34" s="234" t="s">
        <v>31</v>
      </c>
    </row>
    <row r="35" spans="1:2">
      <c r="A35" s="26">
        <v>6</v>
      </c>
      <c r="B35" s="234" t="s">
        <v>32</v>
      </c>
    </row>
    <row r="36" spans="1:2">
      <c r="A36" s="26">
        <v>7</v>
      </c>
      <c r="B36" s="234" t="s">
        <v>33</v>
      </c>
    </row>
    <row r="37" spans="1:2">
      <c r="A37" s="26"/>
      <c r="B37" s="234"/>
    </row>
    <row r="39" spans="1:2">
      <c r="A39" s="239" t="s">
        <v>34</v>
      </c>
      <c r="B39" s="240"/>
    </row>
  </sheetData>
  <phoneticPr fontId="5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1" t="s">
        <v>35</v>
      </c>
      <c r="C2" s="242"/>
      <c r="D2" s="242"/>
      <c r="E2" s="242"/>
      <c r="F2" s="242"/>
      <c r="G2" s="242"/>
      <c r="H2" s="242"/>
      <c r="I2" s="243"/>
    </row>
    <row r="3" spans="2:9" ht="27.95" customHeight="1">
      <c r="B3" s="218"/>
      <c r="C3" s="219"/>
      <c r="D3" s="244" t="s">
        <v>36</v>
      </c>
      <c r="E3" s="245"/>
      <c r="F3" s="246" t="s">
        <v>37</v>
      </c>
      <c r="G3" s="247"/>
      <c r="H3" s="244" t="s">
        <v>38</v>
      </c>
      <c r="I3" s="248"/>
    </row>
    <row r="4" spans="2:9" ht="27.95" customHeight="1">
      <c r="B4" s="218" t="s">
        <v>39</v>
      </c>
      <c r="C4" s="219" t="s">
        <v>40</v>
      </c>
      <c r="D4" s="219" t="s">
        <v>41</v>
      </c>
      <c r="E4" s="219" t="s">
        <v>42</v>
      </c>
      <c r="F4" s="220" t="s">
        <v>41</v>
      </c>
      <c r="G4" s="220" t="s">
        <v>42</v>
      </c>
      <c r="H4" s="219" t="s">
        <v>41</v>
      </c>
      <c r="I4" s="227" t="s">
        <v>42</v>
      </c>
    </row>
    <row r="5" spans="2:9" ht="27.95" customHeight="1">
      <c r="B5" s="221" t="s">
        <v>43</v>
      </c>
      <c r="C5" s="26">
        <v>13</v>
      </c>
      <c r="D5" s="26">
        <v>0</v>
      </c>
      <c r="E5" s="26">
        <v>1</v>
      </c>
      <c r="F5" s="222">
        <v>0</v>
      </c>
      <c r="G5" s="222">
        <v>1</v>
      </c>
      <c r="H5" s="26">
        <v>1</v>
      </c>
      <c r="I5" s="228">
        <v>2</v>
      </c>
    </row>
    <row r="6" spans="2:9" ht="27.95" customHeight="1">
      <c r="B6" s="221" t="s">
        <v>44</v>
      </c>
      <c r="C6" s="26">
        <v>20</v>
      </c>
      <c r="D6" s="26">
        <v>0</v>
      </c>
      <c r="E6" s="26">
        <v>1</v>
      </c>
      <c r="F6" s="222">
        <v>1</v>
      </c>
      <c r="G6" s="222">
        <v>2</v>
      </c>
      <c r="H6" s="26">
        <v>2</v>
      </c>
      <c r="I6" s="228">
        <v>3</v>
      </c>
    </row>
    <row r="7" spans="2:9" ht="27.95" customHeight="1">
      <c r="B7" s="221" t="s">
        <v>45</v>
      </c>
      <c r="C7" s="26">
        <v>32</v>
      </c>
      <c r="D7" s="26">
        <v>0</v>
      </c>
      <c r="E7" s="26">
        <v>1</v>
      </c>
      <c r="F7" s="222">
        <v>2</v>
      </c>
      <c r="G7" s="222">
        <v>3</v>
      </c>
      <c r="H7" s="26">
        <v>3</v>
      </c>
      <c r="I7" s="228">
        <v>4</v>
      </c>
    </row>
    <row r="8" spans="2:9" ht="27.95" customHeight="1">
      <c r="B8" s="221" t="s">
        <v>46</v>
      </c>
      <c r="C8" s="26">
        <v>50</v>
      </c>
      <c r="D8" s="26">
        <v>1</v>
      </c>
      <c r="E8" s="26">
        <v>2</v>
      </c>
      <c r="F8" s="222">
        <v>3</v>
      </c>
      <c r="G8" s="222">
        <v>4</v>
      </c>
      <c r="H8" s="26">
        <v>5</v>
      </c>
      <c r="I8" s="228">
        <v>6</v>
      </c>
    </row>
    <row r="9" spans="2:9" ht="27.95" customHeight="1">
      <c r="B9" s="221" t="s">
        <v>47</v>
      </c>
      <c r="C9" s="26">
        <v>80</v>
      </c>
      <c r="D9" s="26">
        <v>2</v>
      </c>
      <c r="E9" s="26">
        <v>3</v>
      </c>
      <c r="F9" s="222">
        <v>5</v>
      </c>
      <c r="G9" s="222">
        <v>6</v>
      </c>
      <c r="H9" s="26">
        <v>7</v>
      </c>
      <c r="I9" s="228">
        <v>8</v>
      </c>
    </row>
    <row r="10" spans="2:9" ht="27.95" customHeight="1">
      <c r="B10" s="221" t="s">
        <v>48</v>
      </c>
      <c r="C10" s="26">
        <v>125</v>
      </c>
      <c r="D10" s="26">
        <v>3</v>
      </c>
      <c r="E10" s="26">
        <v>4</v>
      </c>
      <c r="F10" s="222">
        <v>7</v>
      </c>
      <c r="G10" s="222">
        <v>8</v>
      </c>
      <c r="H10" s="26">
        <v>10</v>
      </c>
      <c r="I10" s="228">
        <v>11</v>
      </c>
    </row>
    <row r="11" spans="2:9" ht="27.95" customHeight="1">
      <c r="B11" s="221" t="s">
        <v>49</v>
      </c>
      <c r="C11" s="26">
        <v>200</v>
      </c>
      <c r="D11" s="26">
        <v>5</v>
      </c>
      <c r="E11" s="26">
        <v>6</v>
      </c>
      <c r="F11" s="222">
        <v>10</v>
      </c>
      <c r="G11" s="222">
        <v>11</v>
      </c>
      <c r="H11" s="26">
        <v>14</v>
      </c>
      <c r="I11" s="228">
        <v>15</v>
      </c>
    </row>
    <row r="12" spans="2:9" ht="27.95" customHeight="1">
      <c r="B12" s="223" t="s">
        <v>50</v>
      </c>
      <c r="C12" s="224">
        <v>315</v>
      </c>
      <c r="D12" s="224">
        <v>7</v>
      </c>
      <c r="E12" s="224">
        <v>8</v>
      </c>
      <c r="F12" s="225">
        <v>14</v>
      </c>
      <c r="G12" s="225">
        <v>15</v>
      </c>
      <c r="H12" s="224">
        <v>21</v>
      </c>
      <c r="I12" s="229">
        <v>22</v>
      </c>
    </row>
    <row r="14" spans="2:9">
      <c r="B14" s="226" t="s">
        <v>51</v>
      </c>
      <c r="C14" s="226"/>
      <c r="D14" s="226"/>
    </row>
  </sheetData>
  <mergeCells count="4">
    <mergeCell ref="B2:I2"/>
    <mergeCell ref="D3:E3"/>
    <mergeCell ref="F3:G3"/>
    <mergeCell ref="H3:I3"/>
  </mergeCells>
  <phoneticPr fontId="5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A20" sqref="A20:K20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4.25">
      <c r="A2" s="156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158" t="s">
        <v>57</v>
      </c>
      <c r="I2" s="252" t="s">
        <v>58</v>
      </c>
      <c r="J2" s="252"/>
      <c r="K2" s="253"/>
    </row>
    <row r="3" spans="1:11" ht="14.25">
      <c r="A3" s="254" t="s">
        <v>59</v>
      </c>
      <c r="B3" s="255"/>
      <c r="C3" s="256"/>
      <c r="D3" s="257" t="s">
        <v>60</v>
      </c>
      <c r="E3" s="258"/>
      <c r="F3" s="258"/>
      <c r="G3" s="259"/>
      <c r="H3" s="257" t="s">
        <v>61</v>
      </c>
      <c r="I3" s="258"/>
      <c r="J3" s="258"/>
      <c r="K3" s="259"/>
    </row>
    <row r="4" spans="1:11" ht="14.25">
      <c r="A4" s="161" t="s">
        <v>62</v>
      </c>
      <c r="B4" s="260" t="s">
        <v>63</v>
      </c>
      <c r="C4" s="261"/>
      <c r="D4" s="262" t="s">
        <v>64</v>
      </c>
      <c r="E4" s="263"/>
      <c r="F4" s="264"/>
      <c r="G4" s="265"/>
      <c r="H4" s="262" t="s">
        <v>65</v>
      </c>
      <c r="I4" s="263"/>
      <c r="J4" s="173" t="s">
        <v>66</v>
      </c>
      <c r="K4" s="183" t="s">
        <v>67</v>
      </c>
    </row>
    <row r="5" spans="1:11" ht="14.25">
      <c r="A5" s="164" t="s">
        <v>68</v>
      </c>
      <c r="B5" s="266" t="s">
        <v>69</v>
      </c>
      <c r="C5" s="267"/>
      <c r="D5" s="262" t="s">
        <v>70</v>
      </c>
      <c r="E5" s="263"/>
      <c r="F5" s="264"/>
      <c r="G5" s="265"/>
      <c r="H5" s="262" t="s">
        <v>71</v>
      </c>
      <c r="I5" s="263"/>
      <c r="J5" s="173" t="s">
        <v>66</v>
      </c>
      <c r="K5" s="183" t="s">
        <v>67</v>
      </c>
    </row>
    <row r="6" spans="1:11" ht="14.25">
      <c r="A6" s="161" t="s">
        <v>72</v>
      </c>
      <c r="B6" s="196">
        <v>1</v>
      </c>
      <c r="C6" s="183">
        <v>5</v>
      </c>
      <c r="D6" s="164" t="s">
        <v>73</v>
      </c>
      <c r="E6" s="175"/>
      <c r="F6" s="264"/>
      <c r="G6" s="265"/>
      <c r="H6" s="262" t="s">
        <v>74</v>
      </c>
      <c r="I6" s="263"/>
      <c r="J6" s="173" t="s">
        <v>66</v>
      </c>
      <c r="K6" s="183" t="s">
        <v>67</v>
      </c>
    </row>
    <row r="7" spans="1:11" ht="14.25">
      <c r="A7" s="161" t="s">
        <v>75</v>
      </c>
      <c r="B7" s="268">
        <v>4570</v>
      </c>
      <c r="C7" s="269"/>
      <c r="D7" s="164" t="s">
        <v>76</v>
      </c>
      <c r="E7" s="174"/>
      <c r="F7" s="264"/>
      <c r="G7" s="265"/>
      <c r="H7" s="262" t="s">
        <v>77</v>
      </c>
      <c r="I7" s="263"/>
      <c r="J7" s="173" t="s">
        <v>66</v>
      </c>
      <c r="K7" s="183" t="s">
        <v>67</v>
      </c>
    </row>
    <row r="8" spans="1:11" ht="14.25">
      <c r="A8" s="166" t="s">
        <v>78</v>
      </c>
      <c r="B8" s="270" t="s">
        <v>79</v>
      </c>
      <c r="C8" s="271"/>
      <c r="D8" s="272" t="s">
        <v>80</v>
      </c>
      <c r="E8" s="273"/>
      <c r="F8" s="274"/>
      <c r="G8" s="275"/>
      <c r="H8" s="272" t="s">
        <v>81</v>
      </c>
      <c r="I8" s="273"/>
      <c r="J8" s="176" t="s">
        <v>66</v>
      </c>
      <c r="K8" s="185" t="s">
        <v>67</v>
      </c>
    </row>
    <row r="9" spans="1:11" ht="14.25">
      <c r="A9" s="276" t="s">
        <v>82</v>
      </c>
      <c r="B9" s="277"/>
      <c r="C9" s="277"/>
      <c r="D9" s="277"/>
      <c r="E9" s="277"/>
      <c r="F9" s="277"/>
      <c r="G9" s="277"/>
      <c r="H9" s="277"/>
      <c r="I9" s="277"/>
      <c r="J9" s="277"/>
      <c r="K9" s="278"/>
    </row>
    <row r="10" spans="1:11" ht="14.25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1"/>
    </row>
    <row r="11" spans="1:11" ht="14.25">
      <c r="A11" s="197" t="s">
        <v>84</v>
      </c>
      <c r="B11" s="198" t="s">
        <v>85</v>
      </c>
      <c r="C11" s="194" t="s">
        <v>86</v>
      </c>
      <c r="D11" s="199"/>
      <c r="E11" s="200" t="s">
        <v>87</v>
      </c>
      <c r="F11" s="198" t="s">
        <v>85</v>
      </c>
      <c r="G11" s="194" t="s">
        <v>86</v>
      </c>
      <c r="H11" s="194" t="s">
        <v>88</v>
      </c>
      <c r="I11" s="200" t="s">
        <v>89</v>
      </c>
      <c r="J11" s="198" t="s">
        <v>85</v>
      </c>
      <c r="K11" s="195" t="s">
        <v>86</v>
      </c>
    </row>
    <row r="12" spans="1:11" ht="14.25">
      <c r="A12" s="164" t="s">
        <v>90</v>
      </c>
      <c r="B12" s="172" t="s">
        <v>85</v>
      </c>
      <c r="C12" s="173" t="s">
        <v>86</v>
      </c>
      <c r="D12" s="174"/>
      <c r="E12" s="175" t="s">
        <v>91</v>
      </c>
      <c r="F12" s="172" t="s">
        <v>85</v>
      </c>
      <c r="G12" s="173" t="s">
        <v>86</v>
      </c>
      <c r="H12" s="173" t="s">
        <v>88</v>
      </c>
      <c r="I12" s="175" t="s">
        <v>92</v>
      </c>
      <c r="J12" s="172" t="s">
        <v>85</v>
      </c>
      <c r="K12" s="183" t="s">
        <v>86</v>
      </c>
    </row>
    <row r="13" spans="1:11" ht="14.25">
      <c r="A13" s="164" t="s">
        <v>93</v>
      </c>
      <c r="B13" s="172" t="s">
        <v>85</v>
      </c>
      <c r="C13" s="173" t="s">
        <v>86</v>
      </c>
      <c r="D13" s="174"/>
      <c r="E13" s="175" t="s">
        <v>94</v>
      </c>
      <c r="F13" s="173" t="s">
        <v>95</v>
      </c>
      <c r="G13" s="173" t="s">
        <v>96</v>
      </c>
      <c r="H13" s="173" t="s">
        <v>88</v>
      </c>
      <c r="I13" s="175" t="s">
        <v>97</v>
      </c>
      <c r="J13" s="172" t="s">
        <v>85</v>
      </c>
      <c r="K13" s="183" t="s">
        <v>86</v>
      </c>
    </row>
    <row r="14" spans="1:11" ht="14.25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82"/>
    </row>
    <row r="15" spans="1:11" ht="14.25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4.25">
      <c r="A16" s="201" t="s">
        <v>100</v>
      </c>
      <c r="B16" s="194" t="s">
        <v>95</v>
      </c>
      <c r="C16" s="194" t="s">
        <v>96</v>
      </c>
      <c r="D16" s="202"/>
      <c r="E16" s="203" t="s">
        <v>101</v>
      </c>
      <c r="F16" s="194" t="s">
        <v>95</v>
      </c>
      <c r="G16" s="194" t="s">
        <v>96</v>
      </c>
      <c r="H16" s="204"/>
      <c r="I16" s="203" t="s">
        <v>102</v>
      </c>
      <c r="J16" s="194" t="s">
        <v>95</v>
      </c>
      <c r="K16" s="195" t="s">
        <v>96</v>
      </c>
    </row>
    <row r="17" spans="1:22" ht="16.5" customHeight="1">
      <c r="A17" s="177" t="s">
        <v>103</v>
      </c>
      <c r="B17" s="173" t="s">
        <v>95</v>
      </c>
      <c r="C17" s="173" t="s">
        <v>96</v>
      </c>
      <c r="D17" s="75"/>
      <c r="E17" s="178" t="s">
        <v>104</v>
      </c>
      <c r="F17" s="173" t="s">
        <v>95</v>
      </c>
      <c r="G17" s="173" t="s">
        <v>96</v>
      </c>
      <c r="H17" s="205"/>
      <c r="I17" s="178" t="s">
        <v>105</v>
      </c>
      <c r="J17" s="173" t="s">
        <v>95</v>
      </c>
      <c r="K17" s="183" t="s">
        <v>96</v>
      </c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</row>
    <row r="18" spans="1:22" ht="18" customHeight="1">
      <c r="A18" s="283" t="s">
        <v>106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5"/>
    </row>
    <row r="19" spans="1:22" ht="18" customHeight="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22" ht="16.5" customHeight="1">
      <c r="A20" s="286" t="s">
        <v>108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22" ht="21.75" customHeight="1">
      <c r="A21" s="206" t="s">
        <v>109</v>
      </c>
      <c r="B21" s="207" t="s">
        <v>110</v>
      </c>
      <c r="C21" s="207" t="s">
        <v>111</v>
      </c>
      <c r="D21" s="207" t="s">
        <v>112</v>
      </c>
      <c r="E21" s="207" t="s">
        <v>113</v>
      </c>
      <c r="F21" s="207" t="s">
        <v>114</v>
      </c>
      <c r="G21" s="208" t="s">
        <v>115</v>
      </c>
      <c r="H21" s="178" t="s">
        <v>116</v>
      </c>
      <c r="I21" s="178"/>
      <c r="J21" s="178"/>
      <c r="K21" s="99" t="s">
        <v>117</v>
      </c>
    </row>
    <row r="22" spans="1:22" ht="29.1" customHeight="1">
      <c r="A22" s="209" t="s">
        <v>118</v>
      </c>
      <c r="B22" s="75" t="s">
        <v>95</v>
      </c>
      <c r="C22" s="75" t="s">
        <v>95</v>
      </c>
      <c r="D22" s="75" t="s">
        <v>95</v>
      </c>
      <c r="E22" s="75" t="s">
        <v>95</v>
      </c>
      <c r="F22" s="75" t="s">
        <v>95</v>
      </c>
      <c r="G22" s="75" t="s">
        <v>95</v>
      </c>
      <c r="H22" s="75" t="s">
        <v>95</v>
      </c>
      <c r="I22" s="211"/>
      <c r="J22" s="211"/>
      <c r="K22" s="217"/>
    </row>
    <row r="23" spans="1:22" ht="23.1" customHeight="1">
      <c r="A23" s="22"/>
      <c r="B23" s="75"/>
      <c r="C23" s="75"/>
      <c r="D23" s="75"/>
      <c r="E23" s="75"/>
      <c r="F23" s="75"/>
      <c r="G23" s="75"/>
      <c r="H23" s="75"/>
      <c r="I23" s="211"/>
      <c r="J23" s="211"/>
      <c r="K23" s="217"/>
    </row>
    <row r="24" spans="1:22" ht="23.1" customHeight="1">
      <c r="A24" s="75"/>
      <c r="B24" s="75"/>
      <c r="C24" s="75"/>
      <c r="D24" s="75"/>
      <c r="E24" s="75"/>
      <c r="F24" s="75"/>
      <c r="G24" s="75"/>
      <c r="H24" s="210"/>
      <c r="I24" s="211"/>
      <c r="J24" s="211"/>
      <c r="K24" s="217"/>
    </row>
    <row r="25" spans="1:22" ht="23.1" customHeight="1">
      <c r="A25" s="75"/>
      <c r="B25" s="75"/>
      <c r="C25" s="75"/>
      <c r="D25" s="75"/>
      <c r="E25" s="75"/>
      <c r="F25" s="75"/>
      <c r="G25" s="75"/>
      <c r="H25" s="210"/>
      <c r="I25" s="211"/>
      <c r="J25" s="211"/>
      <c r="K25" s="217"/>
    </row>
    <row r="26" spans="1:22" ht="23.1" customHeight="1">
      <c r="A26" s="165"/>
      <c r="B26" s="75"/>
      <c r="C26" s="75"/>
      <c r="D26" s="75"/>
      <c r="E26" s="75"/>
      <c r="F26" s="75"/>
      <c r="G26" s="75"/>
      <c r="H26" s="210"/>
      <c r="I26" s="211"/>
      <c r="J26" s="211"/>
      <c r="K26" s="217"/>
    </row>
    <row r="27" spans="1:22" ht="23.1" customHeight="1">
      <c r="A27" s="165"/>
      <c r="B27" s="211"/>
      <c r="C27" s="211"/>
      <c r="D27" s="211"/>
      <c r="E27" s="211"/>
      <c r="F27" s="211"/>
      <c r="G27" s="211"/>
      <c r="H27" s="210"/>
      <c r="I27" s="211"/>
      <c r="J27" s="211"/>
      <c r="K27" s="95"/>
    </row>
    <row r="28" spans="1:22" ht="23.1" customHeight="1">
      <c r="A28" s="165"/>
      <c r="B28" s="211"/>
      <c r="C28" s="211"/>
      <c r="D28" s="211"/>
      <c r="E28" s="211"/>
      <c r="F28" s="211"/>
      <c r="G28" s="211"/>
      <c r="H28" s="210"/>
      <c r="I28" s="211"/>
      <c r="J28" s="211"/>
      <c r="K28" s="95"/>
    </row>
    <row r="29" spans="1:22" ht="18" customHeight="1">
      <c r="A29" s="289" t="s">
        <v>119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22" ht="18.75" customHeight="1">
      <c r="A30" s="292" t="s">
        <v>120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22" ht="18.75" customHeight="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297"/>
    </row>
    <row r="32" spans="1:22" ht="18" customHeight="1">
      <c r="A32" s="289" t="s">
        <v>121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4.25">
      <c r="A33" s="298" t="s">
        <v>122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11" ht="14.25">
      <c r="A34" s="301" t="s">
        <v>123</v>
      </c>
      <c r="B34" s="302"/>
      <c r="C34" s="173" t="s">
        <v>66</v>
      </c>
      <c r="D34" s="173" t="s">
        <v>67</v>
      </c>
      <c r="E34" s="303" t="s">
        <v>124</v>
      </c>
      <c r="F34" s="304"/>
      <c r="G34" s="304"/>
      <c r="H34" s="304"/>
      <c r="I34" s="304"/>
      <c r="J34" s="304"/>
      <c r="K34" s="305"/>
    </row>
    <row r="35" spans="1:11" ht="14.25">
      <c r="A35" s="306" t="s">
        <v>125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spans="1:11" ht="21" customHeight="1">
      <c r="A36" s="307" t="s">
        <v>126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21" customHeight="1">
      <c r="A37" s="310" t="s">
        <v>127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21" customHeight="1">
      <c r="A38" s="310" t="s">
        <v>128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2"/>
    </row>
    <row r="39" spans="1:11" ht="21" customHeight="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2"/>
    </row>
    <row r="40" spans="1:11" ht="21" customHeight="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12"/>
    </row>
    <row r="41" spans="1:11" ht="21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2"/>
    </row>
    <row r="42" spans="1:11" ht="21" customHeigh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2"/>
    </row>
    <row r="43" spans="1:11" ht="14.25">
      <c r="A43" s="313" t="s">
        <v>129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4.25">
      <c r="A44" s="279" t="s">
        <v>130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1"/>
    </row>
    <row r="45" spans="1:11" ht="14.25">
      <c r="A45" s="201" t="s">
        <v>131</v>
      </c>
      <c r="B45" s="194" t="s">
        <v>95</v>
      </c>
      <c r="C45" s="194" t="s">
        <v>96</v>
      </c>
      <c r="D45" s="194" t="s">
        <v>88</v>
      </c>
      <c r="E45" s="203" t="s">
        <v>132</v>
      </c>
      <c r="F45" s="194" t="s">
        <v>95</v>
      </c>
      <c r="G45" s="194" t="s">
        <v>96</v>
      </c>
      <c r="H45" s="194" t="s">
        <v>88</v>
      </c>
      <c r="I45" s="203" t="s">
        <v>133</v>
      </c>
      <c r="J45" s="194" t="s">
        <v>95</v>
      </c>
      <c r="K45" s="195" t="s">
        <v>96</v>
      </c>
    </row>
    <row r="46" spans="1:11" ht="14.25">
      <c r="A46" s="177" t="s">
        <v>87</v>
      </c>
      <c r="B46" s="173" t="s">
        <v>95</v>
      </c>
      <c r="C46" s="173" t="s">
        <v>96</v>
      </c>
      <c r="D46" s="173" t="s">
        <v>88</v>
      </c>
      <c r="E46" s="178" t="s">
        <v>94</v>
      </c>
      <c r="F46" s="173" t="s">
        <v>95</v>
      </c>
      <c r="G46" s="173" t="s">
        <v>96</v>
      </c>
      <c r="H46" s="173" t="s">
        <v>88</v>
      </c>
      <c r="I46" s="178" t="s">
        <v>105</v>
      </c>
      <c r="J46" s="173" t="s">
        <v>95</v>
      </c>
      <c r="K46" s="183" t="s">
        <v>96</v>
      </c>
    </row>
    <row r="47" spans="1:11" ht="14.25">
      <c r="A47" s="272" t="s">
        <v>98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82"/>
    </row>
    <row r="48" spans="1:11" ht="14.25">
      <c r="A48" s="306" t="s">
        <v>134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spans="1:11" ht="14.25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4.25">
      <c r="A50" s="212" t="s">
        <v>135</v>
      </c>
      <c r="B50" s="316" t="s">
        <v>136</v>
      </c>
      <c r="C50" s="316"/>
      <c r="D50" s="157" t="s">
        <v>137</v>
      </c>
      <c r="E50" s="213" t="s">
        <v>138</v>
      </c>
      <c r="F50" s="214" t="s">
        <v>139</v>
      </c>
      <c r="G50" s="215">
        <v>45057</v>
      </c>
      <c r="H50" s="317" t="s">
        <v>140</v>
      </c>
      <c r="I50" s="318"/>
      <c r="J50" s="319" t="s">
        <v>141</v>
      </c>
      <c r="K50" s="320"/>
    </row>
    <row r="51" spans="1:11" ht="14.2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pans="1:11" ht="14.25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20"/>
    </row>
    <row r="53" spans="1:11" ht="14.25">
      <c r="A53" s="212" t="s">
        <v>135</v>
      </c>
      <c r="B53" s="316" t="s">
        <v>136</v>
      </c>
      <c r="C53" s="316"/>
      <c r="D53" s="157" t="s">
        <v>137</v>
      </c>
      <c r="E53" s="213" t="s">
        <v>138</v>
      </c>
      <c r="F53" s="214" t="s">
        <v>142</v>
      </c>
      <c r="G53" s="215">
        <v>45057</v>
      </c>
      <c r="H53" s="317" t="s">
        <v>140</v>
      </c>
      <c r="I53" s="318"/>
      <c r="J53" s="319" t="s">
        <v>141</v>
      </c>
      <c r="K53" s="32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7"/>
  <sheetViews>
    <sheetView workbookViewId="0">
      <selection activeCell="L26" sqref="L26"/>
    </sheetView>
  </sheetViews>
  <sheetFormatPr defaultColWidth="9" defaultRowHeight="14.25"/>
  <cols>
    <col min="1" max="1" width="18.375" style="44" customWidth="1"/>
    <col min="2" max="2" width="4.875" style="44" customWidth="1"/>
    <col min="3" max="4" width="8.875" style="45" customWidth="1"/>
    <col min="5" max="9" width="8.875" style="44" customWidth="1"/>
    <col min="10" max="10" width="2.75" style="44" customWidth="1"/>
    <col min="11" max="11" width="9.125" style="44" customWidth="1"/>
    <col min="12" max="16" width="9.75" style="44" customWidth="1"/>
    <col min="17" max="17" width="9.75" style="46" customWidth="1"/>
    <col min="18" max="255" width="9" style="44"/>
    <col min="256" max="16384" width="9" style="23"/>
  </cols>
  <sheetData>
    <row r="1" spans="1:258" s="44" customFormat="1" ht="29.1" customHeight="1">
      <c r="A1" s="323" t="s">
        <v>143</v>
      </c>
      <c r="B1" s="323"/>
      <c r="C1" s="324"/>
      <c r="D1" s="324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58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4" customFormat="1" ht="20.100000000000001" customHeight="1">
      <c r="A2" s="48" t="s">
        <v>62</v>
      </c>
      <c r="B2" s="326" t="s">
        <v>63</v>
      </c>
      <c r="C2" s="327"/>
      <c r="D2" s="326"/>
      <c r="E2" s="48" t="s">
        <v>68</v>
      </c>
      <c r="F2" s="328" t="s">
        <v>144</v>
      </c>
      <c r="G2" s="328"/>
      <c r="H2" s="328"/>
      <c r="I2" s="328"/>
      <c r="J2" s="334"/>
      <c r="K2" s="187" t="s">
        <v>57</v>
      </c>
      <c r="L2" s="329" t="s">
        <v>58</v>
      </c>
      <c r="M2" s="329"/>
      <c r="N2" s="329"/>
      <c r="O2" s="329"/>
      <c r="P2" s="329"/>
      <c r="Q2" s="6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4" customFormat="1">
      <c r="A3" s="332" t="s">
        <v>145</v>
      </c>
      <c r="B3" s="330" t="s">
        <v>146</v>
      </c>
      <c r="C3" s="331"/>
      <c r="D3" s="330"/>
      <c r="E3" s="330"/>
      <c r="F3" s="330"/>
      <c r="G3" s="330"/>
      <c r="H3" s="330"/>
      <c r="I3" s="330"/>
      <c r="J3" s="334"/>
      <c r="K3" s="330" t="s">
        <v>147</v>
      </c>
      <c r="L3" s="330"/>
      <c r="M3" s="330"/>
      <c r="N3" s="330"/>
      <c r="O3" s="330"/>
      <c r="P3" s="330"/>
      <c r="Q3" s="6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4" customFormat="1" ht="16.5">
      <c r="A4" s="332"/>
      <c r="B4" s="333" t="s">
        <v>148</v>
      </c>
      <c r="C4" s="51" t="s">
        <v>149</v>
      </c>
      <c r="D4" s="51" t="s">
        <v>110</v>
      </c>
      <c r="E4" s="51" t="s">
        <v>111</v>
      </c>
      <c r="F4" s="51" t="s">
        <v>112</v>
      </c>
      <c r="G4" s="51" t="s">
        <v>113</v>
      </c>
      <c r="H4" s="51" t="s">
        <v>114</v>
      </c>
      <c r="I4" s="51" t="s">
        <v>115</v>
      </c>
      <c r="J4" s="334"/>
      <c r="K4" s="49"/>
      <c r="L4" s="188" t="s">
        <v>150</v>
      </c>
      <c r="M4" s="188"/>
      <c r="N4" s="188" t="s">
        <v>151</v>
      </c>
      <c r="O4" s="188"/>
      <c r="P4" s="188"/>
      <c r="Q4" s="188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4" customFormat="1" ht="17.25">
      <c r="A5" s="332"/>
      <c r="B5" s="333"/>
      <c r="C5" s="51" t="s">
        <v>152</v>
      </c>
      <c r="D5" s="51" t="s">
        <v>153</v>
      </c>
      <c r="E5" s="51" t="s">
        <v>154</v>
      </c>
      <c r="F5" s="52" t="s">
        <v>155</v>
      </c>
      <c r="G5" s="52" t="s">
        <v>156</v>
      </c>
      <c r="H5" s="52" t="s">
        <v>157</v>
      </c>
      <c r="I5" s="52" t="s">
        <v>158</v>
      </c>
      <c r="J5" s="334"/>
      <c r="K5" s="189"/>
      <c r="L5" s="188" t="s">
        <v>112</v>
      </c>
      <c r="M5" s="188"/>
      <c r="N5" s="188"/>
      <c r="O5" s="114"/>
      <c r="P5" s="137"/>
      <c r="Q5" s="13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4" customFormat="1" ht="20.100000000000001" customHeight="1">
      <c r="A6" s="53" t="s">
        <v>159</v>
      </c>
      <c r="B6" s="114"/>
      <c r="C6" s="54">
        <f>D6-1</f>
        <v>57</v>
      </c>
      <c r="D6" s="54">
        <f>E6-2</f>
        <v>58</v>
      </c>
      <c r="E6" s="54">
        <v>60</v>
      </c>
      <c r="F6" s="54">
        <f>E6+2</f>
        <v>62</v>
      </c>
      <c r="G6" s="54">
        <f>F6+2</f>
        <v>64</v>
      </c>
      <c r="H6" s="54">
        <f>G6+1</f>
        <v>65</v>
      </c>
      <c r="I6" s="55">
        <f>H6+1</f>
        <v>66</v>
      </c>
      <c r="J6" s="334"/>
      <c r="K6" s="188"/>
      <c r="L6" s="188" t="s">
        <v>160</v>
      </c>
      <c r="M6" s="190"/>
      <c r="N6" s="188" t="s">
        <v>160</v>
      </c>
      <c r="O6" s="188"/>
      <c r="P6" s="188"/>
      <c r="Q6" s="188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4" customFormat="1" ht="20.100000000000001" customHeight="1">
      <c r="A7" s="53" t="s">
        <v>161</v>
      </c>
      <c r="B7" s="114"/>
      <c r="C7" s="54">
        <f>D7-0.5</f>
        <v>-1.5</v>
      </c>
      <c r="D7" s="54">
        <f>E7-1</f>
        <v>-1</v>
      </c>
      <c r="E7" s="54"/>
      <c r="F7" s="54">
        <f>E7+1</f>
        <v>1</v>
      </c>
      <c r="G7" s="54">
        <f>F7+1</f>
        <v>2</v>
      </c>
      <c r="H7" s="54">
        <f>G7+0.5</f>
        <v>2.5</v>
      </c>
      <c r="I7" s="53">
        <f>H7+0.6</f>
        <v>3.1</v>
      </c>
      <c r="J7" s="334"/>
      <c r="K7" s="188"/>
      <c r="L7" s="188" t="s">
        <v>162</v>
      </c>
      <c r="M7" s="188"/>
      <c r="N7" s="188" t="s">
        <v>160</v>
      </c>
      <c r="O7" s="188"/>
      <c r="P7" s="188"/>
      <c r="Q7" s="188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4" customFormat="1" ht="20.100000000000001" customHeight="1">
      <c r="A8" s="53" t="s">
        <v>163</v>
      </c>
      <c r="B8" s="114"/>
      <c r="C8" s="54">
        <f t="shared" ref="C8:C10" si="0">D8-4</f>
        <v>84</v>
      </c>
      <c r="D8" s="54">
        <f t="shared" ref="D8:D10" si="1">E8-4</f>
        <v>88</v>
      </c>
      <c r="E8" s="54">
        <v>92</v>
      </c>
      <c r="F8" s="54">
        <f t="shared" ref="F8:F10" si="2">E8+4</f>
        <v>96</v>
      </c>
      <c r="G8" s="54">
        <f>F8+4</f>
        <v>100</v>
      </c>
      <c r="H8" s="54">
        <f t="shared" ref="H8:H10" si="3">G8+6</f>
        <v>106</v>
      </c>
      <c r="I8" s="53">
        <f>H8+6</f>
        <v>112</v>
      </c>
      <c r="J8" s="334"/>
      <c r="K8" s="188"/>
      <c r="L8" s="188" t="s">
        <v>160</v>
      </c>
      <c r="M8" s="188"/>
      <c r="N8" s="188" t="s">
        <v>164</v>
      </c>
      <c r="O8" s="188"/>
      <c r="P8" s="188"/>
      <c r="Q8" s="188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4" customFormat="1" ht="20.100000000000001" customHeight="1">
      <c r="A9" s="53" t="s">
        <v>165</v>
      </c>
      <c r="B9" s="114"/>
      <c r="C9" s="54">
        <f t="shared" si="0"/>
        <v>78</v>
      </c>
      <c r="D9" s="54">
        <f t="shared" si="1"/>
        <v>82</v>
      </c>
      <c r="E9" s="54">
        <v>86</v>
      </c>
      <c r="F9" s="54">
        <f t="shared" si="2"/>
        <v>90</v>
      </c>
      <c r="G9" s="54">
        <f>F9+5</f>
        <v>95</v>
      </c>
      <c r="H9" s="54">
        <f t="shared" si="3"/>
        <v>101</v>
      </c>
      <c r="I9" s="53">
        <f>H9+7</f>
        <v>108</v>
      </c>
      <c r="J9" s="334"/>
      <c r="K9" s="188"/>
      <c r="L9" s="188" t="s">
        <v>160</v>
      </c>
      <c r="M9" s="188"/>
      <c r="N9" s="188" t="s">
        <v>160</v>
      </c>
      <c r="O9" s="188"/>
      <c r="P9" s="188"/>
      <c r="Q9" s="188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4" customFormat="1" ht="20.100000000000001" customHeight="1">
      <c r="A10" s="53" t="s">
        <v>166</v>
      </c>
      <c r="B10" s="114"/>
      <c r="C10" s="54">
        <f t="shared" si="0"/>
        <v>86</v>
      </c>
      <c r="D10" s="54">
        <f t="shared" si="1"/>
        <v>90</v>
      </c>
      <c r="E10" s="54">
        <v>94</v>
      </c>
      <c r="F10" s="54">
        <f t="shared" si="2"/>
        <v>98</v>
      </c>
      <c r="G10" s="54">
        <f>F10+5</f>
        <v>103</v>
      </c>
      <c r="H10" s="54">
        <f t="shared" si="3"/>
        <v>109</v>
      </c>
      <c r="I10" s="53">
        <f>H10+7</f>
        <v>116</v>
      </c>
      <c r="J10" s="334"/>
      <c r="K10" s="188"/>
      <c r="L10" s="188" t="s">
        <v>162</v>
      </c>
      <c r="M10" s="188"/>
      <c r="N10" s="188" t="s">
        <v>160</v>
      </c>
      <c r="O10" s="188"/>
      <c r="P10" s="188"/>
      <c r="Q10" s="188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4" customFormat="1" ht="20.100000000000001" customHeight="1">
      <c r="A11" s="53" t="s">
        <v>167</v>
      </c>
      <c r="B11" s="114"/>
      <c r="C11" s="54">
        <f>D11-1</f>
        <v>35.5</v>
      </c>
      <c r="D11" s="54">
        <f>E11-1</f>
        <v>36.5</v>
      </c>
      <c r="E11" s="54">
        <v>37.5</v>
      </c>
      <c r="F11" s="54">
        <f>E11+1</f>
        <v>38.5</v>
      </c>
      <c r="G11" s="54">
        <f>F11+1</f>
        <v>39.5</v>
      </c>
      <c r="H11" s="54">
        <f>G11+1.2</f>
        <v>40.700000000000003</v>
      </c>
      <c r="I11" s="53">
        <f>H11+1.4</f>
        <v>42.1</v>
      </c>
      <c r="J11" s="334"/>
      <c r="K11" s="191"/>
      <c r="L11" s="191" t="s">
        <v>168</v>
      </c>
      <c r="M11" s="188"/>
      <c r="N11" s="188" t="s">
        <v>169</v>
      </c>
      <c r="O11" s="191"/>
      <c r="P11" s="188"/>
      <c r="Q11" s="188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4" customFormat="1" ht="18" customHeight="1">
      <c r="A12" s="53" t="s">
        <v>170</v>
      </c>
      <c r="B12" s="114"/>
      <c r="C12" s="54">
        <f>D12-0.5</f>
        <v>17</v>
      </c>
      <c r="D12" s="54">
        <f>E12-0.5</f>
        <v>17.5</v>
      </c>
      <c r="E12" s="54">
        <v>18</v>
      </c>
      <c r="F12" s="54">
        <f t="shared" ref="F12:I12" si="4">E12+0.5</f>
        <v>18.5</v>
      </c>
      <c r="G12" s="54">
        <f t="shared" si="4"/>
        <v>19</v>
      </c>
      <c r="H12" s="54">
        <f t="shared" si="4"/>
        <v>19.5</v>
      </c>
      <c r="I12" s="53">
        <f t="shared" si="4"/>
        <v>20</v>
      </c>
      <c r="J12" s="114"/>
      <c r="K12" s="114"/>
      <c r="L12" s="136" t="s">
        <v>160</v>
      </c>
      <c r="M12" s="114"/>
      <c r="N12" s="188" t="s">
        <v>160</v>
      </c>
      <c r="O12" s="114"/>
      <c r="P12" s="114"/>
      <c r="Q12" s="6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4" customFormat="1" ht="18" customHeight="1">
      <c r="A13" s="53" t="s">
        <v>171</v>
      </c>
      <c r="B13" s="114"/>
      <c r="C13" s="54">
        <f>D13-1</f>
        <v>-2</v>
      </c>
      <c r="D13" s="54">
        <f>E13-1</f>
        <v>-1</v>
      </c>
      <c r="E13" s="54"/>
      <c r="F13" s="54">
        <f>E13+1</f>
        <v>1</v>
      </c>
      <c r="G13" s="54">
        <f>F13+1</f>
        <v>2</v>
      </c>
      <c r="H13" s="54">
        <f>G13+1.1</f>
        <v>3.1</v>
      </c>
      <c r="I13" s="53">
        <f>H13+1.2</f>
        <v>4.3</v>
      </c>
      <c r="J13" s="114"/>
      <c r="K13" s="114"/>
      <c r="L13" s="136">
        <v>-0.5</v>
      </c>
      <c r="M13" s="114"/>
      <c r="N13" s="136">
        <v>-0.8</v>
      </c>
      <c r="O13" s="114"/>
      <c r="P13" s="114"/>
      <c r="Q13" s="6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ht="16.5">
      <c r="A14" s="53" t="s">
        <v>172</v>
      </c>
      <c r="B14" s="114"/>
      <c r="C14" s="53">
        <f>D14-0.8</f>
        <v>15.399999999999999</v>
      </c>
      <c r="D14" s="53">
        <f>E14-0.8</f>
        <v>16.2</v>
      </c>
      <c r="E14" s="53">
        <v>17</v>
      </c>
      <c r="F14" s="53">
        <f>E14+0.8</f>
        <v>17.8</v>
      </c>
      <c r="G14" s="53">
        <f>F14+0.8</f>
        <v>18.600000000000001</v>
      </c>
      <c r="H14" s="53">
        <f>G14+1.1</f>
        <v>19.700000000000003</v>
      </c>
      <c r="I14" s="53">
        <f>H14+1.3</f>
        <v>21.000000000000004</v>
      </c>
      <c r="K14" s="114"/>
      <c r="L14" s="136" t="s">
        <v>160</v>
      </c>
      <c r="M14" s="114"/>
      <c r="N14" s="188" t="s">
        <v>160</v>
      </c>
      <c r="O14" s="114"/>
      <c r="P14" s="114"/>
      <c r="Q14" s="193"/>
    </row>
    <row r="15" spans="1:258" ht="16.5">
      <c r="A15" s="53" t="s">
        <v>173</v>
      </c>
      <c r="B15" s="114"/>
      <c r="C15" s="56">
        <f>D15-0.7</f>
        <v>14.100000000000001</v>
      </c>
      <c r="D15" s="56">
        <f>E15-0.7</f>
        <v>14.8</v>
      </c>
      <c r="E15" s="56">
        <v>15.5</v>
      </c>
      <c r="F15" s="56">
        <f>E15+0.7</f>
        <v>16.2</v>
      </c>
      <c r="G15" s="56">
        <f>F15+0.7</f>
        <v>16.899999999999999</v>
      </c>
      <c r="H15" s="56">
        <f>G15+0.95</f>
        <v>17.849999999999998</v>
      </c>
      <c r="I15" s="53">
        <f>H15+0.95</f>
        <v>18.799999999999997</v>
      </c>
      <c r="K15" s="114"/>
      <c r="L15" s="136">
        <v>0.5</v>
      </c>
      <c r="M15" s="114"/>
      <c r="N15" s="188" t="s">
        <v>160</v>
      </c>
      <c r="O15" s="114"/>
      <c r="P15" s="114"/>
      <c r="Q15" s="193"/>
    </row>
    <row r="16" spans="1:258" ht="17.25">
      <c r="A16" s="53" t="s">
        <v>174</v>
      </c>
      <c r="C16" s="57">
        <f>D16</f>
        <v>2</v>
      </c>
      <c r="D16" s="57">
        <f>E16</f>
        <v>2</v>
      </c>
      <c r="E16" s="57">
        <v>2</v>
      </c>
      <c r="F16" s="57">
        <f t="shared" ref="F16:I16" si="5">E16</f>
        <v>2</v>
      </c>
      <c r="G16" s="57">
        <f t="shared" si="5"/>
        <v>2</v>
      </c>
      <c r="H16" s="57">
        <f t="shared" si="5"/>
        <v>2</v>
      </c>
      <c r="I16" s="53">
        <f t="shared" si="5"/>
        <v>2</v>
      </c>
      <c r="K16" s="114"/>
      <c r="L16" s="136" t="s">
        <v>160</v>
      </c>
      <c r="M16" s="114"/>
      <c r="N16" s="188" t="s">
        <v>160</v>
      </c>
      <c r="O16" s="114"/>
      <c r="P16" s="114"/>
      <c r="Q16" s="193"/>
    </row>
    <row r="17" spans="11:16">
      <c r="K17" s="67" t="s">
        <v>175</v>
      </c>
      <c r="L17" s="192">
        <v>45057</v>
      </c>
      <c r="M17" s="67" t="s">
        <v>176</v>
      </c>
      <c r="N17" s="67" t="s">
        <v>138</v>
      </c>
      <c r="O17" s="67" t="s">
        <v>177</v>
      </c>
      <c r="P17" s="44" t="s">
        <v>141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honeticPr fontId="58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G55" sqref="G55"/>
    </sheetView>
  </sheetViews>
  <sheetFormatPr defaultColWidth="10" defaultRowHeight="16.5" customHeight="1"/>
  <cols>
    <col min="1" max="1" width="10.875" style="69" customWidth="1"/>
    <col min="2" max="6" width="10" style="69"/>
    <col min="7" max="7" width="10.125" style="69"/>
    <col min="8" max="16384" width="10" style="69"/>
  </cols>
  <sheetData>
    <row r="1" spans="1:11" ht="22.5" customHeight="1">
      <c r="A1" s="335" t="s">
        <v>178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7.25" customHeight="1">
      <c r="A2" s="156" t="s">
        <v>53</v>
      </c>
      <c r="B2" s="250" t="s">
        <v>179</v>
      </c>
      <c r="C2" s="250"/>
      <c r="D2" s="251" t="s">
        <v>55</v>
      </c>
      <c r="E2" s="251"/>
      <c r="F2" s="250" t="s">
        <v>56</v>
      </c>
      <c r="G2" s="250"/>
      <c r="H2" s="158" t="s">
        <v>57</v>
      </c>
      <c r="I2" s="252" t="s">
        <v>58</v>
      </c>
      <c r="J2" s="252"/>
      <c r="K2" s="253"/>
    </row>
    <row r="3" spans="1:11" ht="16.5" customHeight="1">
      <c r="A3" s="254" t="s">
        <v>59</v>
      </c>
      <c r="B3" s="336"/>
      <c r="C3" s="337"/>
      <c r="D3" s="257" t="s">
        <v>60</v>
      </c>
      <c r="E3" s="258"/>
      <c r="F3" s="258"/>
      <c r="G3" s="259"/>
      <c r="H3" s="257" t="s">
        <v>61</v>
      </c>
      <c r="I3" s="258"/>
      <c r="J3" s="258"/>
      <c r="K3" s="259"/>
    </row>
    <row r="4" spans="1:11" ht="16.5" customHeight="1">
      <c r="A4" s="161" t="s">
        <v>62</v>
      </c>
      <c r="B4" s="338"/>
      <c r="C4" s="339"/>
      <c r="D4" s="262" t="s">
        <v>64</v>
      </c>
      <c r="E4" s="263"/>
      <c r="F4" s="340"/>
      <c r="G4" s="341"/>
      <c r="H4" s="262" t="s">
        <v>180</v>
      </c>
      <c r="I4" s="263"/>
      <c r="J4" s="173" t="s">
        <v>66</v>
      </c>
      <c r="K4" s="183" t="s">
        <v>67</v>
      </c>
    </row>
    <row r="5" spans="1:11" ht="16.5" customHeight="1">
      <c r="A5" s="164" t="s">
        <v>68</v>
      </c>
      <c r="B5" s="342"/>
      <c r="C5" s="343"/>
      <c r="D5" s="262" t="s">
        <v>181</v>
      </c>
      <c r="E5" s="263"/>
      <c r="F5" s="338"/>
      <c r="G5" s="339"/>
      <c r="H5" s="262" t="s">
        <v>182</v>
      </c>
      <c r="I5" s="263"/>
      <c r="J5" s="173" t="s">
        <v>66</v>
      </c>
      <c r="K5" s="183" t="s">
        <v>67</v>
      </c>
    </row>
    <row r="6" spans="1:11" ht="16.5" customHeight="1">
      <c r="A6" s="161" t="s">
        <v>72</v>
      </c>
      <c r="B6" s="344"/>
      <c r="C6" s="343"/>
      <c r="D6" s="262" t="s">
        <v>183</v>
      </c>
      <c r="E6" s="263"/>
      <c r="F6" s="338"/>
      <c r="G6" s="339"/>
      <c r="H6" s="262" t="s">
        <v>184</v>
      </c>
      <c r="I6" s="263"/>
      <c r="J6" s="263"/>
      <c r="K6" s="345"/>
    </row>
    <row r="7" spans="1:11" ht="16.5" customHeight="1">
      <c r="A7" s="161" t="s">
        <v>75</v>
      </c>
      <c r="B7" s="338"/>
      <c r="C7" s="339"/>
      <c r="D7" s="161" t="s">
        <v>185</v>
      </c>
      <c r="E7" s="163"/>
      <c r="F7" s="338"/>
      <c r="G7" s="339"/>
      <c r="H7" s="346"/>
      <c r="I7" s="347"/>
      <c r="J7" s="347"/>
      <c r="K7" s="348"/>
    </row>
    <row r="8" spans="1:11" ht="16.5" customHeight="1">
      <c r="A8" s="166" t="s">
        <v>78</v>
      </c>
      <c r="B8" s="270"/>
      <c r="C8" s="271"/>
      <c r="D8" s="272" t="s">
        <v>80</v>
      </c>
      <c r="E8" s="273"/>
      <c r="F8" s="274"/>
      <c r="G8" s="275"/>
      <c r="H8" s="272"/>
      <c r="I8" s="273"/>
      <c r="J8" s="273"/>
      <c r="K8" s="282"/>
    </row>
    <row r="9" spans="1:11" ht="16.5" customHeight="1">
      <c r="A9" s="349" t="s">
        <v>186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6.5" customHeight="1">
      <c r="A10" s="167" t="s">
        <v>84</v>
      </c>
      <c r="B10" s="168" t="s">
        <v>85</v>
      </c>
      <c r="C10" s="169" t="s">
        <v>86</v>
      </c>
      <c r="D10" s="170"/>
      <c r="E10" s="171" t="s">
        <v>89</v>
      </c>
      <c r="F10" s="168" t="s">
        <v>85</v>
      </c>
      <c r="G10" s="169" t="s">
        <v>86</v>
      </c>
      <c r="H10" s="168"/>
      <c r="I10" s="171" t="s">
        <v>87</v>
      </c>
      <c r="J10" s="168" t="s">
        <v>85</v>
      </c>
      <c r="K10" s="184" t="s">
        <v>86</v>
      </c>
    </row>
    <row r="11" spans="1:11" ht="16.5" customHeight="1">
      <c r="A11" s="164" t="s">
        <v>90</v>
      </c>
      <c r="B11" s="172" t="s">
        <v>85</v>
      </c>
      <c r="C11" s="173" t="s">
        <v>86</v>
      </c>
      <c r="D11" s="174"/>
      <c r="E11" s="175" t="s">
        <v>92</v>
      </c>
      <c r="F11" s="172" t="s">
        <v>85</v>
      </c>
      <c r="G11" s="173" t="s">
        <v>86</v>
      </c>
      <c r="H11" s="172"/>
      <c r="I11" s="175" t="s">
        <v>97</v>
      </c>
      <c r="J11" s="172" t="s">
        <v>85</v>
      </c>
      <c r="K11" s="183" t="s">
        <v>86</v>
      </c>
    </row>
    <row r="12" spans="1:11" ht="16.5" customHeight="1">
      <c r="A12" s="272" t="s">
        <v>124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82"/>
    </row>
    <row r="13" spans="1:11" ht="16.5" customHeight="1">
      <c r="A13" s="350" t="s">
        <v>187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 t="s">
        <v>188</v>
      </c>
      <c r="B14" s="352"/>
      <c r="C14" s="352"/>
      <c r="D14" s="352"/>
      <c r="E14" s="352"/>
      <c r="F14" s="352"/>
      <c r="G14" s="352"/>
      <c r="H14" s="352"/>
      <c r="I14" s="353"/>
      <c r="J14" s="353"/>
      <c r="K14" s="354"/>
    </row>
    <row r="15" spans="1:11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1" ht="16.5" customHeight="1">
      <c r="A16" s="362"/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50" t="s">
        <v>189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 t="s">
        <v>190</v>
      </c>
      <c r="B18" s="352"/>
      <c r="C18" s="352"/>
      <c r="D18" s="352"/>
      <c r="E18" s="352"/>
      <c r="F18" s="352"/>
      <c r="G18" s="352"/>
      <c r="H18" s="352"/>
      <c r="I18" s="353"/>
      <c r="J18" s="353"/>
      <c r="K18" s="354"/>
    </row>
    <row r="19" spans="1:11" ht="16.5" customHeight="1">
      <c r="A19" s="355"/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121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66" t="s">
        <v>122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 ht="16.5" customHeight="1">
      <c r="A23" s="301" t="s">
        <v>123</v>
      </c>
      <c r="B23" s="302"/>
      <c r="C23" s="173" t="s">
        <v>66</v>
      </c>
      <c r="D23" s="173" t="s">
        <v>67</v>
      </c>
      <c r="E23" s="367"/>
      <c r="F23" s="367"/>
      <c r="G23" s="367"/>
      <c r="H23" s="367"/>
      <c r="I23" s="367"/>
      <c r="J23" s="367"/>
      <c r="K23" s="368"/>
    </row>
    <row r="24" spans="1:11" ht="16.5" customHeight="1">
      <c r="A24" s="262" t="s">
        <v>191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8"/>
    </row>
    <row r="25" spans="1:11" ht="16.5" customHeigh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16.5" customHeight="1">
      <c r="A26" s="349" t="s">
        <v>130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ht="16.5" customHeight="1">
      <c r="A27" s="159" t="s">
        <v>131</v>
      </c>
      <c r="B27" s="169" t="s">
        <v>95</v>
      </c>
      <c r="C27" s="169" t="s">
        <v>96</v>
      </c>
      <c r="D27" s="169" t="s">
        <v>88</v>
      </c>
      <c r="E27" s="160" t="s">
        <v>132</v>
      </c>
      <c r="F27" s="169" t="s">
        <v>95</v>
      </c>
      <c r="G27" s="169" t="s">
        <v>96</v>
      </c>
      <c r="H27" s="169" t="s">
        <v>88</v>
      </c>
      <c r="I27" s="160" t="s">
        <v>133</v>
      </c>
      <c r="J27" s="169" t="s">
        <v>95</v>
      </c>
      <c r="K27" s="184" t="s">
        <v>96</v>
      </c>
    </row>
    <row r="28" spans="1:11" ht="16.5" customHeight="1">
      <c r="A28" s="177" t="s">
        <v>87</v>
      </c>
      <c r="B28" s="173" t="s">
        <v>95</v>
      </c>
      <c r="C28" s="173" t="s">
        <v>96</v>
      </c>
      <c r="D28" s="173" t="s">
        <v>88</v>
      </c>
      <c r="E28" s="178" t="s">
        <v>94</v>
      </c>
      <c r="F28" s="173" t="s">
        <v>95</v>
      </c>
      <c r="G28" s="173" t="s">
        <v>96</v>
      </c>
      <c r="H28" s="173" t="s">
        <v>88</v>
      </c>
      <c r="I28" s="178" t="s">
        <v>105</v>
      </c>
      <c r="J28" s="173" t="s">
        <v>95</v>
      </c>
      <c r="K28" s="183" t="s">
        <v>96</v>
      </c>
    </row>
    <row r="29" spans="1:11" ht="16.5" customHeight="1">
      <c r="A29" s="262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72"/>
    </row>
    <row r="30" spans="1:11" ht="16.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5"/>
    </row>
    <row r="31" spans="1:11" ht="16.5" customHeight="1">
      <c r="A31" s="376" t="s">
        <v>192</v>
      </c>
      <c r="B31" s="377"/>
      <c r="C31" s="377"/>
      <c r="D31" s="377"/>
      <c r="E31" s="377"/>
      <c r="F31" s="377"/>
      <c r="G31" s="377"/>
      <c r="H31" s="377"/>
      <c r="I31" s="377"/>
      <c r="J31" s="377"/>
      <c r="K31" s="186" t="s">
        <v>193</v>
      </c>
    </row>
    <row r="32" spans="1:11" ht="21" customHeight="1">
      <c r="A32" s="346" t="s">
        <v>194</v>
      </c>
      <c r="B32" s="347"/>
      <c r="C32" s="347"/>
      <c r="D32" s="347"/>
      <c r="E32" s="347"/>
      <c r="F32" s="347"/>
      <c r="G32" s="347"/>
      <c r="H32" s="347"/>
      <c r="I32" s="347"/>
      <c r="J32" s="347"/>
      <c r="K32" s="162">
        <v>1</v>
      </c>
    </row>
    <row r="33" spans="1:11" ht="21" customHeight="1">
      <c r="A33" s="346" t="s">
        <v>195</v>
      </c>
      <c r="B33" s="347"/>
      <c r="C33" s="347"/>
      <c r="D33" s="347"/>
      <c r="E33" s="347"/>
      <c r="F33" s="347"/>
      <c r="G33" s="347"/>
      <c r="H33" s="347"/>
      <c r="I33" s="347"/>
      <c r="J33" s="347"/>
      <c r="K33" s="162">
        <v>1</v>
      </c>
    </row>
    <row r="34" spans="1:11" ht="21" customHeight="1">
      <c r="A34" s="346" t="s">
        <v>196</v>
      </c>
      <c r="B34" s="347"/>
      <c r="C34" s="347"/>
      <c r="D34" s="347"/>
      <c r="E34" s="347"/>
      <c r="F34" s="347"/>
      <c r="G34" s="347"/>
      <c r="H34" s="347"/>
      <c r="I34" s="347"/>
      <c r="J34" s="347"/>
      <c r="K34" s="162">
        <v>1</v>
      </c>
    </row>
    <row r="35" spans="1:11" ht="21" customHeight="1">
      <c r="A35" s="346" t="s">
        <v>197</v>
      </c>
      <c r="B35" s="347"/>
      <c r="C35" s="347"/>
      <c r="D35" s="347"/>
      <c r="E35" s="347"/>
      <c r="F35" s="347"/>
      <c r="G35" s="347"/>
      <c r="H35" s="347"/>
      <c r="I35" s="347"/>
      <c r="J35" s="347"/>
      <c r="K35" s="162">
        <v>1</v>
      </c>
    </row>
    <row r="36" spans="1:11" ht="21" customHeight="1">
      <c r="A36" s="346" t="s">
        <v>198</v>
      </c>
      <c r="B36" s="347"/>
      <c r="C36" s="347"/>
      <c r="D36" s="347"/>
      <c r="E36" s="347"/>
      <c r="F36" s="347"/>
      <c r="G36" s="347"/>
      <c r="H36" s="347"/>
      <c r="I36" s="347"/>
      <c r="J36" s="347"/>
      <c r="K36" s="162">
        <v>1</v>
      </c>
    </row>
    <row r="37" spans="1:11" ht="21" customHeight="1">
      <c r="A37" s="346"/>
      <c r="B37" s="347"/>
      <c r="C37" s="347"/>
      <c r="D37" s="347"/>
      <c r="E37" s="347"/>
      <c r="F37" s="347"/>
      <c r="G37" s="347"/>
      <c r="H37" s="347"/>
      <c r="I37" s="347"/>
      <c r="J37" s="347"/>
      <c r="K37" s="162"/>
    </row>
    <row r="38" spans="1:11" ht="21" customHeight="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162"/>
    </row>
    <row r="39" spans="1:11" ht="21" customHeight="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162"/>
    </row>
    <row r="40" spans="1:11" ht="21" customHeight="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162"/>
    </row>
    <row r="41" spans="1:11" ht="21" customHeight="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162"/>
    </row>
    <row r="42" spans="1:11" ht="21" customHeight="1">
      <c r="A42" s="378" t="s">
        <v>199</v>
      </c>
      <c r="B42" s="379"/>
      <c r="C42" s="379"/>
      <c r="D42" s="379"/>
      <c r="E42" s="379"/>
      <c r="F42" s="379"/>
      <c r="G42" s="379"/>
      <c r="H42" s="379"/>
      <c r="I42" s="379"/>
      <c r="J42" s="379"/>
      <c r="K42" s="162">
        <f>SUM(K32:K41)</f>
        <v>5</v>
      </c>
    </row>
    <row r="43" spans="1:11" ht="17.25" customHeight="1">
      <c r="A43" s="380" t="s">
        <v>129</v>
      </c>
      <c r="B43" s="381"/>
      <c r="C43" s="381"/>
      <c r="D43" s="381"/>
      <c r="E43" s="381"/>
      <c r="F43" s="381"/>
      <c r="G43" s="381"/>
      <c r="H43" s="381"/>
      <c r="I43" s="381"/>
      <c r="J43" s="381"/>
      <c r="K43" s="382"/>
    </row>
    <row r="44" spans="1:11" ht="16.5" customHeight="1">
      <c r="A44" s="349" t="s">
        <v>200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83" t="s">
        <v>124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5"/>
    </row>
    <row r="46" spans="1:11" ht="18" customHeight="1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385"/>
    </row>
    <row r="47" spans="1:11" ht="18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1"/>
    </row>
    <row r="48" spans="1:11" ht="21" customHeight="1">
      <c r="A48" s="179" t="s">
        <v>135</v>
      </c>
      <c r="B48" s="386" t="s">
        <v>136</v>
      </c>
      <c r="C48" s="386"/>
      <c r="D48" s="180" t="s">
        <v>137</v>
      </c>
      <c r="E48" s="181"/>
      <c r="F48" s="180" t="s">
        <v>139</v>
      </c>
      <c r="G48" s="182"/>
      <c r="H48" s="387" t="s">
        <v>140</v>
      </c>
      <c r="I48" s="387"/>
      <c r="J48" s="386" t="s">
        <v>141</v>
      </c>
      <c r="K48" s="388"/>
    </row>
    <row r="49" spans="1:11" ht="16.5" customHeight="1">
      <c r="A49" s="279" t="s">
        <v>201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6.5" customHeight="1">
      <c r="A50" s="389"/>
      <c r="B50" s="390"/>
      <c r="C50" s="390"/>
      <c r="D50" s="390"/>
      <c r="E50" s="390"/>
      <c r="F50" s="390"/>
      <c r="G50" s="390"/>
      <c r="H50" s="390"/>
      <c r="I50" s="390"/>
      <c r="J50" s="390"/>
      <c r="K50" s="391"/>
    </row>
    <row r="51" spans="1:11" ht="16.5" customHeight="1">
      <c r="A51" s="392"/>
      <c r="B51" s="393"/>
      <c r="C51" s="393"/>
      <c r="D51" s="393"/>
      <c r="E51" s="393"/>
      <c r="F51" s="393"/>
      <c r="G51" s="393"/>
      <c r="H51" s="393"/>
      <c r="I51" s="393"/>
      <c r="J51" s="393"/>
      <c r="K51" s="394"/>
    </row>
    <row r="52" spans="1:11" ht="21" customHeight="1">
      <c r="A52" s="179" t="s">
        <v>135</v>
      </c>
      <c r="B52" s="386" t="s">
        <v>136</v>
      </c>
      <c r="C52" s="386"/>
      <c r="D52" s="180" t="s">
        <v>137</v>
      </c>
      <c r="E52" s="180"/>
      <c r="F52" s="180" t="s">
        <v>139</v>
      </c>
      <c r="G52" s="182"/>
      <c r="H52" s="387" t="s">
        <v>140</v>
      </c>
      <c r="I52" s="387"/>
      <c r="J52" s="395" t="s">
        <v>141</v>
      </c>
      <c r="K52" s="396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44" customWidth="1"/>
    <col min="2" max="2" width="7.5" style="44" customWidth="1"/>
    <col min="3" max="4" width="8.5" style="45" customWidth="1"/>
    <col min="5" max="7" width="8.5" style="44" customWidth="1"/>
    <col min="8" max="8" width="8.875" style="44" customWidth="1"/>
    <col min="9" max="9" width="6.75" style="44" customWidth="1"/>
    <col min="10" max="10" width="2.75" style="44" customWidth="1"/>
    <col min="11" max="21" width="7.375" style="44" customWidth="1"/>
    <col min="22" max="22" width="7.375" style="46" customWidth="1"/>
    <col min="23" max="260" width="9" style="44"/>
    <col min="261" max="16384" width="9" style="23"/>
  </cols>
  <sheetData>
    <row r="1" spans="1:263" s="44" customFormat="1" ht="29.1" customHeight="1">
      <c r="A1" s="323" t="s">
        <v>143</v>
      </c>
      <c r="B1" s="323"/>
      <c r="C1" s="324"/>
      <c r="D1" s="324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58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4" customFormat="1" ht="20.100000000000001" customHeight="1">
      <c r="A2" s="47" t="s">
        <v>62</v>
      </c>
      <c r="B2" s="397" t="s">
        <v>202</v>
      </c>
      <c r="C2" s="398"/>
      <c r="D2" s="399"/>
      <c r="E2" s="50" t="s">
        <v>68</v>
      </c>
      <c r="F2" s="400"/>
      <c r="G2" s="400"/>
      <c r="H2" s="400"/>
      <c r="I2" s="400"/>
      <c r="J2" s="411"/>
      <c r="K2" s="134" t="s">
        <v>57</v>
      </c>
      <c r="L2" s="134"/>
      <c r="M2" s="401" t="s">
        <v>58</v>
      </c>
      <c r="N2" s="401"/>
      <c r="O2" s="401"/>
      <c r="P2" s="401"/>
      <c r="Q2" s="401"/>
      <c r="R2" s="401"/>
      <c r="S2" s="401"/>
      <c r="T2" s="401"/>
      <c r="U2" s="402"/>
      <c r="V2" s="60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4" customFormat="1">
      <c r="A3" s="408" t="s">
        <v>145</v>
      </c>
      <c r="B3" s="403" t="s">
        <v>146</v>
      </c>
      <c r="C3" s="404"/>
      <c r="D3" s="403"/>
      <c r="E3" s="403"/>
      <c r="F3" s="403"/>
      <c r="G3" s="403"/>
      <c r="H3" s="403"/>
      <c r="I3" s="405"/>
      <c r="J3" s="334"/>
      <c r="K3" s="406" t="s">
        <v>147</v>
      </c>
      <c r="L3" s="406"/>
      <c r="M3" s="406"/>
      <c r="N3" s="406"/>
      <c r="O3" s="406"/>
      <c r="P3" s="406"/>
      <c r="Q3" s="406"/>
      <c r="R3" s="406"/>
      <c r="S3" s="406"/>
      <c r="T3" s="406"/>
      <c r="U3" s="407"/>
      <c r="V3" s="149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4" customFormat="1">
      <c r="A4" s="408"/>
      <c r="B4" s="105"/>
      <c r="C4" s="106"/>
      <c r="D4" s="105"/>
      <c r="E4" s="105"/>
      <c r="F4" s="105"/>
      <c r="G4" s="105"/>
      <c r="H4" s="105"/>
      <c r="I4" s="135"/>
      <c r="J4" s="334"/>
      <c r="K4" s="61" t="s">
        <v>150</v>
      </c>
      <c r="L4" s="61" t="s">
        <v>151</v>
      </c>
      <c r="M4" s="61" t="s">
        <v>150</v>
      </c>
      <c r="N4" s="61" t="s">
        <v>151</v>
      </c>
      <c r="O4" s="61" t="s">
        <v>150</v>
      </c>
      <c r="P4" s="61" t="s">
        <v>151</v>
      </c>
      <c r="Q4" s="61" t="s">
        <v>150</v>
      </c>
      <c r="R4" s="61" t="s">
        <v>151</v>
      </c>
      <c r="S4" s="61" t="s">
        <v>150</v>
      </c>
      <c r="T4" s="61" t="s">
        <v>151</v>
      </c>
      <c r="U4" s="61" t="s">
        <v>150</v>
      </c>
      <c r="V4" s="150" t="s">
        <v>151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4" customFormat="1" ht="16.5">
      <c r="A5" s="408"/>
      <c r="B5" s="409" t="s">
        <v>148</v>
      </c>
      <c r="C5" s="107" t="s">
        <v>110</v>
      </c>
      <c r="D5" s="107" t="s">
        <v>111</v>
      </c>
      <c r="E5" s="108" t="s">
        <v>112</v>
      </c>
      <c r="F5" s="107" t="s">
        <v>113</v>
      </c>
      <c r="G5" s="107" t="s">
        <v>114</v>
      </c>
      <c r="H5" s="109"/>
      <c r="I5" s="137"/>
      <c r="J5" s="334"/>
      <c r="K5" s="22"/>
      <c r="L5" s="22"/>
      <c r="M5" s="22"/>
      <c r="N5" s="22"/>
      <c r="O5" s="22"/>
      <c r="P5" s="22"/>
      <c r="Q5" s="22"/>
      <c r="R5" s="22"/>
      <c r="S5" s="22"/>
      <c r="T5" s="22"/>
      <c r="U5" s="49"/>
      <c r="V5" s="151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4" customFormat="1" ht="16.5">
      <c r="A6" s="408"/>
      <c r="B6" s="410"/>
      <c r="C6" s="110" t="s">
        <v>203</v>
      </c>
      <c r="D6" s="110" t="s">
        <v>204</v>
      </c>
      <c r="E6" s="110" t="s">
        <v>205</v>
      </c>
      <c r="F6" s="110" t="s">
        <v>206</v>
      </c>
      <c r="G6" s="110" t="s">
        <v>207</v>
      </c>
      <c r="H6" s="111"/>
      <c r="I6" s="137"/>
      <c r="J6" s="412"/>
      <c r="K6" s="138" t="s">
        <v>110</v>
      </c>
      <c r="L6" s="138" t="s">
        <v>110</v>
      </c>
      <c r="M6" s="138" t="s">
        <v>111</v>
      </c>
      <c r="N6" s="138" t="s">
        <v>111</v>
      </c>
      <c r="O6" s="139" t="s">
        <v>112</v>
      </c>
      <c r="P6" s="139" t="s">
        <v>112</v>
      </c>
      <c r="Q6" s="138" t="s">
        <v>113</v>
      </c>
      <c r="R6" s="138" t="s">
        <v>113</v>
      </c>
      <c r="S6" s="138" t="s">
        <v>114</v>
      </c>
      <c r="T6" s="138" t="s">
        <v>114</v>
      </c>
      <c r="U6" s="152"/>
      <c r="V6" s="15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4" customFormat="1" ht="20.100000000000001" customHeight="1">
      <c r="A7" s="53"/>
      <c r="B7" s="54"/>
      <c r="C7" s="54"/>
      <c r="D7" s="54"/>
      <c r="E7" s="54"/>
      <c r="F7" s="54"/>
      <c r="G7" s="54"/>
      <c r="H7" s="53"/>
      <c r="I7" s="113"/>
      <c r="J7" s="412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54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4" customFormat="1" ht="20.100000000000001" customHeight="1">
      <c r="A8" s="53"/>
      <c r="B8" s="54"/>
      <c r="C8" s="54"/>
      <c r="D8" s="54"/>
      <c r="E8" s="54"/>
      <c r="F8" s="54"/>
      <c r="G8" s="54"/>
      <c r="H8" s="53"/>
      <c r="I8" s="113"/>
      <c r="J8" s="412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5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4" customFormat="1" ht="20.100000000000001" customHeight="1">
      <c r="A9" s="53"/>
      <c r="B9" s="54"/>
      <c r="C9" s="54"/>
      <c r="D9" s="54"/>
      <c r="E9" s="54"/>
      <c r="F9" s="54"/>
      <c r="G9" s="54"/>
      <c r="H9" s="53"/>
      <c r="I9" s="113"/>
      <c r="J9" s="412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5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4" customFormat="1" ht="20.100000000000001" customHeight="1">
      <c r="A10" s="53"/>
      <c r="B10" s="54"/>
      <c r="C10" s="54"/>
      <c r="D10" s="54"/>
      <c r="E10" s="54"/>
      <c r="F10" s="54"/>
      <c r="G10" s="54"/>
      <c r="H10" s="53"/>
      <c r="I10" s="113"/>
      <c r="J10" s="412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54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4" customFormat="1" ht="20.100000000000001" customHeight="1">
      <c r="A11" s="53"/>
      <c r="B11" s="54"/>
      <c r="C11" s="54"/>
      <c r="D11" s="54"/>
      <c r="E11" s="54"/>
      <c r="F11" s="54"/>
      <c r="G11" s="54"/>
      <c r="H11" s="53"/>
      <c r="I11" s="113"/>
      <c r="J11" s="412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54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4" customFormat="1" ht="20.100000000000001" customHeight="1">
      <c r="A12" s="53"/>
      <c r="B12" s="54"/>
      <c r="C12" s="54"/>
      <c r="D12" s="54"/>
      <c r="E12" s="54"/>
      <c r="F12" s="54"/>
      <c r="G12" s="54"/>
      <c r="H12" s="53"/>
      <c r="I12" s="141"/>
      <c r="J12" s="412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5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4" customFormat="1" ht="20.100000000000001" customHeight="1">
      <c r="A13" s="53"/>
      <c r="B13" s="54"/>
      <c r="C13" s="54"/>
      <c r="D13" s="54"/>
      <c r="E13" s="54"/>
      <c r="F13" s="54"/>
      <c r="G13" s="54"/>
      <c r="H13" s="53"/>
      <c r="I13" s="113"/>
      <c r="J13" s="412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54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4" customFormat="1" ht="20.100000000000001" customHeight="1">
      <c r="A14" s="53"/>
      <c r="B14" s="54"/>
      <c r="C14" s="54"/>
      <c r="D14" s="54"/>
      <c r="E14" s="54"/>
      <c r="F14" s="54"/>
      <c r="G14" s="54"/>
      <c r="H14" s="53"/>
      <c r="I14" s="113"/>
      <c r="J14" s="412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54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4" customFormat="1" ht="20.100000000000001" customHeight="1">
      <c r="A15" s="112"/>
      <c r="B15" s="54"/>
      <c r="C15" s="54"/>
      <c r="D15" s="54"/>
      <c r="E15" s="54"/>
      <c r="F15" s="54"/>
      <c r="G15" s="54"/>
      <c r="H15" s="53"/>
      <c r="I15" s="113"/>
      <c r="J15" s="41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54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4" customFormat="1" ht="20.100000000000001" customHeight="1">
      <c r="A16" s="53"/>
      <c r="B16" s="54"/>
      <c r="C16" s="54"/>
      <c r="D16" s="54"/>
      <c r="E16" s="54"/>
      <c r="F16" s="54"/>
      <c r="G16" s="54"/>
      <c r="H16" s="113"/>
      <c r="I16" s="113"/>
      <c r="J16" s="412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54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1:266" s="44" customFormat="1" ht="20.100000000000001" customHeight="1">
      <c r="A17" s="114"/>
      <c r="B17" s="114"/>
      <c r="C17" s="54"/>
      <c r="D17" s="54"/>
      <c r="E17" s="54"/>
      <c r="F17" s="54"/>
      <c r="G17" s="54"/>
      <c r="H17" s="113"/>
      <c r="I17" s="142"/>
      <c r="J17" s="41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54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</row>
    <row r="18" spans="1:266" s="44" customFormat="1" ht="20.100000000000001" customHeight="1">
      <c r="A18" s="115"/>
      <c r="B18" s="116"/>
      <c r="C18" s="117"/>
      <c r="D18" s="117"/>
      <c r="E18" s="118"/>
      <c r="F18" s="117"/>
      <c r="G18" s="117"/>
      <c r="H18" s="119"/>
      <c r="I18" s="143"/>
      <c r="J18" s="412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54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</row>
    <row r="19" spans="1:266" s="44" customFormat="1" ht="20.100000000000001" customHeight="1">
      <c r="A19" s="120"/>
      <c r="B19" s="121"/>
      <c r="C19" s="122"/>
      <c r="D19" s="122"/>
      <c r="E19" s="123"/>
      <c r="F19" s="124"/>
      <c r="G19" s="124"/>
      <c r="H19" s="125"/>
      <c r="I19" s="143"/>
      <c r="J19" s="412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54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</row>
    <row r="20" spans="1:266" s="44" customFormat="1" ht="20.100000000000001" customHeight="1">
      <c r="A20" s="126"/>
      <c r="B20" s="127"/>
      <c r="C20" s="128"/>
      <c r="D20" s="128"/>
      <c r="E20" s="129"/>
      <c r="F20" s="128"/>
      <c r="G20" s="128"/>
      <c r="H20" s="128"/>
      <c r="I20" s="128"/>
      <c r="J20" s="413"/>
      <c r="K20" s="144"/>
      <c r="L20" s="144"/>
      <c r="M20" s="144"/>
      <c r="N20" s="145"/>
      <c r="O20" s="144"/>
      <c r="P20" s="144"/>
      <c r="Q20" s="144"/>
      <c r="R20" s="144"/>
      <c r="S20" s="144"/>
      <c r="T20" s="144"/>
      <c r="U20" s="145"/>
      <c r="V20" s="155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</row>
    <row r="21" spans="1:266" s="44" customFormat="1" ht="16.5">
      <c r="A21" s="130"/>
      <c r="B21" s="130"/>
      <c r="C21" s="130"/>
      <c r="D21" s="130"/>
      <c r="E21" s="131"/>
      <c r="F21" s="130"/>
      <c r="G21" s="130"/>
      <c r="H21" s="130"/>
      <c r="I21" s="146"/>
      <c r="V21" s="58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</row>
    <row r="22" spans="1:266" s="44" customFormat="1">
      <c r="A22" s="132" t="s">
        <v>208</v>
      </c>
      <c r="B22" s="132"/>
      <c r="C22" s="133"/>
      <c r="D22" s="133"/>
      <c r="V22" s="58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</row>
    <row r="23" spans="1:266" s="44" customFormat="1">
      <c r="C23" s="45"/>
      <c r="D23" s="45"/>
      <c r="K23" s="67" t="s">
        <v>175</v>
      </c>
      <c r="L23" s="147">
        <v>45038</v>
      </c>
      <c r="M23" s="148"/>
      <c r="N23" s="67" t="s">
        <v>176</v>
      </c>
      <c r="O23" s="67" t="s">
        <v>209</v>
      </c>
      <c r="P23" s="67"/>
      <c r="Q23" s="67"/>
      <c r="R23" s="67"/>
      <c r="S23" s="67"/>
      <c r="T23" s="67" t="s">
        <v>177</v>
      </c>
      <c r="U23" s="44" t="s">
        <v>141</v>
      </c>
      <c r="V23" s="58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</row>
    <row r="24" spans="1:266" s="44" customFormat="1">
      <c r="C24" s="45"/>
      <c r="D24" s="45"/>
      <c r="V24" s="46"/>
      <c r="JA24" s="23"/>
      <c r="JB24" s="23"/>
      <c r="JC24" s="23"/>
      <c r="JD24" s="23"/>
      <c r="JE24" s="23"/>
      <c r="JF24" s="2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honeticPr fontId="58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A18" sqref="A18:K18"/>
    </sheetView>
  </sheetViews>
  <sheetFormatPr defaultColWidth="10.125" defaultRowHeight="14.25"/>
  <cols>
    <col min="1" max="1" width="9.625" style="69" customWidth="1"/>
    <col min="2" max="2" width="9.25" style="69" customWidth="1"/>
    <col min="3" max="3" width="11.875" style="69" customWidth="1"/>
    <col min="4" max="4" width="9.5" style="69" customWidth="1"/>
    <col min="5" max="5" width="12.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0.75" style="69" customWidth="1"/>
    <col min="12" max="16384" width="10.125" style="69"/>
  </cols>
  <sheetData>
    <row r="1" spans="1:14" ht="25.5">
      <c r="A1" s="414" t="s">
        <v>210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4" ht="18" customHeight="1">
      <c r="A2" s="70" t="s">
        <v>53</v>
      </c>
      <c r="B2" s="415" t="s">
        <v>54</v>
      </c>
      <c r="C2" s="415"/>
      <c r="D2" s="71" t="s">
        <v>62</v>
      </c>
      <c r="E2" s="69" t="s">
        <v>63</v>
      </c>
      <c r="F2" s="72" t="s">
        <v>211</v>
      </c>
      <c r="G2" s="73" t="s">
        <v>144</v>
      </c>
      <c r="H2" s="73"/>
      <c r="I2" s="91" t="s">
        <v>57</v>
      </c>
      <c r="J2" s="416" t="s">
        <v>58</v>
      </c>
      <c r="K2" s="417"/>
    </row>
    <row r="3" spans="1:14" ht="18" customHeight="1">
      <c r="A3" s="74" t="s">
        <v>75</v>
      </c>
      <c r="B3" s="338">
        <v>525</v>
      </c>
      <c r="C3" s="338"/>
      <c r="D3" s="76" t="s">
        <v>212</v>
      </c>
      <c r="E3" s="418">
        <v>45097</v>
      </c>
      <c r="F3" s="418"/>
      <c r="G3" s="418"/>
      <c r="H3" s="367" t="s">
        <v>213</v>
      </c>
      <c r="I3" s="367"/>
      <c r="J3" s="367"/>
      <c r="K3" s="368"/>
    </row>
    <row r="4" spans="1:14" ht="18" customHeight="1">
      <c r="A4" s="77" t="s">
        <v>72</v>
      </c>
      <c r="B4" s="78" t="s">
        <v>214</v>
      </c>
      <c r="C4" s="79">
        <v>3</v>
      </c>
      <c r="D4" s="80" t="s">
        <v>215</v>
      </c>
      <c r="E4" s="342" t="s">
        <v>216</v>
      </c>
      <c r="F4" s="342"/>
      <c r="G4" s="342"/>
      <c r="H4" s="302" t="s">
        <v>217</v>
      </c>
      <c r="I4" s="302"/>
      <c r="J4" s="79" t="s">
        <v>66</v>
      </c>
      <c r="K4" s="95" t="s">
        <v>67</v>
      </c>
    </row>
    <row r="5" spans="1:14" ht="18" customHeight="1">
      <c r="A5" s="77" t="s">
        <v>218</v>
      </c>
      <c r="B5" s="338">
        <v>2</v>
      </c>
      <c r="C5" s="338"/>
      <c r="D5" s="76" t="s">
        <v>219</v>
      </c>
      <c r="E5" s="76" t="s">
        <v>220</v>
      </c>
      <c r="G5" s="76"/>
      <c r="H5" s="302" t="s">
        <v>221</v>
      </c>
      <c r="I5" s="302"/>
      <c r="J5" s="79" t="s">
        <v>66</v>
      </c>
      <c r="K5" s="95" t="s">
        <v>67</v>
      </c>
    </row>
    <row r="6" spans="1:14" ht="18" customHeight="1">
      <c r="A6" s="81" t="s">
        <v>222</v>
      </c>
      <c r="B6" s="270">
        <v>9</v>
      </c>
      <c r="C6" s="270"/>
      <c r="D6" s="82" t="s">
        <v>223</v>
      </c>
      <c r="E6" s="83">
        <v>525</v>
      </c>
      <c r="F6" s="84"/>
      <c r="G6" s="82"/>
      <c r="H6" s="419" t="s">
        <v>224</v>
      </c>
      <c r="I6" s="419"/>
      <c r="J6" s="84" t="s">
        <v>66</v>
      </c>
      <c r="K6" s="96" t="s">
        <v>67</v>
      </c>
    </row>
    <row r="7" spans="1:14" ht="18" customHeight="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4" ht="18" customHeight="1">
      <c r="A8" s="88" t="s">
        <v>225</v>
      </c>
      <c r="B8" s="72" t="s">
        <v>226</v>
      </c>
      <c r="C8" s="72" t="s">
        <v>227</v>
      </c>
      <c r="D8" s="72" t="s">
        <v>228</v>
      </c>
      <c r="E8" s="72" t="s">
        <v>229</v>
      </c>
      <c r="F8" s="72" t="s">
        <v>230</v>
      </c>
      <c r="G8" s="420" t="s">
        <v>231</v>
      </c>
      <c r="H8" s="421"/>
      <c r="I8" s="421"/>
      <c r="J8" s="421"/>
      <c r="K8" s="422"/>
    </row>
    <row r="9" spans="1:14" ht="18" customHeight="1">
      <c r="A9" s="301" t="s">
        <v>232</v>
      </c>
      <c r="B9" s="302"/>
      <c r="C9" s="79" t="s">
        <v>66</v>
      </c>
      <c r="D9" s="79" t="s">
        <v>67</v>
      </c>
      <c r="E9" s="76" t="s">
        <v>233</v>
      </c>
      <c r="F9" s="89" t="s">
        <v>234</v>
      </c>
      <c r="G9" s="423"/>
      <c r="H9" s="424"/>
      <c r="I9" s="424"/>
      <c r="J9" s="424"/>
      <c r="K9" s="425"/>
    </row>
    <row r="10" spans="1:14" ht="18" customHeight="1">
      <c r="A10" s="301" t="s">
        <v>235</v>
      </c>
      <c r="B10" s="302"/>
      <c r="C10" s="79" t="s">
        <v>66</v>
      </c>
      <c r="D10" s="79" t="s">
        <v>67</v>
      </c>
      <c r="E10" s="76" t="s">
        <v>236</v>
      </c>
      <c r="F10" s="89" t="s">
        <v>237</v>
      </c>
      <c r="G10" s="423" t="s">
        <v>238</v>
      </c>
      <c r="H10" s="424"/>
      <c r="I10" s="424"/>
      <c r="J10" s="424"/>
      <c r="K10" s="425"/>
      <c r="N10" s="98"/>
    </row>
    <row r="11" spans="1:14" ht="18" customHeight="1">
      <c r="A11" s="383" t="s">
        <v>186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5"/>
    </row>
    <row r="12" spans="1:14" ht="18" customHeight="1">
      <c r="A12" s="74" t="s">
        <v>89</v>
      </c>
      <c r="B12" s="79" t="s">
        <v>85</v>
      </c>
      <c r="C12" s="79" t="s">
        <v>86</v>
      </c>
      <c r="D12" s="89"/>
      <c r="E12" s="76" t="s">
        <v>87</v>
      </c>
      <c r="F12" s="79" t="s">
        <v>85</v>
      </c>
      <c r="G12" s="79" t="s">
        <v>86</v>
      </c>
      <c r="H12" s="79"/>
      <c r="I12" s="76" t="s">
        <v>239</v>
      </c>
      <c r="J12" s="79" t="s">
        <v>85</v>
      </c>
      <c r="K12" s="95" t="s">
        <v>86</v>
      </c>
    </row>
    <row r="13" spans="1:14" ht="18" customHeight="1">
      <c r="A13" s="74" t="s">
        <v>92</v>
      </c>
      <c r="B13" s="79" t="s">
        <v>85</v>
      </c>
      <c r="C13" s="79" t="s">
        <v>86</v>
      </c>
      <c r="D13" s="89"/>
      <c r="E13" s="76" t="s">
        <v>97</v>
      </c>
      <c r="F13" s="79" t="s">
        <v>85</v>
      </c>
      <c r="G13" s="79" t="s">
        <v>86</v>
      </c>
      <c r="H13" s="79"/>
      <c r="I13" s="76" t="s">
        <v>240</v>
      </c>
      <c r="J13" s="79" t="s">
        <v>85</v>
      </c>
      <c r="K13" s="95" t="s">
        <v>86</v>
      </c>
    </row>
    <row r="14" spans="1:14" ht="18" customHeight="1">
      <c r="A14" s="81" t="s">
        <v>241</v>
      </c>
      <c r="B14" s="84" t="s">
        <v>85</v>
      </c>
      <c r="C14" s="84" t="s">
        <v>86</v>
      </c>
      <c r="D14" s="90"/>
      <c r="E14" s="82" t="s">
        <v>242</v>
      </c>
      <c r="F14" s="84" t="s">
        <v>85</v>
      </c>
      <c r="G14" s="84" t="s">
        <v>86</v>
      </c>
      <c r="H14" s="84"/>
      <c r="I14" s="82" t="s">
        <v>243</v>
      </c>
      <c r="J14" s="84" t="s">
        <v>85</v>
      </c>
      <c r="K14" s="96" t="s">
        <v>86</v>
      </c>
    </row>
    <row r="15" spans="1:14" ht="18" customHeight="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4" ht="18" customHeight="1">
      <c r="A16" s="366" t="s">
        <v>244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1:11" ht="18" customHeight="1">
      <c r="A17" s="301" t="s">
        <v>245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72"/>
    </row>
    <row r="18" spans="1:11" ht="18" customHeight="1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72"/>
    </row>
    <row r="19" spans="1:11" ht="21.95" customHeight="1">
      <c r="A19" s="426"/>
      <c r="B19" s="427"/>
      <c r="C19" s="427"/>
      <c r="D19" s="427"/>
      <c r="E19" s="427"/>
      <c r="F19" s="427"/>
      <c r="G19" s="427"/>
      <c r="H19" s="427"/>
      <c r="I19" s="427"/>
      <c r="J19" s="427"/>
      <c r="K19" s="428"/>
    </row>
    <row r="20" spans="1:11" ht="21.95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429"/>
    </row>
    <row r="21" spans="1:11" ht="21.95" customHeight="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429"/>
    </row>
    <row r="22" spans="1:11" ht="21.95" customHeight="1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429"/>
    </row>
    <row r="23" spans="1:11" ht="21.95" customHeight="1">
      <c r="A23" s="430"/>
      <c r="B23" s="431"/>
      <c r="C23" s="431"/>
      <c r="D23" s="431"/>
      <c r="E23" s="431"/>
      <c r="F23" s="431"/>
      <c r="G23" s="431"/>
      <c r="H23" s="431"/>
      <c r="I23" s="431"/>
      <c r="J23" s="431"/>
      <c r="K23" s="432"/>
    </row>
    <row r="24" spans="1:11" ht="18" customHeight="1">
      <c r="A24" s="301" t="s">
        <v>123</v>
      </c>
      <c r="B24" s="302"/>
      <c r="C24" s="79" t="s">
        <v>66</v>
      </c>
      <c r="D24" s="79" t="s">
        <v>67</v>
      </c>
      <c r="E24" s="367"/>
      <c r="F24" s="367"/>
      <c r="G24" s="367"/>
      <c r="H24" s="367"/>
      <c r="I24" s="367"/>
      <c r="J24" s="367"/>
      <c r="K24" s="368"/>
    </row>
    <row r="25" spans="1:11" ht="18" customHeight="1">
      <c r="A25" s="92" t="s">
        <v>246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4"/>
    </row>
    <row r="26" spans="1:11">
      <c r="A26" s="435"/>
      <c r="B26" s="435"/>
      <c r="C26" s="435"/>
      <c r="D26" s="435"/>
      <c r="E26" s="435"/>
      <c r="F26" s="435"/>
      <c r="G26" s="435"/>
      <c r="H26" s="435"/>
      <c r="I26" s="435"/>
      <c r="J26" s="435"/>
      <c r="K26" s="435"/>
    </row>
    <row r="27" spans="1:11" ht="20.100000000000001" customHeight="1">
      <c r="A27" s="436" t="s">
        <v>247</v>
      </c>
      <c r="B27" s="421"/>
      <c r="C27" s="421"/>
      <c r="D27" s="421"/>
      <c r="E27" s="421"/>
      <c r="F27" s="421"/>
      <c r="G27" s="421"/>
      <c r="H27" s="421"/>
      <c r="I27" s="421"/>
      <c r="J27" s="437"/>
      <c r="K27" s="100" t="s">
        <v>193</v>
      </c>
    </row>
    <row r="28" spans="1:11" ht="23.1" customHeight="1">
      <c r="A28" s="438" t="s">
        <v>248</v>
      </c>
      <c r="B28" s="439"/>
      <c r="C28" s="439"/>
      <c r="D28" s="439"/>
      <c r="E28" s="439"/>
      <c r="F28" s="439"/>
      <c r="G28" s="439"/>
      <c r="H28" s="439"/>
      <c r="I28" s="439"/>
      <c r="J28" s="440"/>
      <c r="K28" s="101">
        <v>1</v>
      </c>
    </row>
    <row r="29" spans="1:11" ht="23.1" customHeight="1">
      <c r="A29" s="438" t="s">
        <v>249</v>
      </c>
      <c r="B29" s="439"/>
      <c r="C29" s="439"/>
      <c r="D29" s="439"/>
      <c r="E29" s="439"/>
      <c r="F29" s="439"/>
      <c r="G29" s="439"/>
      <c r="H29" s="439"/>
      <c r="I29" s="439"/>
      <c r="J29" s="440"/>
      <c r="K29" s="102">
        <v>1</v>
      </c>
    </row>
    <row r="30" spans="1:11" ht="23.1" customHeight="1">
      <c r="A30" s="438" t="s">
        <v>250</v>
      </c>
      <c r="B30" s="439"/>
      <c r="C30" s="439"/>
      <c r="D30" s="439"/>
      <c r="E30" s="439"/>
      <c r="F30" s="439"/>
      <c r="G30" s="439"/>
      <c r="H30" s="439"/>
      <c r="I30" s="439"/>
      <c r="J30" s="440"/>
      <c r="K30" s="102">
        <v>1</v>
      </c>
    </row>
    <row r="31" spans="1:11" ht="23.1" customHeight="1">
      <c r="A31" s="438"/>
      <c r="B31" s="439"/>
      <c r="C31" s="439"/>
      <c r="D31" s="439"/>
      <c r="E31" s="439"/>
      <c r="F31" s="439"/>
      <c r="G31" s="439"/>
      <c r="H31" s="439"/>
      <c r="I31" s="439"/>
      <c r="J31" s="440"/>
      <c r="K31" s="102"/>
    </row>
    <row r="32" spans="1:11" ht="23.1" customHeight="1">
      <c r="A32" s="438"/>
      <c r="B32" s="439"/>
      <c r="C32" s="439"/>
      <c r="D32" s="439"/>
      <c r="E32" s="439"/>
      <c r="F32" s="439"/>
      <c r="G32" s="439"/>
      <c r="H32" s="439"/>
      <c r="I32" s="439"/>
      <c r="J32" s="440"/>
      <c r="K32" s="102"/>
    </row>
    <row r="33" spans="1:11" ht="23.1" customHeight="1">
      <c r="A33" s="438"/>
      <c r="B33" s="439"/>
      <c r="C33" s="439"/>
      <c r="D33" s="439"/>
      <c r="E33" s="439"/>
      <c r="F33" s="439"/>
      <c r="G33" s="439"/>
      <c r="H33" s="439"/>
      <c r="I33" s="439"/>
      <c r="J33" s="440"/>
      <c r="K33" s="102"/>
    </row>
    <row r="34" spans="1:11" ht="23.1" customHeight="1">
      <c r="A34" s="438"/>
      <c r="B34" s="439"/>
      <c r="C34" s="439"/>
      <c r="D34" s="439"/>
      <c r="E34" s="439"/>
      <c r="F34" s="439"/>
      <c r="G34" s="439"/>
      <c r="H34" s="439"/>
      <c r="I34" s="439"/>
      <c r="J34" s="440"/>
      <c r="K34" s="97"/>
    </row>
    <row r="35" spans="1:11" ht="23.1" customHeight="1">
      <c r="A35" s="438"/>
      <c r="B35" s="439"/>
      <c r="C35" s="439"/>
      <c r="D35" s="439"/>
      <c r="E35" s="439"/>
      <c r="F35" s="439"/>
      <c r="G35" s="439"/>
      <c r="H35" s="439"/>
      <c r="I35" s="439"/>
      <c r="J35" s="440"/>
      <c r="K35" s="103"/>
    </row>
    <row r="36" spans="1:11" ht="23.1" customHeight="1">
      <c r="A36" s="441" t="s">
        <v>199</v>
      </c>
      <c r="B36" s="442"/>
      <c r="C36" s="442"/>
      <c r="D36" s="442"/>
      <c r="E36" s="442"/>
      <c r="F36" s="442"/>
      <c r="G36" s="442"/>
      <c r="H36" s="442"/>
      <c r="I36" s="442"/>
      <c r="J36" s="443"/>
      <c r="K36" s="104">
        <f>SUM(K28:K35)</f>
        <v>3</v>
      </c>
    </row>
    <row r="37" spans="1:11" ht="18.75" customHeight="1">
      <c r="A37" s="444" t="s">
        <v>251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6"/>
    </row>
    <row r="38" spans="1:11" ht="18.75" customHeight="1">
      <c r="A38" s="298" t="s">
        <v>252</v>
      </c>
      <c r="B38" s="299"/>
      <c r="C38" s="299"/>
      <c r="D38" s="447" t="s">
        <v>253</v>
      </c>
      <c r="E38" s="447"/>
      <c r="F38" s="448" t="s">
        <v>254</v>
      </c>
      <c r="G38" s="449"/>
      <c r="H38" s="299" t="s">
        <v>255</v>
      </c>
      <c r="I38" s="299"/>
      <c r="J38" s="299" t="s">
        <v>256</v>
      </c>
      <c r="K38" s="300"/>
    </row>
    <row r="39" spans="1:11" ht="18.75" customHeight="1">
      <c r="A39" s="77" t="s">
        <v>124</v>
      </c>
      <c r="B39" s="302" t="s">
        <v>257</v>
      </c>
      <c r="C39" s="302"/>
      <c r="D39" s="302"/>
      <c r="E39" s="302"/>
      <c r="F39" s="302"/>
      <c r="G39" s="302"/>
      <c r="H39" s="302"/>
      <c r="I39" s="302"/>
      <c r="J39" s="302"/>
      <c r="K39" s="372"/>
    </row>
    <row r="40" spans="1:11" ht="24" customHeight="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72"/>
    </row>
    <row r="41" spans="1:11" ht="24" customHeight="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72"/>
    </row>
    <row r="42" spans="1:11" ht="32.1" customHeight="1">
      <c r="A42" s="81" t="s">
        <v>135</v>
      </c>
      <c r="B42" s="450" t="s">
        <v>258</v>
      </c>
      <c r="C42" s="450"/>
      <c r="D42" s="82" t="s">
        <v>259</v>
      </c>
      <c r="E42" s="90" t="s">
        <v>138</v>
      </c>
      <c r="F42" s="93" t="s">
        <v>260</v>
      </c>
      <c r="G42" s="94">
        <v>45084</v>
      </c>
      <c r="H42" s="451" t="s">
        <v>140</v>
      </c>
      <c r="I42" s="451"/>
      <c r="J42" s="450" t="s">
        <v>141</v>
      </c>
      <c r="K42" s="452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18"/>
  <sheetViews>
    <sheetView tabSelected="1" workbookViewId="0">
      <selection activeCell="O8" sqref="O8"/>
    </sheetView>
  </sheetViews>
  <sheetFormatPr defaultColWidth="9" defaultRowHeight="14.25"/>
  <cols>
    <col min="1" max="1" width="13.625" style="44" customWidth="1"/>
    <col min="2" max="2" width="10.375" style="44" customWidth="1"/>
    <col min="3" max="4" width="10.375" style="45" customWidth="1"/>
    <col min="5" max="8" width="10.375" style="44" customWidth="1"/>
    <col min="9" max="9" width="2.75" style="44" customWidth="1"/>
    <col min="10" max="15" width="11.125" style="44" customWidth="1"/>
    <col min="16" max="16" width="9.75" style="46" customWidth="1"/>
    <col min="17" max="254" width="9" style="44"/>
    <col min="255" max="16384" width="9" style="23"/>
  </cols>
  <sheetData>
    <row r="1" spans="1:257" s="44" customFormat="1" ht="29.1" customHeight="1">
      <c r="A1" s="323" t="s">
        <v>143</v>
      </c>
      <c r="B1" s="323"/>
      <c r="C1" s="324"/>
      <c r="D1" s="324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58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4" customFormat="1" ht="20.100000000000001" customHeight="1">
      <c r="A2" s="47" t="s">
        <v>62</v>
      </c>
      <c r="B2" s="326" t="s">
        <v>63</v>
      </c>
      <c r="C2" s="327"/>
      <c r="D2" s="326"/>
      <c r="E2" s="50" t="s">
        <v>68</v>
      </c>
      <c r="F2" s="453" t="s">
        <v>144</v>
      </c>
      <c r="G2" s="453"/>
      <c r="H2" s="454"/>
      <c r="I2" s="460"/>
      <c r="J2" s="59" t="s">
        <v>57</v>
      </c>
      <c r="K2" s="455" t="s">
        <v>58</v>
      </c>
      <c r="L2" s="455"/>
      <c r="M2" s="455"/>
      <c r="N2" s="455"/>
      <c r="O2" s="456"/>
      <c r="P2" s="60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4" customFormat="1">
      <c r="A3" s="408" t="s">
        <v>145</v>
      </c>
      <c r="B3" s="457" t="s">
        <v>146</v>
      </c>
      <c r="C3" s="458"/>
      <c r="D3" s="457"/>
      <c r="E3" s="457"/>
      <c r="F3" s="457"/>
      <c r="G3" s="457"/>
      <c r="H3" s="457"/>
      <c r="I3" s="461"/>
      <c r="J3" s="330" t="s">
        <v>147</v>
      </c>
      <c r="K3" s="330"/>
      <c r="L3" s="330"/>
      <c r="M3" s="330"/>
      <c r="N3" s="330"/>
      <c r="O3" s="330"/>
      <c r="P3" s="62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4" customFormat="1" ht="16.5">
      <c r="A4" s="459"/>
      <c r="B4" s="51" t="s">
        <v>149</v>
      </c>
      <c r="C4" s="51" t="s">
        <v>110</v>
      </c>
      <c r="D4" s="51" t="s">
        <v>111</v>
      </c>
      <c r="E4" s="51" t="s">
        <v>112</v>
      </c>
      <c r="F4" s="51" t="s">
        <v>113</v>
      </c>
      <c r="G4" s="51" t="s">
        <v>114</v>
      </c>
      <c r="H4" s="51" t="s">
        <v>115</v>
      </c>
      <c r="I4" s="461"/>
      <c r="J4" s="63" t="s">
        <v>118</v>
      </c>
      <c r="K4" s="63" t="s">
        <v>118</v>
      </c>
      <c r="L4" s="63" t="s">
        <v>118</v>
      </c>
      <c r="M4" s="63" t="s">
        <v>118</v>
      </c>
      <c r="N4" s="63" t="s">
        <v>118</v>
      </c>
      <c r="O4" s="63"/>
      <c r="P4" s="6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4" customFormat="1" ht="17.25">
      <c r="A5" s="459"/>
      <c r="B5" s="51" t="s">
        <v>152</v>
      </c>
      <c r="C5" s="51" t="s">
        <v>153</v>
      </c>
      <c r="D5" s="51" t="s">
        <v>154</v>
      </c>
      <c r="E5" s="52" t="s">
        <v>155</v>
      </c>
      <c r="F5" s="52" t="s">
        <v>156</v>
      </c>
      <c r="G5" s="52" t="s">
        <v>157</v>
      </c>
      <c r="H5" s="52" t="s">
        <v>158</v>
      </c>
      <c r="I5" s="461"/>
      <c r="J5" s="64" t="s">
        <v>110</v>
      </c>
      <c r="K5" s="64" t="s">
        <v>111</v>
      </c>
      <c r="L5" s="64" t="s">
        <v>112</v>
      </c>
      <c r="M5" s="64" t="s">
        <v>113</v>
      </c>
      <c r="N5" s="64" t="s">
        <v>114</v>
      </c>
      <c r="O5" s="64"/>
      <c r="P5" s="6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4" customFormat="1" ht="20.100000000000001" customHeight="1">
      <c r="A6" s="53" t="s">
        <v>159</v>
      </c>
      <c r="B6" s="54">
        <f>C6-1</f>
        <v>57</v>
      </c>
      <c r="C6" s="54">
        <f>D6-2</f>
        <v>58</v>
      </c>
      <c r="D6" s="54">
        <v>60</v>
      </c>
      <c r="E6" s="54">
        <f>D6+2</f>
        <v>62</v>
      </c>
      <c r="F6" s="54">
        <f>E6+2</f>
        <v>64</v>
      </c>
      <c r="G6" s="54">
        <f>F6+1</f>
        <v>65</v>
      </c>
      <c r="H6" s="55">
        <f>G6+1</f>
        <v>66</v>
      </c>
      <c r="I6" s="461"/>
      <c r="J6" s="65"/>
      <c r="K6" s="65" t="s">
        <v>261</v>
      </c>
      <c r="L6" s="65" t="s">
        <v>262</v>
      </c>
      <c r="M6" s="65" t="s">
        <v>263</v>
      </c>
      <c r="N6" s="65"/>
      <c r="O6" s="65"/>
      <c r="P6" s="65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4" customFormat="1" ht="20.100000000000001" customHeight="1">
      <c r="A7" s="53" t="s">
        <v>163</v>
      </c>
      <c r="B7" s="54">
        <f t="shared" ref="B7:B9" si="0">C7-4</f>
        <v>84</v>
      </c>
      <c r="C7" s="54">
        <f t="shared" ref="C7:C9" si="1">D7-4</f>
        <v>88</v>
      </c>
      <c r="D7" s="54">
        <v>92</v>
      </c>
      <c r="E7" s="54">
        <f t="shared" ref="E7:E9" si="2">D7+4</f>
        <v>96</v>
      </c>
      <c r="F7" s="54">
        <f>E7+4</f>
        <v>100</v>
      </c>
      <c r="G7" s="54">
        <f t="shared" ref="G7:G9" si="3">F7+6</f>
        <v>106</v>
      </c>
      <c r="H7" s="53">
        <f>G7+6</f>
        <v>112</v>
      </c>
      <c r="I7" s="461"/>
      <c r="J7" s="65"/>
      <c r="K7" s="65" t="s">
        <v>263</v>
      </c>
      <c r="L7" s="65" t="s">
        <v>264</v>
      </c>
      <c r="M7" s="65" t="s">
        <v>261</v>
      </c>
      <c r="N7" s="65"/>
      <c r="O7" s="65"/>
      <c r="P7" s="65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4" customFormat="1" ht="20.100000000000001" customHeight="1">
      <c r="A8" s="53" t="s">
        <v>165</v>
      </c>
      <c r="B8" s="54">
        <f t="shared" si="0"/>
        <v>78</v>
      </c>
      <c r="C8" s="54">
        <f t="shared" si="1"/>
        <v>82</v>
      </c>
      <c r="D8" s="54">
        <v>86</v>
      </c>
      <c r="E8" s="54">
        <f t="shared" si="2"/>
        <v>90</v>
      </c>
      <c r="F8" s="54">
        <f>E8+5</f>
        <v>95</v>
      </c>
      <c r="G8" s="54">
        <f t="shared" si="3"/>
        <v>101</v>
      </c>
      <c r="H8" s="53">
        <f>G8+7</f>
        <v>108</v>
      </c>
      <c r="I8" s="461"/>
      <c r="J8" s="65"/>
      <c r="K8" s="65" t="s">
        <v>265</v>
      </c>
      <c r="L8" s="65" t="s">
        <v>263</v>
      </c>
      <c r="M8" s="65" t="s">
        <v>263</v>
      </c>
      <c r="N8" s="65"/>
      <c r="O8" s="65"/>
      <c r="P8" s="65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4" customFormat="1" ht="20.100000000000001" customHeight="1">
      <c r="A9" s="53" t="s">
        <v>166</v>
      </c>
      <c r="B9" s="54">
        <f t="shared" si="0"/>
        <v>86</v>
      </c>
      <c r="C9" s="54">
        <f t="shared" si="1"/>
        <v>90</v>
      </c>
      <c r="D9" s="54">
        <v>94</v>
      </c>
      <c r="E9" s="54">
        <f t="shared" si="2"/>
        <v>98</v>
      </c>
      <c r="F9" s="54">
        <f>E9+5</f>
        <v>103</v>
      </c>
      <c r="G9" s="54">
        <f t="shared" si="3"/>
        <v>109</v>
      </c>
      <c r="H9" s="53">
        <f>G9+7</f>
        <v>116</v>
      </c>
      <c r="I9" s="461"/>
      <c r="J9" s="65"/>
      <c r="K9" s="65" t="s">
        <v>264</v>
      </c>
      <c r="L9" s="65" t="s">
        <v>263</v>
      </c>
      <c r="M9" s="66" t="s">
        <v>262</v>
      </c>
      <c r="N9" s="65"/>
      <c r="O9" s="65"/>
      <c r="P9" s="65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4" customFormat="1" ht="20.100000000000001" customHeight="1">
      <c r="A10" s="53" t="s">
        <v>167</v>
      </c>
      <c r="B10" s="54">
        <f>C10-1</f>
        <v>35.5</v>
      </c>
      <c r="C10" s="54">
        <f>D10-1</f>
        <v>36.5</v>
      </c>
      <c r="D10" s="54">
        <v>37.5</v>
      </c>
      <c r="E10" s="54">
        <f>D10+1</f>
        <v>38.5</v>
      </c>
      <c r="F10" s="54">
        <f>E10+1</f>
        <v>39.5</v>
      </c>
      <c r="G10" s="54">
        <f>F10+1.2</f>
        <v>40.700000000000003</v>
      </c>
      <c r="H10" s="53">
        <f>G10+1.4</f>
        <v>42.1</v>
      </c>
      <c r="I10" s="461"/>
      <c r="J10" s="66"/>
      <c r="K10" s="65" t="s">
        <v>263</v>
      </c>
      <c r="L10" s="65" t="s">
        <v>263</v>
      </c>
      <c r="M10" s="65" t="s">
        <v>263</v>
      </c>
      <c r="N10" s="66"/>
      <c r="O10" s="65"/>
      <c r="P10" s="6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4" customFormat="1" ht="20.100000000000001" customHeight="1">
      <c r="A11" s="53" t="s">
        <v>170</v>
      </c>
      <c r="B11" s="54">
        <f>C11-0.5</f>
        <v>17</v>
      </c>
      <c r="C11" s="54">
        <f>D11-0.5</f>
        <v>17.5</v>
      </c>
      <c r="D11" s="54">
        <v>18</v>
      </c>
      <c r="E11" s="54">
        <f t="shared" ref="E11:H11" si="4">D11+0.5</f>
        <v>18.5</v>
      </c>
      <c r="F11" s="54">
        <f t="shared" si="4"/>
        <v>19</v>
      </c>
      <c r="G11" s="54">
        <f t="shared" si="4"/>
        <v>19.5</v>
      </c>
      <c r="H11" s="53">
        <f t="shared" si="4"/>
        <v>20</v>
      </c>
      <c r="I11" s="461"/>
      <c r="J11" s="65"/>
      <c r="K11" s="65" t="s">
        <v>266</v>
      </c>
      <c r="L11" s="65" t="s">
        <v>263</v>
      </c>
      <c r="M11" s="65" t="s">
        <v>263</v>
      </c>
      <c r="N11" s="66"/>
      <c r="O11" s="65"/>
      <c r="P11" s="6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4" customFormat="1" ht="20.100000000000001" customHeight="1">
      <c r="A12" s="53" t="s">
        <v>172</v>
      </c>
      <c r="B12" s="53">
        <f>C12-0.8</f>
        <v>15.399999999999999</v>
      </c>
      <c r="C12" s="53">
        <f>D12-0.8</f>
        <v>16.2</v>
      </c>
      <c r="D12" s="53">
        <v>17</v>
      </c>
      <c r="E12" s="53">
        <f>D12+0.8</f>
        <v>17.8</v>
      </c>
      <c r="F12" s="53">
        <f>E12+0.8</f>
        <v>18.600000000000001</v>
      </c>
      <c r="G12" s="53">
        <f>F12+1.1</f>
        <v>19.700000000000003</v>
      </c>
      <c r="H12" s="53">
        <f>G12+1.3</f>
        <v>21.000000000000004</v>
      </c>
      <c r="I12" s="461"/>
      <c r="J12" s="65"/>
      <c r="K12" s="65" t="s">
        <v>263</v>
      </c>
      <c r="L12" s="65" t="s">
        <v>263</v>
      </c>
      <c r="M12" s="65" t="s">
        <v>263</v>
      </c>
      <c r="N12" s="65"/>
      <c r="O12" s="65"/>
      <c r="P12" s="6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4" customFormat="1" ht="20.100000000000001" customHeight="1">
      <c r="A13" s="53" t="s">
        <v>173</v>
      </c>
      <c r="B13" s="56">
        <f>C13-0.7</f>
        <v>14.100000000000001</v>
      </c>
      <c r="C13" s="56">
        <f>D13-0.7</f>
        <v>14.8</v>
      </c>
      <c r="D13" s="56">
        <v>15.5</v>
      </c>
      <c r="E13" s="56">
        <f>D13+0.7</f>
        <v>16.2</v>
      </c>
      <c r="F13" s="56">
        <f>E13+0.7</f>
        <v>16.899999999999999</v>
      </c>
      <c r="G13" s="56">
        <f>F13+0.95</f>
        <v>17.849999999999998</v>
      </c>
      <c r="H13" s="53">
        <f>G13+0.95</f>
        <v>18.799999999999997</v>
      </c>
      <c r="I13" s="461"/>
      <c r="J13" s="65"/>
      <c r="K13" s="65" t="s">
        <v>263</v>
      </c>
      <c r="L13" s="65" t="s">
        <v>263</v>
      </c>
      <c r="M13" s="65" t="s">
        <v>263</v>
      </c>
      <c r="N13" s="65"/>
      <c r="O13" s="65"/>
      <c r="P13" s="6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4" customFormat="1" ht="16.5">
      <c r="A14" s="53"/>
      <c r="B14" s="53"/>
      <c r="C14" s="53"/>
      <c r="D14" s="51"/>
      <c r="E14" s="53"/>
      <c r="F14" s="53"/>
      <c r="G14" s="53"/>
      <c r="H14" s="53"/>
      <c r="I14" s="461"/>
      <c r="J14" s="65"/>
      <c r="K14" s="65"/>
      <c r="L14" s="65"/>
      <c r="M14" s="65"/>
      <c r="N14" s="65"/>
      <c r="O14" s="65"/>
      <c r="P14" s="6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4" customFormat="1" ht="16.5">
      <c r="A15" s="53"/>
      <c r="B15" s="53"/>
      <c r="C15" s="53"/>
      <c r="D15" s="51"/>
      <c r="E15" s="53"/>
      <c r="F15" s="53"/>
      <c r="G15" s="53"/>
      <c r="H15" s="53"/>
      <c r="I15" s="461"/>
      <c r="J15" s="65"/>
      <c r="K15" s="65"/>
      <c r="L15" s="65"/>
      <c r="M15" s="65"/>
      <c r="N15" s="65"/>
      <c r="O15" s="65"/>
      <c r="P15" s="6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4" customFormat="1" ht="16.5">
      <c r="A16" s="53"/>
      <c r="B16" s="53"/>
      <c r="C16" s="53"/>
      <c r="D16" s="51"/>
      <c r="E16" s="53"/>
      <c r="F16" s="53"/>
      <c r="G16" s="53"/>
      <c r="H16" s="53"/>
      <c r="J16" s="65"/>
      <c r="K16" s="65"/>
      <c r="L16" s="65"/>
      <c r="M16" s="65"/>
      <c r="N16" s="65"/>
      <c r="O16" s="65"/>
      <c r="P16" s="6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8" spans="10:15">
      <c r="J18" s="67" t="s">
        <v>175</v>
      </c>
      <c r="K18" s="68">
        <v>45084</v>
      </c>
      <c r="L18" s="67" t="s">
        <v>176</v>
      </c>
      <c r="M18" s="67" t="s">
        <v>138</v>
      </c>
      <c r="N18" s="67" t="s">
        <v>177</v>
      </c>
      <c r="O18" s="44" t="s">
        <v>141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58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B4" sqref="B4:B6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62" t="s">
        <v>267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15" s="2" customFormat="1" ht="18" customHeight="1">
      <c r="A2" s="471" t="s">
        <v>268</v>
      </c>
      <c r="B2" s="472" t="s">
        <v>269</v>
      </c>
      <c r="C2" s="472" t="s">
        <v>270</v>
      </c>
      <c r="D2" s="472" t="s">
        <v>271</v>
      </c>
      <c r="E2" s="472" t="s">
        <v>272</v>
      </c>
      <c r="F2" s="472" t="s">
        <v>273</v>
      </c>
      <c r="G2" s="472" t="s">
        <v>274</v>
      </c>
      <c r="H2" s="472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472" t="s">
        <v>281</v>
      </c>
      <c r="O2" s="472" t="s">
        <v>282</v>
      </c>
    </row>
    <row r="3" spans="1:15" s="2" customFormat="1" ht="18" customHeight="1">
      <c r="A3" s="471"/>
      <c r="B3" s="473"/>
      <c r="C3" s="473"/>
      <c r="D3" s="473"/>
      <c r="E3" s="473"/>
      <c r="F3" s="473"/>
      <c r="G3" s="473"/>
      <c r="H3" s="473"/>
      <c r="I3" s="4" t="s">
        <v>193</v>
      </c>
      <c r="J3" s="4" t="s">
        <v>193</v>
      </c>
      <c r="K3" s="4" t="s">
        <v>193</v>
      </c>
      <c r="L3" s="4" t="s">
        <v>193</v>
      </c>
      <c r="M3" s="4" t="s">
        <v>193</v>
      </c>
      <c r="N3" s="473"/>
      <c r="O3" s="473"/>
    </row>
    <row r="4" spans="1:15" s="3" customFormat="1" ht="30.95" customHeight="1">
      <c r="A4" s="22">
        <v>1</v>
      </c>
      <c r="B4" s="15">
        <v>230516531</v>
      </c>
      <c r="C4" s="16" t="s">
        <v>283</v>
      </c>
      <c r="D4" s="39" t="s">
        <v>118</v>
      </c>
      <c r="E4" s="16" t="s">
        <v>284</v>
      </c>
      <c r="F4" s="16" t="s">
        <v>285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f>SUM(I4:M4)</f>
        <v>2</v>
      </c>
      <c r="O4" s="22"/>
    </row>
    <row r="5" spans="1:15" s="3" customFormat="1" ht="30.95" customHeight="1">
      <c r="A5" s="22">
        <v>2</v>
      </c>
      <c r="B5" s="16">
        <v>230518533</v>
      </c>
      <c r="C5" s="16" t="s">
        <v>283</v>
      </c>
      <c r="D5" s="39" t="s">
        <v>118</v>
      </c>
      <c r="E5" s="16" t="s">
        <v>284</v>
      </c>
      <c r="F5" s="16" t="s">
        <v>285</v>
      </c>
      <c r="G5" s="22" t="s">
        <v>66</v>
      </c>
      <c r="H5" s="22" t="s">
        <v>66</v>
      </c>
      <c r="I5" s="22">
        <v>2</v>
      </c>
      <c r="J5" s="22">
        <v>1</v>
      </c>
      <c r="K5" s="22">
        <v>1</v>
      </c>
      <c r="L5" s="22">
        <v>1</v>
      </c>
      <c r="M5" s="22">
        <v>1</v>
      </c>
      <c r="N5" s="22">
        <f>SUM(I5:M5)</f>
        <v>6</v>
      </c>
      <c r="O5" s="22"/>
    </row>
    <row r="6" spans="1:15" ht="30.95" customHeight="1">
      <c r="A6" s="22">
        <v>3</v>
      </c>
      <c r="B6" s="15">
        <v>230516532</v>
      </c>
      <c r="C6" s="16" t="s">
        <v>283</v>
      </c>
      <c r="D6" s="39" t="s">
        <v>118</v>
      </c>
      <c r="E6" s="16" t="s">
        <v>284</v>
      </c>
      <c r="F6" s="16" t="s">
        <v>285</v>
      </c>
      <c r="G6" s="22" t="s">
        <v>66</v>
      </c>
      <c r="H6" s="22" t="s">
        <v>66</v>
      </c>
      <c r="I6" s="22">
        <v>1</v>
      </c>
      <c r="J6" s="22">
        <v>0</v>
      </c>
      <c r="K6" s="22">
        <v>1</v>
      </c>
      <c r="L6" s="22">
        <v>1</v>
      </c>
      <c r="M6" s="22">
        <v>0</v>
      </c>
      <c r="N6" s="22">
        <f>SUM(I6:M6)</f>
        <v>3</v>
      </c>
      <c r="O6" s="11"/>
    </row>
    <row r="7" spans="1:15" ht="30.95" customHeight="1">
      <c r="A7" s="22"/>
      <c r="B7" s="15"/>
      <c r="C7" s="16"/>
      <c r="D7" s="39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9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2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63" t="s">
        <v>286</v>
      </c>
      <c r="B12" s="464"/>
      <c r="C12" s="464"/>
      <c r="D12" s="465"/>
      <c r="E12" s="466"/>
      <c r="F12" s="467"/>
      <c r="G12" s="467"/>
      <c r="H12" s="467"/>
      <c r="I12" s="468"/>
      <c r="J12" s="463" t="s">
        <v>287</v>
      </c>
      <c r="K12" s="464"/>
      <c r="L12" s="464"/>
      <c r="M12" s="465"/>
      <c r="N12" s="12"/>
      <c r="O12" s="14"/>
    </row>
    <row r="13" spans="1:15" ht="72.95" customHeight="1">
      <c r="A13" s="469" t="s">
        <v>288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8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zoomScale="125" zoomScaleNormal="125" workbookViewId="0">
      <selection activeCell="A13" sqref="A13:M13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462" t="s">
        <v>289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23" s="2" customFormat="1" ht="18" customHeight="1">
      <c r="A2" s="471" t="s">
        <v>268</v>
      </c>
      <c r="B2" s="472" t="s">
        <v>273</v>
      </c>
      <c r="C2" s="472" t="s">
        <v>269</v>
      </c>
      <c r="D2" s="472" t="s">
        <v>270</v>
      </c>
      <c r="E2" s="472" t="s">
        <v>271</v>
      </c>
      <c r="F2" s="472" t="s">
        <v>272</v>
      </c>
      <c r="G2" s="471" t="s">
        <v>290</v>
      </c>
      <c r="H2" s="471"/>
      <c r="I2" s="471" t="s">
        <v>291</v>
      </c>
      <c r="J2" s="471"/>
      <c r="K2" s="477" t="s">
        <v>292</v>
      </c>
      <c r="L2" s="479" t="s">
        <v>293</v>
      </c>
      <c r="M2" s="481" t="s">
        <v>294</v>
      </c>
    </row>
    <row r="3" spans="1:23" s="2" customFormat="1" ht="21" customHeight="1">
      <c r="A3" s="471"/>
      <c r="B3" s="473"/>
      <c r="C3" s="473"/>
      <c r="D3" s="473"/>
      <c r="E3" s="473"/>
      <c r="F3" s="473"/>
      <c r="G3" s="4" t="s">
        <v>295</v>
      </c>
      <c r="H3" s="4" t="s">
        <v>296</v>
      </c>
      <c r="I3" s="4" t="s">
        <v>295</v>
      </c>
      <c r="J3" s="4" t="s">
        <v>296</v>
      </c>
      <c r="K3" s="478"/>
      <c r="L3" s="480"/>
      <c r="M3" s="482"/>
    </row>
    <row r="4" spans="1:23" ht="20.100000000000001" customHeight="1">
      <c r="A4" s="6">
        <v>1</v>
      </c>
      <c r="B4" s="16" t="s">
        <v>285</v>
      </c>
      <c r="C4" s="15">
        <v>230516531</v>
      </c>
      <c r="D4" s="16" t="s">
        <v>283</v>
      </c>
      <c r="E4" s="39" t="s">
        <v>118</v>
      </c>
      <c r="F4" s="16" t="s">
        <v>284</v>
      </c>
      <c r="G4" s="6">
        <v>-0.5</v>
      </c>
      <c r="H4" s="6">
        <v>0</v>
      </c>
      <c r="I4" s="6">
        <v>-0.3</v>
      </c>
      <c r="J4" s="6">
        <v>-0.5</v>
      </c>
      <c r="K4" s="6">
        <f t="shared" ref="K4:K6" si="0">SUM(G4:J4)</f>
        <v>-1.3</v>
      </c>
      <c r="L4" s="6" t="s">
        <v>297</v>
      </c>
      <c r="M4" s="6" t="s">
        <v>298</v>
      </c>
    </row>
    <row r="5" spans="1:23" ht="20.100000000000001" customHeight="1">
      <c r="A5" s="6">
        <v>2</v>
      </c>
      <c r="B5" s="16" t="s">
        <v>285</v>
      </c>
      <c r="C5" s="16">
        <v>230518533</v>
      </c>
      <c r="D5" s="16" t="s">
        <v>283</v>
      </c>
      <c r="E5" s="39" t="s">
        <v>118</v>
      </c>
      <c r="F5" s="16" t="s">
        <v>284</v>
      </c>
      <c r="G5" s="6">
        <v>-0.8</v>
      </c>
      <c r="H5" s="6">
        <v>0</v>
      </c>
      <c r="I5" s="6">
        <v>-0.4</v>
      </c>
      <c r="J5" s="6">
        <v>-0.5</v>
      </c>
      <c r="K5" s="6">
        <f t="shared" si="0"/>
        <v>-1.7000000000000002</v>
      </c>
      <c r="L5" s="6" t="s">
        <v>297</v>
      </c>
      <c r="M5" s="6" t="s">
        <v>298</v>
      </c>
    </row>
    <row r="6" spans="1:23" ht="20.100000000000001" customHeight="1">
      <c r="A6" s="6">
        <v>3</v>
      </c>
      <c r="B6" s="16" t="s">
        <v>285</v>
      </c>
      <c r="C6" s="15">
        <v>230516532</v>
      </c>
      <c r="D6" s="16" t="s">
        <v>283</v>
      </c>
      <c r="E6" s="39" t="s">
        <v>118</v>
      </c>
      <c r="F6" s="16" t="s">
        <v>284</v>
      </c>
      <c r="G6" s="6">
        <v>-0.5</v>
      </c>
      <c r="H6" s="6">
        <v>0</v>
      </c>
      <c r="I6" s="6">
        <v>-0.5</v>
      </c>
      <c r="J6" s="6">
        <v>-0.5</v>
      </c>
      <c r="K6" s="6">
        <f t="shared" si="0"/>
        <v>-1.5</v>
      </c>
      <c r="L6" s="6" t="s">
        <v>297</v>
      </c>
      <c r="M6" s="6" t="s">
        <v>298</v>
      </c>
    </row>
    <row r="7" spans="1:23" ht="20.100000000000001" customHeight="1">
      <c r="A7" s="6"/>
      <c r="B7" s="16"/>
      <c r="C7" s="15"/>
      <c r="D7" s="16"/>
      <c r="E7" s="39"/>
      <c r="F7" s="16"/>
      <c r="G7" s="6"/>
      <c r="H7" s="6"/>
      <c r="I7" s="6"/>
      <c r="J7" s="6"/>
      <c r="K7" s="6"/>
      <c r="L7" s="6"/>
      <c r="M7" s="6"/>
    </row>
    <row r="8" spans="1:23" ht="20.100000000000001" customHeight="1">
      <c r="A8" s="6"/>
      <c r="B8" s="16"/>
      <c r="C8" s="15"/>
      <c r="D8" s="16"/>
      <c r="E8" s="39"/>
      <c r="F8" s="16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41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22"/>
      <c r="C10" s="22"/>
      <c r="D10" s="41"/>
      <c r="E10" s="22"/>
      <c r="F10" s="22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463" t="s">
        <v>299</v>
      </c>
      <c r="B12" s="464"/>
      <c r="C12" s="464"/>
      <c r="D12" s="464"/>
      <c r="E12" s="465"/>
      <c r="F12" s="466"/>
      <c r="G12" s="468"/>
      <c r="H12" s="463" t="s">
        <v>287</v>
      </c>
      <c r="I12" s="464"/>
      <c r="J12" s="464"/>
      <c r="K12" s="465"/>
      <c r="L12" s="474"/>
      <c r="M12" s="475"/>
    </row>
    <row r="13" spans="1:23" ht="63" customHeight="1">
      <c r="A13" s="469" t="s">
        <v>300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16.5">
      <c r="A14" s="469" t="s">
        <v>301</v>
      </c>
      <c r="B14" s="476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</row>
  </sheetData>
  <mergeCells count="18"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8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G11" sqref="G11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2" t="s">
        <v>302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</row>
    <row r="2" spans="1:23" s="2" customFormat="1" ht="15.95" customHeight="1">
      <c r="A2" s="472" t="s">
        <v>303</v>
      </c>
      <c r="B2" s="472" t="s">
        <v>273</v>
      </c>
      <c r="C2" s="472" t="s">
        <v>269</v>
      </c>
      <c r="D2" s="472" t="s">
        <v>270</v>
      </c>
      <c r="E2" s="472" t="s">
        <v>271</v>
      </c>
      <c r="F2" s="472" t="s">
        <v>272</v>
      </c>
      <c r="G2" s="483" t="s">
        <v>304</v>
      </c>
      <c r="H2" s="484"/>
      <c r="I2" s="485"/>
      <c r="J2" s="483" t="s">
        <v>305</v>
      </c>
      <c r="K2" s="484"/>
      <c r="L2" s="485"/>
      <c r="M2" s="483" t="s">
        <v>306</v>
      </c>
      <c r="N2" s="484"/>
      <c r="O2" s="485"/>
      <c r="P2" s="483" t="s">
        <v>307</v>
      </c>
      <c r="Q2" s="484"/>
      <c r="R2" s="485"/>
      <c r="S2" s="484" t="s">
        <v>308</v>
      </c>
      <c r="T2" s="484"/>
      <c r="U2" s="485"/>
      <c r="V2" s="493" t="s">
        <v>309</v>
      </c>
      <c r="W2" s="493" t="s">
        <v>282</v>
      </c>
    </row>
    <row r="3" spans="1:23" s="2" customFormat="1" ht="18" customHeight="1">
      <c r="A3" s="473"/>
      <c r="B3" s="492"/>
      <c r="C3" s="492"/>
      <c r="D3" s="492"/>
      <c r="E3" s="492"/>
      <c r="F3" s="492"/>
      <c r="G3" s="4" t="s">
        <v>310</v>
      </c>
      <c r="H3" s="4" t="s">
        <v>68</v>
      </c>
      <c r="I3" s="4" t="s">
        <v>273</v>
      </c>
      <c r="J3" s="4" t="s">
        <v>310</v>
      </c>
      <c r="K3" s="4" t="s">
        <v>68</v>
      </c>
      <c r="L3" s="4" t="s">
        <v>273</v>
      </c>
      <c r="M3" s="4" t="s">
        <v>310</v>
      </c>
      <c r="N3" s="4" t="s">
        <v>68</v>
      </c>
      <c r="O3" s="4" t="s">
        <v>273</v>
      </c>
      <c r="P3" s="4" t="s">
        <v>310</v>
      </c>
      <c r="Q3" s="4" t="s">
        <v>68</v>
      </c>
      <c r="R3" s="4" t="s">
        <v>273</v>
      </c>
      <c r="S3" s="4" t="s">
        <v>310</v>
      </c>
      <c r="T3" s="4" t="s">
        <v>68</v>
      </c>
      <c r="U3" s="4" t="s">
        <v>273</v>
      </c>
      <c r="V3" s="494"/>
      <c r="W3" s="494"/>
    </row>
    <row r="4" spans="1:23" s="31" customFormat="1" ht="30" customHeight="1">
      <c r="A4" s="486" t="s">
        <v>311</v>
      </c>
      <c r="B4" s="16" t="s">
        <v>285</v>
      </c>
      <c r="C4" s="15">
        <v>230516531</v>
      </c>
      <c r="D4" s="33" t="s">
        <v>312</v>
      </c>
      <c r="E4" s="16" t="s">
        <v>118</v>
      </c>
      <c r="F4" s="16" t="s">
        <v>284</v>
      </c>
      <c r="G4" s="34" t="s">
        <v>313</v>
      </c>
      <c r="H4" s="32" t="s">
        <v>314</v>
      </c>
      <c r="I4" s="32" t="s">
        <v>315</v>
      </c>
      <c r="J4" s="39"/>
      <c r="K4" s="32"/>
      <c r="L4" s="16"/>
      <c r="M4" s="32"/>
      <c r="N4" s="32"/>
      <c r="O4" s="32"/>
      <c r="P4" s="40"/>
      <c r="Q4" s="32"/>
      <c r="R4" s="32"/>
      <c r="S4" s="32"/>
      <c r="T4" s="32"/>
      <c r="U4" s="32"/>
      <c r="V4" s="35"/>
      <c r="W4" s="35"/>
    </row>
    <row r="5" spans="1:23" ht="30" customHeight="1">
      <c r="A5" s="487"/>
      <c r="B5" s="16" t="s">
        <v>285</v>
      </c>
      <c r="C5" s="16">
        <v>230518533</v>
      </c>
      <c r="D5" s="33" t="s">
        <v>312</v>
      </c>
      <c r="E5" s="16" t="s">
        <v>118</v>
      </c>
      <c r="F5" s="16" t="s">
        <v>284</v>
      </c>
      <c r="G5" s="483" t="s">
        <v>316</v>
      </c>
      <c r="H5" s="484"/>
      <c r="I5" s="485"/>
      <c r="J5" s="483" t="s">
        <v>317</v>
      </c>
      <c r="K5" s="484"/>
      <c r="L5" s="485"/>
      <c r="M5" s="483" t="s">
        <v>318</v>
      </c>
      <c r="N5" s="484"/>
      <c r="O5" s="485"/>
      <c r="P5" s="483" t="s">
        <v>319</v>
      </c>
      <c r="Q5" s="484"/>
      <c r="R5" s="485"/>
      <c r="S5" s="484" t="s">
        <v>320</v>
      </c>
      <c r="T5" s="484"/>
      <c r="U5" s="485"/>
      <c r="V5" s="6"/>
      <c r="W5" s="6"/>
    </row>
    <row r="6" spans="1:23" ht="30" customHeight="1">
      <c r="A6" s="487"/>
      <c r="B6" s="16" t="s">
        <v>285</v>
      </c>
      <c r="C6" s="15">
        <v>230516532</v>
      </c>
      <c r="D6" s="33" t="s">
        <v>312</v>
      </c>
      <c r="E6" s="16" t="s">
        <v>118</v>
      </c>
      <c r="F6" s="16" t="s">
        <v>284</v>
      </c>
      <c r="G6" s="4" t="s">
        <v>310</v>
      </c>
      <c r="H6" s="4" t="s">
        <v>68</v>
      </c>
      <c r="I6" s="4" t="s">
        <v>273</v>
      </c>
      <c r="J6" s="4" t="s">
        <v>310</v>
      </c>
      <c r="K6" s="4" t="s">
        <v>68</v>
      </c>
      <c r="L6" s="4" t="s">
        <v>273</v>
      </c>
      <c r="M6" s="4" t="s">
        <v>310</v>
      </c>
      <c r="N6" s="4" t="s">
        <v>68</v>
      </c>
      <c r="O6" s="4" t="s">
        <v>273</v>
      </c>
      <c r="P6" s="4" t="s">
        <v>310</v>
      </c>
      <c r="Q6" s="4" t="s">
        <v>68</v>
      </c>
      <c r="R6" s="4" t="s">
        <v>273</v>
      </c>
      <c r="S6" s="4" t="s">
        <v>310</v>
      </c>
      <c r="T6" s="4" t="s">
        <v>68</v>
      </c>
      <c r="U6" s="4" t="s">
        <v>273</v>
      </c>
      <c r="V6" s="6"/>
      <c r="W6" s="6"/>
    </row>
    <row r="7" spans="1:23" s="31" customFormat="1" ht="30" customHeight="1">
      <c r="A7" s="488"/>
      <c r="B7" s="16"/>
      <c r="C7" s="15"/>
      <c r="D7" s="33"/>
      <c r="E7" s="16"/>
      <c r="F7" s="1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321</v>
      </c>
      <c r="W7" s="35"/>
    </row>
    <row r="8" spans="1:23" ht="30" customHeight="1">
      <c r="A8" s="36"/>
      <c r="B8" s="16"/>
      <c r="C8" s="15"/>
      <c r="D8" s="33"/>
      <c r="E8" s="16"/>
      <c r="F8" s="16"/>
      <c r="G8" s="471"/>
      <c r="H8" s="471"/>
      <c r="I8" s="471"/>
      <c r="J8" s="483"/>
      <c r="K8" s="484"/>
      <c r="L8" s="485"/>
      <c r="M8" s="483"/>
      <c r="N8" s="484"/>
      <c r="O8" s="485"/>
      <c r="P8" s="483"/>
      <c r="Q8" s="484"/>
      <c r="R8" s="485"/>
      <c r="S8" s="484"/>
      <c r="T8" s="484"/>
      <c r="U8" s="485"/>
      <c r="V8" s="6"/>
      <c r="W8" s="6"/>
    </row>
    <row r="9" spans="1:23" ht="14.25" customHeight="1">
      <c r="A9" s="11"/>
      <c r="B9" s="11"/>
      <c r="C9" s="33"/>
      <c r="D9" s="37"/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ht="15" customHeight="1">
      <c r="A10" s="489"/>
      <c r="B10" s="489"/>
      <c r="C10" s="11"/>
      <c r="D10" s="33"/>
      <c r="E10" s="490"/>
      <c r="F10" s="49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89"/>
      <c r="B11" s="489"/>
      <c r="C11" s="11"/>
      <c r="D11" s="33"/>
      <c r="E11" s="491"/>
      <c r="F11" s="49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>
      <c r="A12" s="490"/>
      <c r="B12" s="490"/>
      <c r="C12" s="490"/>
      <c r="D12" s="490"/>
      <c r="E12" s="490"/>
      <c r="F12" s="4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4.25" customHeight="1">
      <c r="A13" s="491"/>
      <c r="B13" s="491"/>
      <c r="C13" s="491"/>
      <c r="D13" s="491"/>
      <c r="E13" s="491"/>
      <c r="F13" s="49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4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3" customFormat="1" ht="29.25" customHeight="1">
      <c r="A15" s="463" t="s">
        <v>286</v>
      </c>
      <c r="B15" s="464"/>
      <c r="C15" s="464"/>
      <c r="D15" s="464"/>
      <c r="E15" s="465"/>
      <c r="F15" s="466"/>
      <c r="G15" s="468"/>
      <c r="H15" s="30"/>
      <c r="I15" s="30"/>
      <c r="J15" s="463" t="s">
        <v>287</v>
      </c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5"/>
      <c r="V15" s="12"/>
      <c r="W15" s="14"/>
    </row>
    <row r="16" spans="1:23" ht="72.95" customHeight="1">
      <c r="A16" s="469" t="s">
        <v>300</v>
      </c>
      <c r="B16" s="469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</row>
  </sheetData>
  <mergeCells count="39">
    <mergeCell ref="E10:E11"/>
    <mergeCell ref="E12:E13"/>
    <mergeCell ref="F2:F3"/>
    <mergeCell ref="F10:F11"/>
    <mergeCell ref="F12:F13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  <mergeCell ref="W2:W3"/>
  </mergeCells>
  <phoneticPr fontId="58" type="noConversion"/>
  <dataValidations count="1">
    <dataValidation type="list" allowBlank="1" showInputMessage="1" showErrorMessage="1" sqref="W1 W4 W5 W6 W7 W8 V9 W10 W11 W12:W13 W1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2" t="s">
        <v>322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4" s="2" customFormat="1" ht="16.5">
      <c r="A2" s="24" t="s">
        <v>323</v>
      </c>
      <c r="B2" s="25" t="s">
        <v>269</v>
      </c>
      <c r="C2" s="25" t="s">
        <v>270</v>
      </c>
      <c r="D2" s="25" t="s">
        <v>271</v>
      </c>
      <c r="E2" s="25" t="s">
        <v>272</v>
      </c>
      <c r="F2" s="25" t="s">
        <v>273</v>
      </c>
      <c r="G2" s="24" t="s">
        <v>324</v>
      </c>
      <c r="H2" s="24" t="s">
        <v>325</v>
      </c>
      <c r="I2" s="24" t="s">
        <v>326</v>
      </c>
      <c r="J2" s="24" t="s">
        <v>325</v>
      </c>
      <c r="K2" s="24" t="s">
        <v>327</v>
      </c>
      <c r="L2" s="24" t="s">
        <v>325</v>
      </c>
      <c r="M2" s="25" t="s">
        <v>309</v>
      </c>
      <c r="N2" s="25" t="s">
        <v>282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323</v>
      </c>
      <c r="B4" s="29" t="s">
        <v>328</v>
      </c>
      <c r="C4" s="29" t="s">
        <v>310</v>
      </c>
      <c r="D4" s="29" t="s">
        <v>271</v>
      </c>
      <c r="E4" s="25" t="s">
        <v>272</v>
      </c>
      <c r="F4" s="25" t="s">
        <v>273</v>
      </c>
      <c r="G4" s="24" t="s">
        <v>324</v>
      </c>
      <c r="H4" s="24" t="s">
        <v>325</v>
      </c>
      <c r="I4" s="24" t="s">
        <v>326</v>
      </c>
      <c r="J4" s="24" t="s">
        <v>325</v>
      </c>
      <c r="K4" s="24" t="s">
        <v>327</v>
      </c>
      <c r="L4" s="24" t="s">
        <v>325</v>
      </c>
      <c r="M4" s="25" t="s">
        <v>309</v>
      </c>
      <c r="N4" s="25" t="s">
        <v>282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63" t="s">
        <v>329</v>
      </c>
      <c r="B11" s="464"/>
      <c r="C11" s="464"/>
      <c r="D11" s="465"/>
      <c r="E11" s="466"/>
      <c r="F11" s="467"/>
      <c r="G11" s="468"/>
      <c r="H11" s="30"/>
      <c r="I11" s="463" t="s">
        <v>330</v>
      </c>
      <c r="J11" s="464"/>
      <c r="K11" s="464"/>
      <c r="L11" s="12"/>
      <c r="M11" s="12"/>
      <c r="N11" s="14"/>
    </row>
    <row r="12" spans="1:14" ht="16.5">
      <c r="A12" s="469" t="s">
        <v>331</v>
      </c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</row>
  </sheetData>
  <mergeCells count="5">
    <mergeCell ref="A1:N1"/>
    <mergeCell ref="A11:D11"/>
    <mergeCell ref="E11:G11"/>
    <mergeCell ref="I11:K11"/>
    <mergeCell ref="A12:N12"/>
  </mergeCells>
  <phoneticPr fontId="5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2" t="s">
        <v>332</v>
      </c>
      <c r="B1" s="462"/>
      <c r="C1" s="462"/>
      <c r="D1" s="462"/>
      <c r="E1" s="462"/>
      <c r="F1" s="462"/>
      <c r="G1" s="462"/>
      <c r="H1" s="462"/>
      <c r="I1" s="462"/>
      <c r="J1" s="462"/>
    </row>
    <row r="2" spans="1:12" s="2" customFormat="1" ht="18" customHeight="1">
      <c r="A2" s="4" t="s">
        <v>303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309</v>
      </c>
      <c r="L2" s="5" t="s">
        <v>282</v>
      </c>
    </row>
    <row r="3" spans="1:12" ht="26.1" customHeight="1">
      <c r="A3" s="11" t="s">
        <v>337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338</v>
      </c>
      <c r="L3" s="6" t="s">
        <v>298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63" t="s">
        <v>339</v>
      </c>
      <c r="B10" s="464"/>
      <c r="C10" s="464"/>
      <c r="D10" s="464"/>
      <c r="E10" s="465"/>
      <c r="F10" s="466"/>
      <c r="G10" s="468"/>
      <c r="H10" s="463" t="s">
        <v>340</v>
      </c>
      <c r="I10" s="464"/>
      <c r="J10" s="464"/>
      <c r="K10" s="12"/>
      <c r="L10" s="14"/>
    </row>
    <row r="11" spans="1:12" ht="72.95" customHeight="1">
      <c r="A11" s="469" t="s">
        <v>341</v>
      </c>
      <c r="B11" s="469"/>
      <c r="C11" s="470"/>
      <c r="D11" s="470"/>
      <c r="E11" s="470"/>
      <c r="F11" s="470"/>
      <c r="G11" s="470"/>
      <c r="H11" s="470"/>
      <c r="I11" s="470"/>
      <c r="J11" s="470"/>
      <c r="K11" s="470"/>
      <c r="L11" s="470"/>
    </row>
  </sheetData>
  <mergeCells count="5">
    <mergeCell ref="A1:J1"/>
    <mergeCell ref="A10:E10"/>
    <mergeCell ref="F10:G10"/>
    <mergeCell ref="H10:J10"/>
    <mergeCell ref="A11:L11"/>
  </mergeCells>
  <phoneticPr fontId="58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2" t="s">
        <v>342</v>
      </c>
      <c r="B1" s="462"/>
      <c r="C1" s="462"/>
      <c r="D1" s="462"/>
      <c r="E1" s="462"/>
      <c r="F1" s="462"/>
      <c r="G1" s="462"/>
      <c r="H1" s="462"/>
      <c r="I1" s="462"/>
    </row>
    <row r="2" spans="1:9" s="2" customFormat="1" ht="18" customHeight="1">
      <c r="A2" s="471" t="s">
        <v>268</v>
      </c>
      <c r="B2" s="472" t="s">
        <v>273</v>
      </c>
      <c r="C2" s="472" t="s">
        <v>310</v>
      </c>
      <c r="D2" s="472" t="s">
        <v>271</v>
      </c>
      <c r="E2" s="472" t="s">
        <v>272</v>
      </c>
      <c r="F2" s="4" t="s">
        <v>343</v>
      </c>
      <c r="G2" s="4" t="s">
        <v>291</v>
      </c>
      <c r="H2" s="477" t="s">
        <v>292</v>
      </c>
      <c r="I2" s="481" t="s">
        <v>294</v>
      </c>
    </row>
    <row r="3" spans="1:9" s="2" customFormat="1" ht="18" customHeight="1">
      <c r="A3" s="471"/>
      <c r="B3" s="473"/>
      <c r="C3" s="473"/>
      <c r="D3" s="473"/>
      <c r="E3" s="473"/>
      <c r="F3" s="4" t="s">
        <v>344</v>
      </c>
      <c r="G3" s="4" t="s">
        <v>295</v>
      </c>
      <c r="H3" s="478"/>
      <c r="I3" s="482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63" t="s">
        <v>329</v>
      </c>
      <c r="B10" s="464"/>
      <c r="C10" s="464"/>
      <c r="D10" s="465"/>
      <c r="E10" s="13"/>
      <c r="F10" s="463" t="s">
        <v>345</v>
      </c>
      <c r="G10" s="464"/>
      <c r="H10" s="465"/>
      <c r="I10" s="14"/>
    </row>
    <row r="11" spans="1:9" ht="51.95" customHeight="1">
      <c r="A11" s="469" t="s">
        <v>346</v>
      </c>
      <c r="B11" s="469"/>
      <c r="C11" s="470"/>
      <c r="D11" s="470"/>
      <c r="E11" s="470"/>
      <c r="F11" s="470"/>
      <c r="G11" s="470"/>
      <c r="H11" s="470"/>
      <c r="I11" s="470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8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2023-06-09T09:16:57Z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