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汽车两款（翻单，6-9尾期\"/>
    </mc:Choice>
  </mc:AlternateContent>
  <xr:revisionPtr revIDLastSave="0" documentId="13_ncr:1_{C1B61CEF-9600-4FCD-B010-603E1A84E5E4}" xr6:coauthVersionLast="47" xr6:coauthVersionMax="47" xr10:uidLastSave="{00000000-0000-0000-0000-000000000000}"/>
  <bookViews>
    <workbookView xWindow="-120" yWindow="-120" windowWidth="20730" windowHeight="11160" tabRatio="793" firstSheet="4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6" i="8" l="1"/>
  <c r="K5" i="8"/>
  <c r="K4" i="8"/>
  <c r="N6" i="7"/>
  <c r="N5" i="7"/>
  <c r="N4" i="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K42" i="4"/>
  <c r="F15" i="15"/>
  <c r="G15" i="15"/>
  <c r="H15" i="15"/>
  <c r="I15" i="15"/>
  <c r="D15" i="15"/>
  <c r="C15" i="15"/>
  <c r="F14" i="15"/>
  <c r="G14" i="15"/>
  <c r="H14" i="15"/>
  <c r="I14" i="15"/>
  <c r="D14" i="15"/>
  <c r="C14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<sst xmlns="http://schemas.openxmlformats.org/spreadsheetml/2006/main" count="830" uniqueCount="350">
  <si>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</si>
  <si>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</si>
  <si>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</si>
  <si>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</si>
  <si>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</si>
  <si>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</si>
  <si>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</si>
  <si>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</si>
  <si>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</si>
  <si>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</si>
  <si>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</si>
  <si>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</si>
  <si>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</si>
  <si>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</si>
  <si>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</si>
  <si>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</si>
  <si>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</si>
  <si>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</si>
  <si>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</si>
  <si>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</si>
  <si>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</si>
  <si>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</si>
  <si>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</si>
  <si>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</si>
  <si>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</si>
  <si>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</si>
  <si>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</si>
  <si>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</si>
  <si>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</si>
  <si>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</si>
  <si>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</si>
  <si>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</si>
  <si>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</si>
  <si>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</si>
  <si>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</si>
  <si>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</si>
  <si>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</si>
  <si>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</si>
  <si>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</si>
  <si>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</si>
  <si>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</si>
  <si>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</si>
  <si>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</si>
  <si>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</si>
  <si>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</si>
  <si>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</si>
  <si>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</si>
  <si>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</si>
  <si>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</si>
  <si>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</si>
  <si>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</si>
  <si>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</si>
  <si>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</si>
  <si>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</si>
  <si>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</si>
  <si>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</si>
  <si>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</si>
  <si>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</si>
  <si>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</si>
  <si>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</si>
  <si>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</si>
  <si>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</si>
  <si>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</si>
  <si>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TAJJFL81976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</si>
  <si>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</si>
  <si>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</si>
  <si>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</si>
  <si>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</si>
  <si>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</si>
  <si>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</si>
  <si>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</si>
  <si>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</si>
  <si>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</si>
  <si>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</si>
  <si>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</si>
  <si>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</si>
  <si>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</si>
  <si>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</si>
  <si>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</si>
  <si>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</si>
  <si>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</si>
  <si>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</si>
  <si>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</si>
  <si>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</si>
  <si>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</si>
  <si>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</si>
  <si>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</si>
  <si>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</si>
  <si>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</si>
  <si>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</si>
  <si>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</si>
  <si>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</si>
  <si>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</si>
  <si>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</si>
  <si>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</si>
  <si>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</si>
  <si>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</si>
  <si>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</si>
  <si>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</si>
  <si>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</si>
  <si>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</si>
  <si>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</si>
  <si>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</si>
  <si>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</si>
  <si>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</si>
  <si>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</si>
  <si>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</si>
  <si>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</si>
  <si>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</si>
  <si>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</si>
  <si>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</si>
  <si>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</si>
  <si>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</si>
  <si>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</si>
  <si>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</si>
  <si>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</si>
  <si>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</si>
  <si>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</si>
  <si>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</si>
  <si>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</si>
  <si>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</si>
  <si>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</si>
  <si>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</si>
  <si>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</si>
  <si>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1.开门筒不顺直，筒底压线不到位。</t>
  </si>
  <si>
    <t>2.上领肩缝处溶皱。</t>
  </si>
  <si>
    <t>3.冚下摆有起扭。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</si>
  <si>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</si>
  <si>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</si>
  <si>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</si>
  <si>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</si>
  <si>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</si>
  <si>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</si>
  <si>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</si>
  <si>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</si>
  <si>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</si>
  <si>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</si>
  <si>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</si>
  <si>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</si>
  <si>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</si>
  <si>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</si>
  <si>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</si>
  <si>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男式短袖POLO T恤衫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</si>
  <si>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</si>
  <si>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</si>
  <si>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</si>
  <si>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</si>
  <si>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</si>
  <si>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</si>
  <si>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</si>
  <si>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</si>
  <si>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</si>
  <si>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</si>
  <si>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</si>
  <si>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</si>
  <si>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</si>
  <si>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</si>
  <si>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</t>
  </si>
  <si>
    <t>胸围</t>
  </si>
  <si>
    <t>+0.5</t>
  </si>
  <si>
    <t>腰围</t>
  </si>
  <si>
    <t>/</t>
  </si>
  <si>
    <t>摆围</t>
  </si>
  <si>
    <t>肩宽</t>
  </si>
  <si>
    <t>短袖肩点袖长</t>
  </si>
  <si>
    <t>-0.3</t>
  </si>
  <si>
    <t>袖肥/2（参考值）</t>
  </si>
  <si>
    <t>短袖口/2</t>
  </si>
  <si>
    <t>袖口高</t>
  </si>
  <si>
    <t>2.2.</t>
  </si>
  <si>
    <t>领尖长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</si>
  <si>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</si>
  <si>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</si>
  <si>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</si>
  <si>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</si>
  <si>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</si>
  <si>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</si>
  <si>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</si>
  <si>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</si>
  <si>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</si>
  <si>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</si>
  <si>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</si>
  <si>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</si>
  <si>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</si>
  <si>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</si>
  <si>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</si>
  <si>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</si>
  <si>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</si>
  <si>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</si>
  <si>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</si>
  <si>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</si>
  <si>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</si>
  <si>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</si>
  <si>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</si>
  <si>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</si>
  <si>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</si>
  <si>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</si>
  <si>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</si>
  <si>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</si>
  <si>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 xml:space="preserve">     初期请洗测2-3件，有问题的另加测量数量。</t>
  </si>
  <si>
    <t>唐云辉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</si>
  <si>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</si>
  <si>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</si>
  <si>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</si>
  <si>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</si>
  <si>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</si>
  <si>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</si>
  <si>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</si>
  <si>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</si>
  <si>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</si>
  <si>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</si>
  <si>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</si>
  <si>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</si>
  <si>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</si>
  <si>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</si>
  <si>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</si>
  <si>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</si>
  <si>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</si>
  <si>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</si>
  <si>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</si>
  <si>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</si>
  <si>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</si>
  <si>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采购凭证编号：CGDD23051100008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</si>
  <si>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</si>
  <si>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</si>
  <si>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</si>
  <si>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</si>
  <si>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</si>
  <si>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</si>
  <si>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</si>
  <si>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</si>
  <si>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</si>
  <si>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</si>
  <si>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</si>
  <si>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</si>
  <si>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</si>
  <si>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齐色齐码各抽3件</t>
  </si>
  <si>
    <t>情况说明：</t>
  </si>
  <si>
    <t xml:space="preserve">【问题点描述】  </t>
  </si>
  <si>
    <t>1.领咀压线大小欠圆顺，上领压线起扭</t>
  </si>
  <si>
    <t>2.冚下摆有轻微起扭</t>
  </si>
  <si>
    <t>3.侧缝藏止口，大烫要留意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</si>
  <si>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</si>
  <si>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</si>
  <si>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</si>
  <si>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</si>
  <si>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</si>
  <si>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</si>
  <si>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</si>
  <si>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</si>
  <si>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</si>
  <si>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</si>
  <si>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+0.5  +0.5</t>
  </si>
  <si>
    <t>/  /</t>
  </si>
  <si>
    <t>+0.5  +0.8</t>
  </si>
  <si>
    <t>+0.3  /</t>
  </si>
  <si>
    <t>+0.5  +1</t>
  </si>
  <si>
    <t>+1  +1</t>
  </si>
  <si>
    <t>+1  +1.2</t>
  </si>
  <si>
    <t>+2  +1.5</t>
  </si>
  <si>
    <t>+2  +2</t>
  </si>
  <si>
    <t>+1.5  +2</t>
  </si>
  <si>
    <t>+0.6  +0.5</t>
  </si>
  <si>
    <t>+0.5  +0.3</t>
  </si>
  <si>
    <t>-0.5  -0.5</t>
  </si>
  <si>
    <t>-0.5  -0.6</t>
  </si>
  <si>
    <t>+0.2  +0.2</t>
  </si>
  <si>
    <t>-0.3  -0.5</t>
  </si>
  <si>
    <t>扁机领长</t>
  </si>
  <si>
    <t>门襟高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</si>
  <si>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</si>
  <si>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</si>
  <si>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</si>
  <si>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</si>
  <si>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</si>
  <si>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</si>
  <si>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</si>
  <si>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</si>
  <si>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</si>
  <si>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</si>
  <si>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</si>
  <si>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</si>
  <si>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</si>
  <si>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</si>
  <si>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</si>
  <si>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</si>
  <si>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</si>
  <si>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TAJJFL81976/TAJJFL82977</t>
  </si>
  <si>
    <t>兴欣宝</t>
  </si>
  <si>
    <t>制表时间：2023-5-23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</si>
  <si>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</si>
  <si>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</si>
  <si>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</si>
  <si>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</si>
  <si>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</si>
  <si>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</si>
  <si>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</si>
  <si>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</si>
  <si>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</si>
  <si>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</si>
  <si>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</si>
  <si>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</si>
  <si>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</si>
  <si>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</si>
  <si>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</si>
  <si>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</si>
  <si>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</si>
  <si>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</si>
  <si>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</si>
  <si>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</si>
  <si>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</si>
  <si>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</si>
  <si>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</si>
  <si>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</si>
  <si>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</si>
  <si>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</si>
  <si>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</si>
  <si>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</si>
  <si>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</si>
  <si>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</si>
  <si>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</si>
  <si>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</si>
  <si>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</si>
  <si>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无互染</t>
  </si>
  <si>
    <t>制表时间：2023-4/29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</si>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</sst>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 "/>
    <numFmt numFmtId="179" formatCode="yyyy&quot;年&quot;m&quot;月&quot;d&quot;日&quot;;@"/>
    <numFmt numFmtId="180" formatCode="0.0_ "/>
    <numFmt numFmtId="181" formatCode="0.00_ "/>
    <numFmt numFmtId="182" formatCode="_ [$¥-804]* #,##0.00_ ;_ [$¥-804]* \-#,##0.00_ ;_ [$¥-804]* &quot;-&quot;??_ ;_ @_ "/>
  </numFmts>
  <fonts count="58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rgb="FF080000"/>
      <name val="微软雅黑"/>
      <family val="2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231F20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53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  <xf numFmtId="0" fontId="18" fillId="0" borderId="0">
      <alignment horizontal="center" vertical="center"/>
    </xf>
    <xf numFmtId="0" fontId="21" fillId="0" borderId="0">
      <alignment vertical="center"/>
    </xf>
  </cellStyleXfs>
  <cellXfs count="49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7" fillId="0" borderId="0" xfId="0" applyFont="1"/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8" fillId="0" borderId="10" xfId="8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3" fillId="0" borderId="12" xfId="4" applyFont="1" applyBorder="1">
      <alignment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0" xfId="6" applyFont="1" applyBorder="1" applyAlignment="1">
      <alignment horizontal="center" vertical="center"/>
    </xf>
    <xf numFmtId="0" fontId="28" fillId="0" borderId="21" xfId="6" applyFont="1" applyBorder="1" applyAlignment="1">
      <alignment horizontal="center" vertical="center"/>
    </xf>
    <xf numFmtId="0" fontId="29" fillId="0" borderId="2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2" xfId="6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6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0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49" fontId="31" fillId="0" borderId="2" xfId="7" applyNumberFormat="1" applyFont="1" applyBorder="1" applyAlignment="1">
      <alignment horizontal="center" vertical="center"/>
    </xf>
    <xf numFmtId="49" fontId="31" fillId="0" borderId="2" xfId="5" applyNumberFormat="1" applyFont="1" applyBorder="1" applyAlignment="1">
      <alignment horizontal="center"/>
    </xf>
    <xf numFmtId="0" fontId="26" fillId="0" borderId="0" xfId="5" applyFont="1"/>
    <xf numFmtId="14" fontId="26" fillId="0" borderId="0" xfId="5" applyNumberFormat="1" applyFont="1"/>
    <xf numFmtId="0" fontId="21" fillId="0" borderId="0" xfId="4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 applyAlignment="1">
      <alignment horizontal="center" vertical="center"/>
    </xf>
    <xf numFmtId="0" fontId="33" fillId="0" borderId="28" xfId="4" applyFont="1" applyBorder="1">
      <alignment vertical="center"/>
    </xf>
    <xf numFmtId="0" fontId="7" fillId="0" borderId="28" xfId="4" applyFont="1" applyBorder="1">
      <alignment vertical="center"/>
    </xf>
    <xf numFmtId="0" fontId="33" fillId="0" borderId="29" xfId="4" applyFont="1" applyBorder="1">
      <alignment vertical="center"/>
    </xf>
    <xf numFmtId="0" fontId="13" fillId="0" borderId="30" xfId="4" applyFont="1" applyBorder="1" applyAlignment="1">
      <alignment horizontal="center" vertical="center"/>
    </xf>
    <xf numFmtId="0" fontId="33" fillId="0" borderId="30" xfId="4" applyFont="1" applyBorder="1">
      <alignment vertical="center"/>
    </xf>
    <xf numFmtId="0" fontId="33" fillId="0" borderId="29" xfId="4" applyFont="1" applyBorder="1" applyAlignment="1">
      <alignment horizontal="left" vertical="center"/>
    </xf>
    <xf numFmtId="49" fontId="13" fillId="0" borderId="30" xfId="4" applyNumberFormat="1" applyFont="1" applyBorder="1" applyAlignment="1">
      <alignment horizontal="right" vertical="center"/>
    </xf>
    <xf numFmtId="0" fontId="7" fillId="0" borderId="30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31" xfId="4" applyFont="1" applyBorder="1">
      <alignment vertical="center"/>
    </xf>
    <xf numFmtId="0" fontId="33" fillId="0" borderId="32" xfId="4" applyFont="1" applyBorder="1">
      <alignment vertical="center"/>
    </xf>
    <xf numFmtId="0" fontId="7" fillId="0" borderId="32" xfId="4" applyFont="1" applyBorder="1" applyAlignment="1">
      <alignment horizontal="center" vertical="center"/>
    </xf>
    <xf numFmtId="0" fontId="7" fillId="0" borderId="32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7" xfId="4" applyFont="1" applyBorder="1">
      <alignment vertical="center"/>
    </xf>
    <xf numFmtId="0" fontId="7" fillId="0" borderId="30" xfId="4" applyFont="1" applyBorder="1">
      <alignment vertical="center"/>
    </xf>
    <xf numFmtId="0" fontId="7" fillId="0" borderId="32" xfId="4" applyFont="1" applyBorder="1">
      <alignment vertical="center"/>
    </xf>
    <xf numFmtId="0" fontId="33" fillId="0" borderId="28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58" fontId="33" fillId="0" borderId="32" xfId="4" applyNumberFormat="1" applyFont="1" applyBorder="1" applyAlignment="1">
      <alignment horizontal="center" vertical="center"/>
    </xf>
    <xf numFmtId="58" fontId="7" fillId="0" borderId="32" xfId="4" applyNumberFormat="1" applyFont="1" applyBorder="1" applyAlignment="1">
      <alignment horizontal="center" vertical="center"/>
    </xf>
    <xf numFmtId="0" fontId="7" fillId="0" borderId="47" xfId="4" applyFont="1" applyBorder="1" applyAlignment="1">
      <alignment horizontal="left" vertical="center"/>
    </xf>
    <xf numFmtId="0" fontId="7" fillId="0" borderId="48" xfId="4" applyFont="1" applyBorder="1" applyAlignment="1">
      <alignment horizontal="left" vertical="center"/>
    </xf>
    <xf numFmtId="0" fontId="7" fillId="0" borderId="50" xfId="4" applyFont="1" applyBorder="1" applyAlignment="1">
      <alignment horizontal="center" vertical="center"/>
    </xf>
    <xf numFmtId="0" fontId="0" fillId="0" borderId="0" xfId="0" applyAlignment="1">
      <alignment wrapText="1"/>
    </xf>
    <xf numFmtId="0" fontId="33" fillId="0" borderId="47" xfId="4" applyFont="1" applyBorder="1" applyAlignment="1">
      <alignment horizontal="left" vertical="center"/>
    </xf>
    <xf numFmtId="0" fontId="34" fillId="0" borderId="49" xfId="4" applyFont="1" applyBorder="1" applyAlignment="1">
      <alignment horizontal="center" vertical="center"/>
    </xf>
    <xf numFmtId="0" fontId="21" fillId="0" borderId="53" xfId="4" applyBorder="1" applyAlignment="1">
      <alignment horizontal="center" vertical="center"/>
    </xf>
    <xf numFmtId="0" fontId="21" fillId="0" borderId="50" xfId="4" applyBorder="1" applyAlignment="1">
      <alignment horizontal="center" vertical="center"/>
    </xf>
    <xf numFmtId="0" fontId="34" fillId="0" borderId="50" xfId="4" applyFont="1" applyBorder="1" applyAlignment="1">
      <alignment horizontal="center" vertical="center"/>
    </xf>
    <xf numFmtId="0" fontId="7" fillId="0" borderId="54" xfId="4" applyFont="1" applyBorder="1" applyAlignment="1">
      <alignment horizontal="center" vertical="center"/>
    </xf>
    <xf numFmtId="0" fontId="26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180" fontId="29" fillId="0" borderId="2" xfId="6" applyNumberFormat="1" applyFont="1" applyBorder="1" applyAlignment="1">
      <alignment horizontal="center" vertical="center"/>
    </xf>
    <xf numFmtId="0" fontId="29" fillId="0" borderId="2" xfId="6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0" fillId="0" borderId="2" xfId="5" applyFont="1" applyBorder="1"/>
    <xf numFmtId="0" fontId="35" fillId="7" borderId="61" xfId="0" applyFont="1" applyFill="1" applyBorder="1" applyAlignment="1">
      <alignment shrinkToFit="1"/>
    </xf>
    <xf numFmtId="0" fontId="35" fillId="7" borderId="62" xfId="0" applyFont="1" applyFill="1" applyBorder="1" applyAlignment="1">
      <alignment shrinkToFit="1"/>
    </xf>
    <xf numFmtId="180" fontId="36" fillId="0" borderId="2" xfId="0" applyNumberFormat="1" applyFont="1" applyBorder="1" applyAlignment="1">
      <alignment horizontal="center" vertical="center"/>
    </xf>
    <xf numFmtId="0" fontId="37" fillId="8" borderId="63" xfId="0" applyFont="1" applyFill="1" applyBorder="1" applyAlignment="1">
      <alignment horizontal="center" vertical="center"/>
    </xf>
    <xf numFmtId="180" fontId="36" fillId="0" borderId="6" xfId="0" applyNumberFormat="1" applyFont="1" applyBorder="1" applyAlignment="1">
      <alignment horizontal="center" vertical="center"/>
    </xf>
    <xf numFmtId="0" fontId="34" fillId="0" borderId="61" xfId="0" applyFont="1" applyBorder="1" applyAlignment="1">
      <alignment shrinkToFit="1"/>
    </xf>
    <xf numFmtId="0" fontId="34" fillId="0" borderId="62" xfId="0" applyFont="1" applyBorder="1" applyAlignment="1">
      <alignment shrinkToFit="1"/>
    </xf>
    <xf numFmtId="0" fontId="36" fillId="0" borderId="3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8" fillId="0" borderId="65" xfId="0" applyFont="1" applyBorder="1" applyAlignment="1">
      <alignment shrinkToFit="1"/>
    </xf>
    <xf numFmtId="0" fontId="38" fillId="0" borderId="66" xfId="0" applyFont="1" applyBorder="1" applyAlignment="1">
      <alignment shrinkToFit="1"/>
    </xf>
    <xf numFmtId="0" fontId="29" fillId="0" borderId="66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1" fillId="0" borderId="0" xfId="5" applyFont="1"/>
    <xf numFmtId="0" fontId="7" fillId="0" borderId="0" xfId="5" applyFont="1"/>
    <xf numFmtId="0" fontId="23" fillId="0" borderId="12" xfId="4" applyFont="1" applyBorder="1" applyAlignment="1">
      <alignment horizontal="left" vertical="center"/>
    </xf>
    <xf numFmtId="0" fontId="26" fillId="0" borderId="8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9" fontId="31" fillId="7" borderId="30" xfId="7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9" fillId="0" borderId="2" xfId="9" applyFont="1" applyBorder="1" applyAlignment="1">
      <alignment horizontal="center"/>
    </xf>
    <xf numFmtId="180" fontId="36" fillId="0" borderId="67" xfId="0" applyNumberFormat="1" applyFont="1" applyBorder="1" applyAlignment="1">
      <alignment horizontal="center" vertical="center"/>
    </xf>
    <xf numFmtId="49" fontId="20" fillId="7" borderId="69" xfId="5" applyNumberFormat="1" applyFont="1" applyFill="1" applyBorder="1" applyAlignment="1">
      <alignment horizontal="center"/>
    </xf>
    <xf numFmtId="49" fontId="31" fillId="7" borderId="69" xfId="7" applyNumberFormat="1" applyFont="1" applyFill="1" applyBorder="1" applyAlignment="1">
      <alignment horizontal="center" vertical="center"/>
    </xf>
    <xf numFmtId="181" fontId="29" fillId="0" borderId="0" xfId="0" applyNumberFormat="1" applyFont="1" applyAlignment="1">
      <alignment horizontal="center" vertical="center"/>
    </xf>
    <xf numFmtId="58" fontId="26" fillId="0" borderId="0" xfId="5" applyNumberFormat="1" applyFont="1"/>
    <xf numFmtId="0" fontId="0" fillId="0" borderId="72" xfId="0" applyBorder="1" applyAlignment="1">
      <alignment horizontal="left" vertical="center"/>
    </xf>
    <xf numFmtId="0" fontId="26" fillId="0" borderId="73" xfId="5" applyFont="1" applyBorder="1" applyAlignment="1">
      <alignment horizontal="center" vertical="center"/>
    </xf>
    <xf numFmtId="0" fontId="13" fillId="0" borderId="73" xfId="4" applyFont="1" applyBorder="1" applyAlignment="1">
      <alignment horizontal="center" vertical="center"/>
    </xf>
    <xf numFmtId="0" fontId="27" fillId="6" borderId="74" xfId="0" applyFont="1" applyFill="1" applyBorder="1" applyAlignment="1">
      <alignment horizontal="center" vertical="center"/>
    </xf>
    <xf numFmtId="0" fontId="27" fillId="6" borderId="75" xfId="0" applyFont="1" applyFill="1" applyBorder="1" applyAlignment="1">
      <alignment horizontal="center" vertical="center"/>
    </xf>
    <xf numFmtId="49" fontId="31" fillId="7" borderId="76" xfId="7" applyNumberFormat="1" applyFont="1" applyFill="1" applyBorder="1" applyAlignment="1">
      <alignment horizontal="center" vertical="center"/>
    </xf>
    <xf numFmtId="49" fontId="31" fillId="7" borderId="77" xfId="7" applyNumberFormat="1" applyFont="1" applyFill="1" applyBorder="1" applyAlignment="1">
      <alignment horizontal="center" vertical="center"/>
    </xf>
    <xf numFmtId="0" fontId="34" fillId="0" borderId="78" xfId="4" applyFont="1" applyBorder="1" applyAlignment="1">
      <alignment horizontal="left" vertical="center"/>
    </xf>
    <xf numFmtId="0" fontId="34" fillId="0" borderId="79" xfId="4" applyFont="1" applyBorder="1" applyAlignment="1">
      <alignment horizontal="center" vertical="center"/>
    </xf>
    <xf numFmtId="0" fontId="30" fillId="0" borderId="79" xfId="4" applyFont="1" applyBorder="1" applyAlignment="1">
      <alignment horizontal="left" vertical="center"/>
    </xf>
    <xf numFmtId="0" fontId="30" fillId="0" borderId="27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9" xfId="4" applyFont="1" applyBorder="1" applyAlignment="1">
      <alignment horizontal="left" vertical="center"/>
    </xf>
    <xf numFmtId="0" fontId="13" fillId="0" borderId="47" xfId="4" applyFont="1" applyBorder="1" applyAlignment="1">
      <alignment horizontal="center" vertical="center"/>
    </xf>
    <xf numFmtId="0" fontId="30" fillId="0" borderId="30" xfId="4" applyFont="1" applyBorder="1" applyAlignment="1">
      <alignment horizontal="left" vertical="center"/>
    </xf>
    <xf numFmtId="0" fontId="30" fillId="0" borderId="29" xfId="4" applyFont="1" applyBorder="1">
      <alignment vertical="center"/>
    </xf>
    <xf numFmtId="0" fontId="13" fillId="0" borderId="29" xfId="4" applyFont="1" applyBorder="1" applyAlignment="1">
      <alignment horizontal="left" vertical="center"/>
    </xf>
    <xf numFmtId="0" fontId="42" fillId="0" borderId="31" xfId="4" applyFont="1" applyBorder="1">
      <alignment vertical="center"/>
    </xf>
    <xf numFmtId="0" fontId="30" fillId="0" borderId="27" xfId="4" applyFont="1" applyBorder="1">
      <alignment vertical="center"/>
    </xf>
    <xf numFmtId="0" fontId="21" fillId="0" borderId="28" xfId="4" applyBorder="1" applyAlignment="1">
      <alignment horizontal="left" vertical="center"/>
    </xf>
    <xf numFmtId="0" fontId="13" fillId="0" borderId="28" xfId="4" applyFont="1" applyBorder="1" applyAlignment="1">
      <alignment horizontal="left" vertical="center"/>
    </xf>
    <xf numFmtId="0" fontId="21" fillId="0" borderId="28" xfId="4" applyBorder="1">
      <alignment vertical="center"/>
    </xf>
    <xf numFmtId="0" fontId="30" fillId="0" borderId="28" xfId="4" applyFont="1" applyBorder="1">
      <alignment vertical="center"/>
    </xf>
    <xf numFmtId="0" fontId="21" fillId="0" borderId="30" xfId="4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21" fillId="0" borderId="30" xfId="4" applyBorder="1">
      <alignment vertical="center"/>
    </xf>
    <xf numFmtId="0" fontId="30" fillId="0" borderId="30" xfId="4" applyFont="1" applyBorder="1">
      <alignment vertical="center"/>
    </xf>
    <xf numFmtId="0" fontId="13" fillId="0" borderId="32" xfId="4" applyFont="1" applyBorder="1" applyAlignment="1">
      <alignment horizontal="left" vertical="center"/>
    </xf>
    <xf numFmtId="0" fontId="30" fillId="0" borderId="29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0" fontId="34" fillId="0" borderId="40" xfId="4" applyFont="1" applyBorder="1">
      <alignment vertical="center"/>
    </xf>
    <xf numFmtId="0" fontId="34" fillId="0" borderId="41" xfId="4" applyFont="1" applyBorder="1">
      <alignment vertical="center"/>
    </xf>
    <xf numFmtId="0" fontId="13" fillId="0" borderId="41" xfId="4" applyFont="1" applyBorder="1">
      <alignment vertical="center"/>
    </xf>
    <xf numFmtId="58" fontId="34" fillId="0" borderId="41" xfId="4" applyNumberFormat="1" applyFont="1" applyBorder="1">
      <alignment vertical="center"/>
    </xf>
    <xf numFmtId="0" fontId="13" fillId="0" borderId="47" xfId="4" applyFont="1" applyBorder="1" applyAlignment="1">
      <alignment horizontal="left" vertical="center"/>
    </xf>
    <xf numFmtId="0" fontId="13" fillId="0" borderId="46" xfId="4" applyFont="1" applyBorder="1" applyAlignment="1">
      <alignment horizontal="left" vertical="center"/>
    </xf>
    <xf numFmtId="0" fontId="13" fillId="0" borderId="48" xfId="4" applyFont="1" applyBorder="1" applyAlignment="1">
      <alignment horizontal="left" vertical="center"/>
    </xf>
    <xf numFmtId="0" fontId="34" fillId="0" borderId="88" xfId="4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3" fillId="0" borderId="2" xfId="4" applyFont="1" applyBorder="1" applyAlignment="1">
      <alignment horizontal="left" vertical="center"/>
    </xf>
    <xf numFmtId="49" fontId="31" fillId="7" borderId="2" xfId="7" applyNumberFormat="1" applyFont="1" applyFill="1" applyBorder="1" applyAlignment="1">
      <alignment horizontal="center" vertical="center"/>
    </xf>
    <xf numFmtId="182" fontId="28" fillId="0" borderId="2" xfId="0" applyNumberFormat="1" applyFont="1" applyBorder="1" applyAlignment="1">
      <alignment horizontal="center" vertical="center"/>
    </xf>
    <xf numFmtId="49" fontId="43" fillId="7" borderId="2" xfId="7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14" fontId="26" fillId="0" borderId="0" xfId="5" applyNumberFormat="1" applyFont="1" applyAlignment="1">
      <alignment horizontal="center"/>
    </xf>
    <xf numFmtId="0" fontId="20" fillId="0" borderId="2" xfId="5" applyFont="1" applyBorder="1" applyAlignment="1">
      <alignment horizontal="left"/>
    </xf>
    <xf numFmtId="0" fontId="13" fillId="0" borderId="43" xfId="4" applyFont="1" applyBorder="1" applyAlignment="1">
      <alignment horizontal="left" vertical="center"/>
    </xf>
    <xf numFmtId="0" fontId="13" fillId="0" borderId="56" xfId="4" applyFont="1" applyBorder="1" applyAlignment="1">
      <alignment horizontal="left" vertical="center"/>
    </xf>
    <xf numFmtId="0" fontId="13" fillId="0" borderId="30" xfId="4" applyFont="1" applyBorder="1">
      <alignment vertical="center"/>
    </xf>
    <xf numFmtId="0" fontId="30" fillId="0" borderId="42" xfId="4" applyFont="1" applyBorder="1">
      <alignment vertical="center"/>
    </xf>
    <xf numFmtId="0" fontId="21" fillId="0" borderId="43" xfId="4" applyBorder="1" applyAlignment="1">
      <alignment horizontal="left" vertical="center"/>
    </xf>
    <xf numFmtId="0" fontId="21" fillId="0" borderId="43" xfId="4" applyBorder="1">
      <alignment vertical="center"/>
    </xf>
    <xf numFmtId="0" fontId="30" fillId="0" borderId="43" xfId="4" applyFont="1" applyBorder="1">
      <alignment vertical="center"/>
    </xf>
    <xf numFmtId="0" fontId="30" fillId="0" borderId="42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21" fillId="0" borderId="43" xfId="4" applyBorder="1" applyAlignment="1">
      <alignment horizontal="center" vertical="center"/>
    </xf>
    <xf numFmtId="0" fontId="21" fillId="0" borderId="30" xfId="4" applyBorder="1" applyAlignment="1">
      <alignment horizontal="center" vertical="center"/>
    </xf>
    <xf numFmtId="0" fontId="45" fillId="0" borderId="97" xfId="4" applyFont="1" applyBorder="1" applyAlignment="1">
      <alignment horizontal="left" vertical="center" wrapText="1"/>
    </xf>
    <xf numFmtId="0" fontId="46" fillId="0" borderId="98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8" fontId="13" fillId="0" borderId="30" xfId="4" applyNumberFormat="1" applyFont="1" applyBorder="1" applyAlignment="1">
      <alignment horizontal="center" vertical="center"/>
    </xf>
    <xf numFmtId="9" fontId="13" fillId="0" borderId="30" xfId="4" applyNumberFormat="1" applyFont="1" applyBorder="1" applyAlignment="1">
      <alignment horizontal="center" vertical="center"/>
    </xf>
    <xf numFmtId="0" fontId="34" fillId="0" borderId="78" xfId="4" applyFont="1" applyBorder="1" applyAlignment="1">
      <alignment horizontal="center" vertical="center"/>
    </xf>
    <xf numFmtId="0" fontId="13" fillId="0" borderId="102" xfId="4" applyFont="1" applyBorder="1" applyAlignment="1">
      <alignment horizontal="center" vertical="center"/>
    </xf>
    <xf numFmtId="0" fontId="34" fillId="0" borderId="102" xfId="4" applyFont="1" applyBorder="1" applyAlignment="1">
      <alignment horizontal="center" vertical="center"/>
    </xf>
    <xf numFmtId="58" fontId="21" fillId="0" borderId="79" xfId="4" applyNumberFormat="1" applyBorder="1" applyAlignment="1">
      <alignment horizontal="center" vertical="center"/>
    </xf>
    <xf numFmtId="0" fontId="30" fillId="0" borderId="0" xfId="4" applyFont="1">
      <alignment vertical="center"/>
    </xf>
    <xf numFmtId="0" fontId="41" fillId="0" borderId="47" xfId="4" applyFont="1" applyBorder="1" applyAlignment="1">
      <alignment horizontal="left" vertical="center" wrapText="1"/>
    </xf>
    <xf numFmtId="0" fontId="49" fillId="0" borderId="106" xfId="0" applyFont="1" applyBorder="1"/>
    <xf numFmtId="0" fontId="49" fillId="0" borderId="2" xfId="0" applyFont="1" applyBorder="1"/>
    <xf numFmtId="0" fontId="49" fillId="9" borderId="2" xfId="0" applyFont="1" applyFill="1" applyBorder="1"/>
    <xf numFmtId="0" fontId="0" fillId="0" borderId="106" xfId="0" applyBorder="1"/>
    <xf numFmtId="0" fontId="0" fillId="9" borderId="2" xfId="0" applyFill="1" applyBorder="1"/>
    <xf numFmtId="0" fontId="0" fillId="0" borderId="19" xfId="0" applyBorder="1"/>
    <xf numFmtId="0" fontId="0" fillId="0" borderId="20" xfId="0" applyBorder="1"/>
    <xf numFmtId="0" fontId="0" fillId="9" borderId="20" xfId="0" applyFill="1" applyBorder="1"/>
    <xf numFmtId="0" fontId="0" fillId="10" borderId="0" xfId="0" applyFill="1"/>
    <xf numFmtId="0" fontId="49" fillId="0" borderId="67" xfId="0" applyFont="1" applyBorder="1"/>
    <xf numFmtId="0" fontId="0" fillId="0" borderId="67" xfId="0" applyBorder="1"/>
    <xf numFmtId="0" fontId="0" fillId="0" borderId="2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0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9" fillId="11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48" fillId="0" borderId="16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9" borderId="6" xfId="0" applyFont="1" applyFill="1" applyBorder="1" applyAlignment="1">
      <alignment horizontal="center" vertical="center"/>
    </xf>
    <xf numFmtId="0" fontId="49" fillId="9" borderId="8" xfId="0" applyFont="1" applyFill="1" applyBorder="1" applyAlignment="1">
      <alignment horizontal="center" vertical="center"/>
    </xf>
    <xf numFmtId="0" fontId="49" fillId="0" borderId="107" xfId="0" applyFont="1" applyBorder="1" applyAlignment="1">
      <alignment horizontal="center" vertical="center"/>
    </xf>
    <xf numFmtId="0" fontId="44" fillId="0" borderId="26" xfId="4" applyFont="1" applyBorder="1" applyAlignment="1">
      <alignment horizontal="center" vertical="top"/>
    </xf>
    <xf numFmtId="0" fontId="13" fillId="0" borderId="79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21" fillId="0" borderId="79" xfId="4" applyBorder="1" applyAlignment="1">
      <alignment horizontal="center" vertical="center"/>
    </xf>
    <xf numFmtId="0" fontId="21" fillId="0" borderId="86" xfId="4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30" fillId="0" borderId="91" xfId="4" applyFont="1" applyBorder="1" applyAlignment="1">
      <alignment horizontal="center" vertical="center"/>
    </xf>
    <xf numFmtId="0" fontId="30" fillId="0" borderId="92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4" fillId="0" borderId="46" xfId="4" applyFont="1" applyBorder="1" applyAlignment="1">
      <alignment horizontal="center" vertical="center"/>
    </xf>
    <xf numFmtId="49" fontId="1" fillId="0" borderId="9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14" fontId="13" fillId="0" borderId="30" xfId="4" applyNumberFormat="1" applyFont="1" applyBorder="1" applyAlignment="1">
      <alignment horizontal="center" vertical="center"/>
    </xf>
    <xf numFmtId="14" fontId="13" fillId="0" borderId="47" xfId="4" applyNumberFormat="1" applyFont="1" applyBorder="1" applyAlignment="1">
      <alignment horizontal="center" vertical="center"/>
    </xf>
    <xf numFmtId="0" fontId="13" fillId="0" borderId="43" xfId="4" applyFont="1" applyBorder="1" applyAlignment="1">
      <alignment horizontal="left" vertical="center"/>
    </xf>
    <xf numFmtId="0" fontId="13" fillId="0" borderId="56" xfId="4" applyFont="1" applyBorder="1" applyAlignment="1">
      <alignment horizontal="left" vertical="center"/>
    </xf>
    <xf numFmtId="0" fontId="13" fillId="0" borderId="35" xfId="4" applyFont="1" applyBorder="1" applyAlignment="1">
      <alignment horizontal="center" vertical="center"/>
    </xf>
    <xf numFmtId="0" fontId="13" fillId="0" borderId="50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30" fillId="0" borderId="31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14" fontId="13" fillId="0" borderId="32" xfId="4" applyNumberFormat="1" applyFont="1" applyBorder="1" applyAlignment="1">
      <alignment horizontal="center" vertical="center"/>
    </xf>
    <xf numFmtId="14" fontId="13" fillId="0" borderId="48" xfId="4" applyNumberFormat="1" applyFont="1" applyBorder="1" applyAlignment="1">
      <alignment horizontal="center" vertical="center"/>
    </xf>
    <xf numFmtId="0" fontId="30" fillId="0" borderId="94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103" xfId="4" applyFont="1" applyBorder="1" applyAlignment="1">
      <alignment horizontal="left" vertical="center"/>
    </xf>
    <xf numFmtId="0" fontId="34" fillId="0" borderId="85" xfId="4" applyFont="1" applyBorder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34" fillId="0" borderId="90" xfId="4" applyFont="1" applyBorder="1" applyAlignment="1">
      <alignment horizontal="left" vertical="center"/>
    </xf>
    <xf numFmtId="0" fontId="30" fillId="0" borderId="48" xfId="4" applyFont="1" applyBorder="1" applyAlignment="1">
      <alignment horizontal="left" vertical="center"/>
    </xf>
    <xf numFmtId="0" fontId="30" fillId="0" borderId="95" xfId="4" applyFont="1" applyBorder="1" applyAlignment="1">
      <alignment horizontal="left" vertical="center" wrapText="1"/>
    </xf>
    <xf numFmtId="0" fontId="30" fillId="0" borderId="96" xfId="4" applyFont="1" applyBorder="1" applyAlignment="1">
      <alignment horizontal="left" vertical="center" wrapText="1"/>
    </xf>
    <xf numFmtId="0" fontId="30" fillId="0" borderId="54" xfId="4" applyFont="1" applyBorder="1" applyAlignment="1">
      <alignment horizontal="left" vertical="center" wrapText="1"/>
    </xf>
    <xf numFmtId="0" fontId="30" fillId="0" borderId="42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30" fillId="0" borderId="56" xfId="4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4" fillId="0" borderId="41" xfId="0" applyFont="1" applyBorder="1" applyAlignment="1">
      <alignment horizontal="left" vertical="center"/>
    </xf>
    <xf numFmtId="0" fontId="34" fillId="0" borderId="90" xfId="0" applyFont="1" applyBorder="1" applyAlignment="1">
      <alignment horizontal="left" vertical="center"/>
    </xf>
    <xf numFmtId="9" fontId="13" fillId="0" borderId="39" xfId="4" applyNumberFormat="1" applyFont="1" applyBorder="1" applyAlignment="1">
      <alignment horizontal="left" vertical="center"/>
    </xf>
    <xf numFmtId="9" fontId="13" fillId="0" borderId="34" xfId="4" applyNumberFormat="1" applyFont="1" applyBorder="1" applyAlignment="1">
      <alignment horizontal="left" vertical="center"/>
    </xf>
    <xf numFmtId="9" fontId="13" fillId="0" borderId="49" xfId="4" applyNumberFormat="1" applyFont="1" applyBorder="1" applyAlignment="1">
      <alignment horizontal="left" vertical="center"/>
    </xf>
    <xf numFmtId="9" fontId="13" fillId="0" borderId="95" xfId="4" applyNumberFormat="1" applyFont="1" applyBorder="1" applyAlignment="1">
      <alignment horizontal="left" vertical="center"/>
    </xf>
    <xf numFmtId="9" fontId="13" fillId="0" borderId="96" xfId="4" applyNumberFormat="1" applyFont="1" applyBorder="1" applyAlignment="1">
      <alignment horizontal="left" vertical="center"/>
    </xf>
    <xf numFmtId="9" fontId="13" fillId="0" borderId="54" xfId="4" applyNumberFormat="1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99" xfId="4" applyFont="1" applyBorder="1" applyAlignment="1">
      <alignment horizontal="left" vertical="center"/>
    </xf>
    <xf numFmtId="0" fontId="33" fillId="0" borderId="96" xfId="4" applyFont="1" applyBorder="1" applyAlignment="1">
      <alignment horizontal="left" vertical="center"/>
    </xf>
    <xf numFmtId="0" fontId="33" fillId="0" borderId="54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13" fillId="0" borderId="100" xfId="4" applyFont="1" applyBorder="1" applyAlignment="1">
      <alignment horizontal="left" vertical="center"/>
    </xf>
    <xf numFmtId="0" fontId="13" fillId="0" borderId="101" xfId="4" applyFont="1" applyBorder="1" applyAlignment="1">
      <alignment horizontal="left" vertical="center"/>
    </xf>
    <xf numFmtId="0" fontId="13" fillId="0" borderId="104" xfId="4" applyFont="1" applyBorder="1" applyAlignment="1">
      <alignment horizontal="left" vertical="center"/>
    </xf>
    <xf numFmtId="0" fontId="13" fillId="0" borderId="37" xfId="4" applyFont="1" applyBorder="1" applyAlignment="1">
      <alignment horizontal="left" vertical="center"/>
    </xf>
    <xf numFmtId="0" fontId="13" fillId="0" borderId="36" xfId="4" applyFont="1" applyBorder="1" applyAlignment="1">
      <alignment horizontal="left" vertical="center"/>
    </xf>
    <xf numFmtId="0" fontId="13" fillId="0" borderId="50" xfId="4" applyFont="1" applyBorder="1" applyAlignment="1">
      <alignment horizontal="left" vertical="center"/>
    </xf>
    <xf numFmtId="0" fontId="30" fillId="0" borderId="95" xfId="4" applyFont="1" applyBorder="1" applyAlignment="1">
      <alignment horizontal="left" vertical="center"/>
    </xf>
    <xf numFmtId="0" fontId="30" fillId="0" borderId="96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47" fillId="0" borderId="41" xfId="4" applyFont="1" applyBorder="1" applyAlignment="1">
      <alignment horizontal="center" vertical="center"/>
    </xf>
    <xf numFmtId="0" fontId="34" fillId="0" borderId="38" xfId="4" applyFont="1" applyBorder="1" applyAlignment="1">
      <alignment horizontal="center" vertical="center"/>
    </xf>
    <xf numFmtId="0" fontId="34" fillId="0" borderId="105" xfId="4" applyFont="1" applyBorder="1" applyAlignment="1">
      <alignment horizontal="center" vertical="center"/>
    </xf>
    <xf numFmtId="0" fontId="13" fillId="0" borderId="102" xfId="4" applyFont="1" applyBorder="1" applyAlignment="1">
      <alignment horizontal="center" vertical="center"/>
    </xf>
    <xf numFmtId="0" fontId="13" fillId="0" borderId="103" xfId="4" applyFont="1" applyBorder="1" applyAlignment="1">
      <alignment horizontal="center" vertical="center"/>
    </xf>
    <xf numFmtId="0" fontId="13" fillId="0" borderId="94" xfId="4" applyFont="1" applyBorder="1" applyAlignment="1">
      <alignment horizontal="center" vertical="center"/>
    </xf>
    <xf numFmtId="0" fontId="13" fillId="0" borderId="38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7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40" fillId="0" borderId="26" xfId="4" applyFont="1" applyBorder="1" applyAlignment="1">
      <alignment horizontal="center" vertical="top"/>
    </xf>
    <xf numFmtId="0" fontId="30" fillId="0" borderId="28" xfId="4" applyFont="1" applyBorder="1" applyAlignment="1">
      <alignment horizontal="center" vertical="center"/>
    </xf>
    <xf numFmtId="0" fontId="30" fillId="0" borderId="46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14" fontId="41" fillId="0" borderId="30" xfId="4" applyNumberFormat="1" applyFont="1" applyBorder="1" applyAlignment="1">
      <alignment horizontal="center" vertical="center"/>
    </xf>
    <xf numFmtId="14" fontId="41" fillId="0" borderId="47" xfId="4" applyNumberFormat="1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47" xfId="4" applyFont="1" applyBorder="1" applyAlignment="1">
      <alignment horizontal="center" vertical="center"/>
    </xf>
    <xf numFmtId="58" fontId="7" fillId="0" borderId="30" xfId="4" applyNumberFormat="1" applyFont="1" applyBorder="1" applyAlignment="1">
      <alignment horizontal="center" vertical="center"/>
    </xf>
    <xf numFmtId="0" fontId="30" fillId="0" borderId="47" xfId="4" applyFont="1" applyBorder="1" applyAlignment="1">
      <alignment horizontal="left" vertical="center"/>
    </xf>
    <xf numFmtId="0" fontId="13" fillId="0" borderId="29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47" xfId="4" applyFont="1" applyBorder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7" fillId="0" borderId="27" xfId="4" applyFont="1" applyBorder="1" applyAlignment="1">
      <alignment horizontal="left" vertical="center"/>
    </xf>
    <xf numFmtId="0" fontId="7" fillId="0" borderId="28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7" fillId="0" borderId="37" xfId="4" applyFont="1" applyBorder="1" applyAlignment="1">
      <alignment horizontal="left" vertical="center"/>
    </xf>
    <xf numFmtId="0" fontId="7" fillId="0" borderId="36" xfId="4" applyFont="1" applyBorder="1" applyAlignment="1">
      <alignment horizontal="left" vertical="center"/>
    </xf>
    <xf numFmtId="0" fontId="7" fillId="0" borderId="52" xfId="4" applyFont="1" applyBorder="1" applyAlignment="1">
      <alignment horizontal="left" vertical="center"/>
    </xf>
    <xf numFmtId="0" fontId="7" fillId="0" borderId="35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36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32" xfId="4" applyFont="1" applyBorder="1" applyAlignment="1">
      <alignment horizontal="left" vertical="center"/>
    </xf>
    <xf numFmtId="0" fontId="13" fillId="0" borderId="48" xfId="4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30" xfId="4" applyFont="1" applyBorder="1" applyAlignment="1">
      <alignment horizontal="center" vertical="center"/>
    </xf>
    <xf numFmtId="0" fontId="33" fillId="0" borderId="47" xfId="4" applyFont="1" applyBorder="1" applyAlignment="1">
      <alignment horizontal="center" vertical="center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0" fillId="0" borderId="48" xfId="4" applyFont="1" applyBorder="1" applyAlignment="1">
      <alignment horizontal="center" vertical="center"/>
    </xf>
    <xf numFmtId="0" fontId="33" fillId="0" borderId="47" xfId="4" applyFont="1" applyBorder="1" applyAlignment="1">
      <alignment horizontal="left" vertical="center"/>
    </xf>
    <xf numFmtId="0" fontId="30" fillId="0" borderId="80" xfId="4" applyFont="1" applyBorder="1" applyAlignment="1">
      <alignment horizontal="left" vertical="center"/>
    </xf>
    <xf numFmtId="0" fontId="30" fillId="0" borderId="81" xfId="4" applyFont="1" applyBorder="1" applyAlignment="1">
      <alignment horizontal="left" vertical="center"/>
    </xf>
    <xf numFmtId="0" fontId="30" fillId="0" borderId="87" xfId="4" applyFont="1" applyBorder="1" applyAlignment="1">
      <alignment horizontal="left" vertical="center"/>
    </xf>
    <xf numFmtId="0" fontId="34" fillId="0" borderId="82" xfId="4" applyFont="1" applyBorder="1" applyAlignment="1">
      <alignment horizontal="left" vertical="center"/>
    </xf>
    <xf numFmtId="0" fontId="34" fillId="0" borderId="83" xfId="4" applyFont="1" applyBorder="1" applyAlignment="1">
      <alignment horizontal="left" vertical="center"/>
    </xf>
    <xf numFmtId="0" fontId="13" fillId="0" borderId="29" xfId="4" applyFont="1" applyBorder="1" applyAlignment="1">
      <alignment horizontal="right" vertical="center"/>
    </xf>
    <xf numFmtId="0" fontId="13" fillId="0" borderId="30" xfId="4" applyFont="1" applyBorder="1" applyAlignment="1">
      <alignment horizontal="right" vertical="center"/>
    </xf>
    <xf numFmtId="0" fontId="30" fillId="0" borderId="84" xfId="4" applyFont="1" applyBorder="1" applyAlignment="1">
      <alignment horizontal="left" vertical="center"/>
    </xf>
    <xf numFmtId="0" fontId="30" fillId="0" borderId="26" xfId="4" applyFont="1" applyBorder="1" applyAlignment="1">
      <alignment horizontal="left" vertical="center"/>
    </xf>
    <xf numFmtId="0" fontId="30" fillId="0" borderId="89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30" fillId="0" borderId="36" xfId="4" applyFont="1" applyBorder="1" applyAlignment="1">
      <alignment horizontal="left" vertical="center"/>
    </xf>
    <xf numFmtId="0" fontId="30" fillId="0" borderId="50" xfId="4" applyFont="1" applyBorder="1" applyAlignment="1">
      <alignment horizontal="left" vertical="center"/>
    </xf>
    <xf numFmtId="0" fontId="13" fillId="0" borderId="41" xfId="4" applyFon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0" fontId="13" fillId="0" borderId="55" xfId="4" applyFont="1" applyBorder="1" applyAlignment="1">
      <alignment horizontal="center" vertical="center"/>
    </xf>
    <xf numFmtId="0" fontId="34" fillId="0" borderId="42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0" fontId="34" fillId="0" borderId="56" xfId="4" applyFont="1" applyBorder="1" applyAlignment="1">
      <alignment horizontal="center" vertical="center"/>
    </xf>
    <xf numFmtId="0" fontId="34" fillId="0" borderId="31" xfId="4" applyFont="1" applyBorder="1" applyAlignment="1">
      <alignment horizontal="center" vertical="center"/>
    </xf>
    <xf numFmtId="0" fontId="34" fillId="0" borderId="32" xfId="4" applyFont="1" applyBorder="1" applyAlignment="1">
      <alignment horizontal="center" vertical="center"/>
    </xf>
    <xf numFmtId="0" fontId="34" fillId="0" borderId="48" xfId="4" applyFont="1" applyBorder="1" applyAlignment="1">
      <alignment horizontal="center" vertical="center"/>
    </xf>
    <xf numFmtId="0" fontId="21" fillId="0" borderId="41" xfId="4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  <xf numFmtId="0" fontId="13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6" fillId="0" borderId="8" xfId="5" applyFont="1" applyBorder="1" applyAlignment="1">
      <alignment horizontal="center" vertical="center"/>
    </xf>
    <xf numFmtId="0" fontId="26" fillId="0" borderId="3" xfId="5" applyFont="1" applyBorder="1" applyAlignment="1">
      <alignment horizontal="center" vertical="center"/>
    </xf>
    <xf numFmtId="0" fontId="26" fillId="0" borderId="71" xfId="5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49" fontId="27" fillId="0" borderId="17" xfId="2" applyNumberFormat="1" applyFont="1" applyBorder="1" applyAlignment="1">
      <alignment horizontal="center" vertical="center"/>
    </xf>
    <xf numFmtId="49" fontId="27" fillId="0" borderId="20" xfId="2" applyNumberFormat="1" applyFont="1" applyBorder="1" applyAlignment="1">
      <alignment horizontal="center" vertical="center"/>
    </xf>
    <xf numFmtId="0" fontId="20" fillId="0" borderId="12" xfId="5" applyFont="1" applyBorder="1" applyAlignment="1">
      <alignment horizontal="center"/>
    </xf>
    <xf numFmtId="0" fontId="20" fillId="0" borderId="6" xfId="5" applyFont="1" applyBorder="1" applyAlignment="1">
      <alignment horizontal="center"/>
    </xf>
    <xf numFmtId="0" fontId="20" fillId="0" borderId="68" xfId="5" applyFont="1" applyBorder="1" applyAlignment="1">
      <alignment horizontal="center"/>
    </xf>
    <xf numFmtId="0" fontId="32" fillId="0" borderId="26" xfId="4" applyFont="1" applyBorder="1" applyAlignment="1">
      <alignment horizontal="center" vertical="top"/>
    </xf>
    <xf numFmtId="0" fontId="13" fillId="0" borderId="28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/>
    </xf>
    <xf numFmtId="179" fontId="7" fillId="0" borderId="30" xfId="4" applyNumberFormat="1" applyFont="1" applyBorder="1" applyAlignment="1">
      <alignment horizontal="center" vertical="center"/>
    </xf>
    <xf numFmtId="0" fontId="33" fillId="0" borderId="32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9" xfId="4" applyFont="1" applyBorder="1" applyAlignment="1">
      <alignment horizontal="left" vertical="center"/>
    </xf>
    <xf numFmtId="0" fontId="7" fillId="0" borderId="3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7" fillId="0" borderId="50" xfId="4" applyFont="1" applyBorder="1" applyAlignment="1">
      <alignment horizontal="center" vertical="center"/>
    </xf>
    <xf numFmtId="0" fontId="7" fillId="0" borderId="29" xfId="4" applyFont="1" applyBorder="1" applyAlignment="1">
      <alignment horizontal="left" vertical="center"/>
    </xf>
    <xf numFmtId="0" fontId="7" fillId="0" borderId="30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7" fillId="0" borderId="50" xfId="4" applyFont="1" applyBorder="1" applyAlignment="1">
      <alignment horizontal="left" vertical="center"/>
    </xf>
    <xf numFmtId="0" fontId="7" fillId="0" borderId="29" xfId="4" applyFont="1" applyBorder="1" applyAlignment="1">
      <alignment horizontal="left" vertical="center" wrapText="1"/>
    </xf>
    <xf numFmtId="0" fontId="7" fillId="0" borderId="30" xfId="4" applyFont="1" applyBorder="1" applyAlignment="1">
      <alignment horizontal="left" vertical="center" wrapText="1"/>
    </xf>
    <xf numFmtId="0" fontId="7" fillId="0" borderId="47" xfId="4" applyFont="1" applyBorder="1" applyAlignment="1">
      <alignment horizontal="left" vertical="center" wrapText="1"/>
    </xf>
    <xf numFmtId="0" fontId="21" fillId="0" borderId="32" xfId="4" applyBorder="1" applyAlignment="1">
      <alignment horizontal="center" vertical="center"/>
    </xf>
    <xf numFmtId="0" fontId="21" fillId="0" borderId="48" xfId="4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33" fillId="0" borderId="39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21" fillId="0" borderId="37" xfId="4" applyBorder="1" applyAlignment="1">
      <alignment horizontal="left" vertical="center"/>
    </xf>
    <xf numFmtId="0" fontId="21" fillId="0" borderId="36" xfId="4" applyBorder="1" applyAlignment="1">
      <alignment horizontal="left" vertical="center"/>
    </xf>
    <xf numFmtId="0" fontId="21" fillId="0" borderId="52" xfId="4" applyBorder="1" applyAlignment="1">
      <alignment horizontal="left" vertical="center"/>
    </xf>
    <xf numFmtId="0" fontId="21" fillId="0" borderId="37" xfId="4" applyBorder="1" applyAlignment="1">
      <alignment horizontal="right" vertical="center"/>
    </xf>
    <xf numFmtId="0" fontId="21" fillId="0" borderId="36" xfId="4" applyBorder="1" applyAlignment="1">
      <alignment horizontal="right" vertical="center"/>
    </xf>
    <xf numFmtId="0" fontId="21" fillId="0" borderId="52" xfId="4" applyBorder="1" applyAlignment="1">
      <alignment horizontal="right" vertical="center"/>
    </xf>
    <xf numFmtId="0" fontId="30" fillId="0" borderId="40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55" xfId="4" applyFont="1" applyBorder="1" applyAlignment="1">
      <alignment horizontal="left" vertical="center"/>
    </xf>
    <xf numFmtId="0" fontId="33" fillId="0" borderId="43" xfId="4" applyFont="1" applyBorder="1" applyAlignment="1">
      <alignment horizontal="center" vertical="center"/>
    </xf>
    <xf numFmtId="0" fontId="33" fillId="0" borderId="44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7" fillId="0" borderId="32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7" fillId="0" borderId="48" xfId="4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0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6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0" fontId="20" fillId="0" borderId="22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4" customWidth="1"/>
    <col min="3" max="3" width="10.125" customWidth="1"/>
  </cols>
  <sheetData>
    <row r="1" spans="1:2" ht="21" customHeight="1">
      <c r="A1" s="235"/>
      <c r="B1" s="236" t="s">
        <v>0</v>
      </c>
    </row>
    <row r="2" spans="1:2">
      <c r="A2" s="26">
        <v>1</v>
      </c>
      <c r="B2" s="237" t="s">
        <v>1</v>
      </c>
    </row>
    <row r="3" spans="1:2">
      <c r="A3" s="26">
        <v>2</v>
      </c>
      <c r="B3" s="237" t="s">
        <v>2</v>
      </c>
    </row>
    <row r="4" spans="1:2">
      <c r="A4" s="26">
        <v>3</v>
      </c>
      <c r="B4" s="237" t="s">
        <v>3</v>
      </c>
    </row>
    <row r="5" spans="1:2">
      <c r="A5" s="26">
        <v>4</v>
      </c>
      <c r="B5" s="237" t="s">
        <v>4</v>
      </c>
    </row>
    <row r="6" spans="1:2">
      <c r="A6" s="26">
        <v>5</v>
      </c>
      <c r="B6" s="237" t="s">
        <v>5</v>
      </c>
    </row>
    <row r="7" spans="1:2">
      <c r="A7" s="26">
        <v>6</v>
      </c>
      <c r="B7" s="237" t="s">
        <v>6</v>
      </c>
    </row>
    <row r="8" spans="1:2" s="233" customFormat="1" ht="15" customHeight="1">
      <c r="A8" s="238">
        <v>7</v>
      </c>
      <c r="B8" s="239" t="s">
        <v>7</v>
      </c>
    </row>
    <row r="9" spans="1:2" ht="18.95" customHeight="1">
      <c r="A9" s="235"/>
      <c r="B9" s="240" t="s">
        <v>8</v>
      </c>
    </row>
    <row r="10" spans="1:2" ht="15.95" customHeight="1">
      <c r="A10" s="26">
        <v>1</v>
      </c>
      <c r="B10" s="241" t="s">
        <v>9</v>
      </c>
    </row>
    <row r="11" spans="1:2">
      <c r="A11" s="26">
        <v>2</v>
      </c>
      <c r="B11" s="237" t="s">
        <v>10</v>
      </c>
    </row>
    <row r="12" spans="1:2">
      <c r="A12" s="26">
        <v>3</v>
      </c>
      <c r="B12" s="239" t="s">
        <v>11</v>
      </c>
    </row>
    <row r="13" spans="1:2">
      <c r="A13" s="26">
        <v>4</v>
      </c>
      <c r="B13" s="237" t="s">
        <v>12</v>
      </c>
    </row>
    <row r="14" spans="1:2">
      <c r="A14" s="26">
        <v>5</v>
      </c>
      <c r="B14" s="237" t="s">
        <v>13</v>
      </c>
    </row>
    <row r="15" spans="1:2">
      <c r="A15" s="26">
        <v>6</v>
      </c>
      <c r="B15" s="237" t="s">
        <v>14</v>
      </c>
    </row>
    <row r="16" spans="1:2">
      <c r="A16" s="26">
        <v>7</v>
      </c>
      <c r="B16" s="237" t="s">
        <v>15</v>
      </c>
    </row>
    <row r="17" spans="1:2">
      <c r="A17" s="26">
        <v>8</v>
      </c>
      <c r="B17" s="237" t="s">
        <v>16</v>
      </c>
    </row>
    <row r="18" spans="1:2">
      <c r="A18" s="26">
        <v>9</v>
      </c>
      <c r="B18" s="237" t="s">
        <v>17</v>
      </c>
    </row>
    <row r="19" spans="1:2">
      <c r="A19" s="26"/>
      <c r="B19" s="237"/>
    </row>
    <row r="20" spans="1:2" ht="20.25">
      <c r="A20" s="235"/>
      <c r="B20" s="236" t="s">
        <v>18</v>
      </c>
    </row>
    <row r="21" spans="1:2">
      <c r="A21" s="26">
        <v>1</v>
      </c>
      <c r="B21" s="237" t="s">
        <v>19</v>
      </c>
    </row>
    <row r="22" spans="1:2">
      <c r="A22" s="26">
        <v>2</v>
      </c>
      <c r="B22" s="237" t="s">
        <v>20</v>
      </c>
    </row>
    <row r="23" spans="1:2">
      <c r="A23" s="26">
        <v>3</v>
      </c>
      <c r="B23" s="237" t="s">
        <v>21</v>
      </c>
    </row>
    <row r="24" spans="1:2">
      <c r="A24" s="26">
        <v>4</v>
      </c>
      <c r="B24" s="237" t="s">
        <v>22</v>
      </c>
    </row>
    <row r="25" spans="1:2">
      <c r="A25" s="26">
        <v>5</v>
      </c>
      <c r="B25" s="237" t="s">
        <v>23</v>
      </c>
    </row>
    <row r="26" spans="1:2">
      <c r="A26" s="26">
        <v>6</v>
      </c>
      <c r="B26" s="237" t="s">
        <v>24</v>
      </c>
    </row>
    <row r="27" spans="1:2">
      <c r="A27" s="26">
        <v>7</v>
      </c>
      <c r="B27" s="237" t="s">
        <v>25</v>
      </c>
    </row>
    <row r="28" spans="1:2">
      <c r="A28" s="26"/>
      <c r="B28" s="237"/>
    </row>
    <row r="29" spans="1:2" ht="20.25">
      <c r="A29" s="235"/>
      <c r="B29" s="236" t="s">
        <v>26</v>
      </c>
    </row>
    <row r="30" spans="1:2">
      <c r="A30" s="26">
        <v>1</v>
      </c>
      <c r="B30" s="237" t="s">
        <v>27</v>
      </c>
    </row>
    <row r="31" spans="1:2">
      <c r="A31" s="26">
        <v>2</v>
      </c>
      <c r="B31" s="237" t="s">
        <v>28</v>
      </c>
    </row>
    <row r="32" spans="1:2">
      <c r="A32" s="26">
        <v>3</v>
      </c>
      <c r="B32" s="237" t="s">
        <v>29</v>
      </c>
    </row>
    <row r="33" spans="1:2" ht="28.5">
      <c r="A33" s="26">
        <v>4</v>
      </c>
      <c r="B33" s="237" t="s">
        <v>30</v>
      </c>
    </row>
    <row r="34" spans="1:2">
      <c r="A34" s="26">
        <v>5</v>
      </c>
      <c r="B34" s="237" t="s">
        <v>31</v>
      </c>
    </row>
    <row r="35" spans="1:2">
      <c r="A35" s="26">
        <v>6</v>
      </c>
      <c r="B35" s="237" t="s">
        <v>32</v>
      </c>
    </row>
    <row r="36" spans="1:2">
      <c r="A36" s="26">
        <v>7</v>
      </c>
      <c r="B36" s="237" t="s">
        <v>33</v>
      </c>
    </row>
    <row r="37" spans="1:2">
      <c r="A37" s="26"/>
      <c r="B37" s="237"/>
    </row>
    <row r="39" spans="1:2">
      <c r="A39" s="242" t="s">
        <v>34</v>
      </c>
      <c r="B39" s="243"/>
    </row>
  </sheetData>
  <phoneticPr fontId="5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4" t="s">
        <v>35</v>
      </c>
      <c r="C2" s="245"/>
      <c r="D2" s="245"/>
      <c r="E2" s="245"/>
      <c r="F2" s="245"/>
      <c r="G2" s="245"/>
      <c r="H2" s="245"/>
      <c r="I2" s="246"/>
    </row>
    <row r="3" spans="2:9" ht="27.95" customHeight="1">
      <c r="B3" s="221"/>
      <c r="C3" s="222"/>
      <c r="D3" s="247" t="s">
        <v>36</v>
      </c>
      <c r="E3" s="248"/>
      <c r="F3" s="249" t="s">
        <v>37</v>
      </c>
      <c r="G3" s="250"/>
      <c r="H3" s="247" t="s">
        <v>38</v>
      </c>
      <c r="I3" s="251"/>
    </row>
    <row r="4" spans="2:9" ht="27.95" customHeight="1">
      <c r="B4" s="221" t="s">
        <v>39</v>
      </c>
      <c r="C4" s="222" t="s">
        <v>40</v>
      </c>
      <c r="D4" s="222" t="s">
        <v>41</v>
      </c>
      <c r="E4" s="222" t="s">
        <v>42</v>
      </c>
      <c r="F4" s="223" t="s">
        <v>41</v>
      </c>
      <c r="G4" s="223" t="s">
        <v>42</v>
      </c>
      <c r="H4" s="222" t="s">
        <v>41</v>
      </c>
      <c r="I4" s="230" t="s">
        <v>42</v>
      </c>
    </row>
    <row r="5" spans="2:9" ht="27.95" customHeight="1">
      <c r="B5" s="224" t="s">
        <v>43</v>
      </c>
      <c r="C5" s="26">
        <v>13</v>
      </c>
      <c r="D5" s="26">
        <v>0</v>
      </c>
      <c r="E5" s="26">
        <v>1</v>
      </c>
      <c r="F5" s="225">
        <v>0</v>
      </c>
      <c r="G5" s="225">
        <v>1</v>
      </c>
      <c r="H5" s="26">
        <v>1</v>
      </c>
      <c r="I5" s="231">
        <v>2</v>
      </c>
    </row>
    <row r="6" spans="2:9" ht="27.95" customHeight="1">
      <c r="B6" s="224" t="s">
        <v>44</v>
      </c>
      <c r="C6" s="26">
        <v>20</v>
      </c>
      <c r="D6" s="26">
        <v>0</v>
      </c>
      <c r="E6" s="26">
        <v>1</v>
      </c>
      <c r="F6" s="225">
        <v>1</v>
      </c>
      <c r="G6" s="225">
        <v>2</v>
      </c>
      <c r="H6" s="26">
        <v>2</v>
      </c>
      <c r="I6" s="231">
        <v>3</v>
      </c>
    </row>
    <row r="7" spans="2:9" ht="27.95" customHeight="1">
      <c r="B7" s="224" t="s">
        <v>45</v>
      </c>
      <c r="C7" s="26">
        <v>32</v>
      </c>
      <c r="D7" s="26">
        <v>0</v>
      </c>
      <c r="E7" s="26">
        <v>1</v>
      </c>
      <c r="F7" s="225">
        <v>2</v>
      </c>
      <c r="G7" s="225">
        <v>3</v>
      </c>
      <c r="H7" s="26">
        <v>3</v>
      </c>
      <c r="I7" s="231">
        <v>4</v>
      </c>
    </row>
    <row r="8" spans="2:9" ht="27.95" customHeight="1">
      <c r="B8" s="224" t="s">
        <v>46</v>
      </c>
      <c r="C8" s="26">
        <v>50</v>
      </c>
      <c r="D8" s="26">
        <v>1</v>
      </c>
      <c r="E8" s="26">
        <v>2</v>
      </c>
      <c r="F8" s="225">
        <v>3</v>
      </c>
      <c r="G8" s="225">
        <v>4</v>
      </c>
      <c r="H8" s="26">
        <v>5</v>
      </c>
      <c r="I8" s="231">
        <v>6</v>
      </c>
    </row>
    <row r="9" spans="2:9" ht="27.95" customHeight="1">
      <c r="B9" s="224" t="s">
        <v>47</v>
      </c>
      <c r="C9" s="26">
        <v>80</v>
      </c>
      <c r="D9" s="26">
        <v>2</v>
      </c>
      <c r="E9" s="26">
        <v>3</v>
      </c>
      <c r="F9" s="225">
        <v>5</v>
      </c>
      <c r="G9" s="225">
        <v>6</v>
      </c>
      <c r="H9" s="26">
        <v>7</v>
      </c>
      <c r="I9" s="231">
        <v>8</v>
      </c>
    </row>
    <row r="10" spans="2:9" ht="27.95" customHeight="1">
      <c r="B10" s="224" t="s">
        <v>48</v>
      </c>
      <c r="C10" s="26">
        <v>125</v>
      </c>
      <c r="D10" s="26">
        <v>3</v>
      </c>
      <c r="E10" s="26">
        <v>4</v>
      </c>
      <c r="F10" s="225">
        <v>7</v>
      </c>
      <c r="G10" s="225">
        <v>8</v>
      </c>
      <c r="H10" s="26">
        <v>10</v>
      </c>
      <c r="I10" s="231">
        <v>11</v>
      </c>
    </row>
    <row r="11" spans="2:9" ht="27.95" customHeight="1">
      <c r="B11" s="224" t="s">
        <v>49</v>
      </c>
      <c r="C11" s="26">
        <v>200</v>
      </c>
      <c r="D11" s="26">
        <v>5</v>
      </c>
      <c r="E11" s="26">
        <v>6</v>
      </c>
      <c r="F11" s="225">
        <v>10</v>
      </c>
      <c r="G11" s="225">
        <v>11</v>
      </c>
      <c r="H11" s="26">
        <v>14</v>
      </c>
      <c r="I11" s="231">
        <v>15</v>
      </c>
    </row>
    <row r="12" spans="2:9" ht="27.95" customHeight="1">
      <c r="B12" s="226" t="s">
        <v>50</v>
      </c>
      <c r="C12" s="227">
        <v>315</v>
      </c>
      <c r="D12" s="227">
        <v>7</v>
      </c>
      <c r="E12" s="227">
        <v>8</v>
      </c>
      <c r="F12" s="228">
        <v>14</v>
      </c>
      <c r="G12" s="228">
        <v>15</v>
      </c>
      <c r="H12" s="227">
        <v>21</v>
      </c>
      <c r="I12" s="232">
        <v>22</v>
      </c>
    </row>
    <row r="14" spans="2:9">
      <c r="B14" s="229" t="s">
        <v>51</v>
      </c>
      <c r="C14" s="229"/>
      <c r="D14" s="229"/>
    </row>
  </sheetData>
  <mergeCells count="4">
    <mergeCell ref="B2:I2"/>
    <mergeCell ref="D3:E3"/>
    <mergeCell ref="F3:G3"/>
    <mergeCell ref="H3:I3"/>
  </mergeCells>
  <phoneticPr fontId="5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9" workbookViewId="0">
      <selection activeCell="E22" sqref="E22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4.25">
      <c r="A2" s="158" t="s">
        <v>53</v>
      </c>
      <c r="B2" s="253" t="s">
        <v>54</v>
      </c>
      <c r="C2" s="253"/>
      <c r="D2" s="254" t="s">
        <v>55</v>
      </c>
      <c r="E2" s="254"/>
      <c r="F2" s="253" t="s">
        <v>56</v>
      </c>
      <c r="G2" s="253"/>
      <c r="H2" s="160" t="s">
        <v>57</v>
      </c>
      <c r="I2" s="255" t="s">
        <v>58</v>
      </c>
      <c r="J2" s="255"/>
      <c r="K2" s="256"/>
    </row>
    <row r="3" spans="1:11" ht="14.25">
      <c r="A3" s="257" t="s">
        <v>59</v>
      </c>
      <c r="B3" s="258"/>
      <c r="C3" s="259"/>
      <c r="D3" s="260" t="s">
        <v>60</v>
      </c>
      <c r="E3" s="261"/>
      <c r="F3" s="261"/>
      <c r="G3" s="262"/>
      <c r="H3" s="260" t="s">
        <v>61</v>
      </c>
      <c r="I3" s="261"/>
      <c r="J3" s="261"/>
      <c r="K3" s="262"/>
    </row>
    <row r="4" spans="1:11" ht="14.25">
      <c r="A4" s="163" t="s">
        <v>62</v>
      </c>
      <c r="B4" s="263" t="s">
        <v>63</v>
      </c>
      <c r="C4" s="264"/>
      <c r="D4" s="265" t="s">
        <v>64</v>
      </c>
      <c r="E4" s="266"/>
      <c r="F4" s="267"/>
      <c r="G4" s="268"/>
      <c r="H4" s="265" t="s">
        <v>65</v>
      </c>
      <c r="I4" s="266"/>
      <c r="J4" s="175" t="s">
        <v>66</v>
      </c>
      <c r="K4" s="185" t="s">
        <v>67</v>
      </c>
    </row>
    <row r="5" spans="1:11" ht="14.25">
      <c r="A5" s="166" t="s">
        <v>68</v>
      </c>
      <c r="B5" s="269"/>
      <c r="C5" s="270"/>
      <c r="D5" s="265" t="s">
        <v>69</v>
      </c>
      <c r="E5" s="266"/>
      <c r="F5" s="267"/>
      <c r="G5" s="268"/>
      <c r="H5" s="265" t="s">
        <v>70</v>
      </c>
      <c r="I5" s="266"/>
      <c r="J5" s="175" t="s">
        <v>66</v>
      </c>
      <c r="K5" s="185" t="s">
        <v>67</v>
      </c>
    </row>
    <row r="6" spans="1:11" ht="14.25">
      <c r="A6" s="163" t="s">
        <v>71</v>
      </c>
      <c r="B6" s="199">
        <v>1</v>
      </c>
      <c r="C6" s="185">
        <v>7</v>
      </c>
      <c r="D6" s="166" t="s">
        <v>72</v>
      </c>
      <c r="E6" s="177"/>
      <c r="F6" s="267"/>
      <c r="G6" s="268"/>
      <c r="H6" s="265" t="s">
        <v>73</v>
      </c>
      <c r="I6" s="266"/>
      <c r="J6" s="175" t="s">
        <v>66</v>
      </c>
      <c r="K6" s="185" t="s">
        <v>67</v>
      </c>
    </row>
    <row r="7" spans="1:11" ht="14.25">
      <c r="A7" s="163" t="s">
        <v>74</v>
      </c>
      <c r="B7" s="271"/>
      <c r="C7" s="272"/>
      <c r="D7" s="166" t="s">
        <v>75</v>
      </c>
      <c r="E7" s="176"/>
      <c r="F7" s="267"/>
      <c r="G7" s="268"/>
      <c r="H7" s="265" t="s">
        <v>76</v>
      </c>
      <c r="I7" s="266"/>
      <c r="J7" s="175" t="s">
        <v>66</v>
      </c>
      <c r="K7" s="185" t="s">
        <v>67</v>
      </c>
    </row>
    <row r="8" spans="1:11" ht="14.25">
      <c r="A8" s="168" t="s">
        <v>77</v>
      </c>
      <c r="B8" s="273"/>
      <c r="C8" s="274"/>
      <c r="D8" s="275" t="s">
        <v>78</v>
      </c>
      <c r="E8" s="276"/>
      <c r="F8" s="277"/>
      <c r="G8" s="278"/>
      <c r="H8" s="275" t="s">
        <v>79</v>
      </c>
      <c r="I8" s="276"/>
      <c r="J8" s="178" t="s">
        <v>66</v>
      </c>
      <c r="K8" s="187" t="s">
        <v>67</v>
      </c>
    </row>
    <row r="9" spans="1:11" ht="14.25">
      <c r="A9" s="279" t="s">
        <v>80</v>
      </c>
      <c r="B9" s="280"/>
      <c r="C9" s="280"/>
      <c r="D9" s="280"/>
      <c r="E9" s="280"/>
      <c r="F9" s="280"/>
      <c r="G9" s="280"/>
      <c r="H9" s="280"/>
      <c r="I9" s="280"/>
      <c r="J9" s="280"/>
      <c r="K9" s="281"/>
    </row>
    <row r="10" spans="1:11" ht="14.25">
      <c r="A10" s="282" t="s">
        <v>81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4"/>
    </row>
    <row r="11" spans="1:11" ht="14.25">
      <c r="A11" s="200" t="s">
        <v>82</v>
      </c>
      <c r="B11" s="201" t="s">
        <v>83</v>
      </c>
      <c r="C11" s="197" t="s">
        <v>84</v>
      </c>
      <c r="D11" s="202"/>
      <c r="E11" s="203" t="s">
        <v>85</v>
      </c>
      <c r="F11" s="201" t="s">
        <v>83</v>
      </c>
      <c r="G11" s="197" t="s">
        <v>84</v>
      </c>
      <c r="H11" s="197" t="s">
        <v>86</v>
      </c>
      <c r="I11" s="203" t="s">
        <v>87</v>
      </c>
      <c r="J11" s="201" t="s">
        <v>83</v>
      </c>
      <c r="K11" s="198" t="s">
        <v>84</v>
      </c>
    </row>
    <row r="12" spans="1:11" ht="14.25">
      <c r="A12" s="166" t="s">
        <v>88</v>
      </c>
      <c r="B12" s="174" t="s">
        <v>83</v>
      </c>
      <c r="C12" s="175" t="s">
        <v>84</v>
      </c>
      <c r="D12" s="176"/>
      <c r="E12" s="177" t="s">
        <v>89</v>
      </c>
      <c r="F12" s="174" t="s">
        <v>83</v>
      </c>
      <c r="G12" s="175" t="s">
        <v>84</v>
      </c>
      <c r="H12" s="175" t="s">
        <v>86</v>
      </c>
      <c r="I12" s="177" t="s">
        <v>90</v>
      </c>
      <c r="J12" s="174" t="s">
        <v>83</v>
      </c>
      <c r="K12" s="185" t="s">
        <v>84</v>
      </c>
    </row>
    <row r="13" spans="1:11" ht="14.25">
      <c r="A13" s="166" t="s">
        <v>91</v>
      </c>
      <c r="B13" s="174" t="s">
        <v>83</v>
      </c>
      <c r="C13" s="175" t="s">
        <v>84</v>
      </c>
      <c r="D13" s="176"/>
      <c r="E13" s="177" t="s">
        <v>92</v>
      </c>
      <c r="F13" s="175" t="s">
        <v>93</v>
      </c>
      <c r="G13" s="175" t="s">
        <v>94</v>
      </c>
      <c r="H13" s="175" t="s">
        <v>86</v>
      </c>
      <c r="I13" s="177" t="s">
        <v>95</v>
      </c>
      <c r="J13" s="174" t="s">
        <v>83</v>
      </c>
      <c r="K13" s="185" t="s">
        <v>84</v>
      </c>
    </row>
    <row r="14" spans="1:11" ht="14.25">
      <c r="A14" s="275" t="s">
        <v>96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85"/>
    </row>
    <row r="15" spans="1:11" ht="14.25">
      <c r="A15" s="282" t="s">
        <v>97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1" ht="14.25">
      <c r="A16" s="204" t="s">
        <v>98</v>
      </c>
      <c r="B16" s="197" t="s">
        <v>93</v>
      </c>
      <c r="C16" s="197" t="s">
        <v>94</v>
      </c>
      <c r="D16" s="205"/>
      <c r="E16" s="206" t="s">
        <v>99</v>
      </c>
      <c r="F16" s="197" t="s">
        <v>93</v>
      </c>
      <c r="G16" s="197" t="s">
        <v>94</v>
      </c>
      <c r="H16" s="207"/>
      <c r="I16" s="206" t="s">
        <v>100</v>
      </c>
      <c r="J16" s="197" t="s">
        <v>93</v>
      </c>
      <c r="K16" s="198" t="s">
        <v>94</v>
      </c>
    </row>
    <row r="17" spans="1:22" ht="16.5" customHeight="1">
      <c r="A17" s="179" t="s">
        <v>101</v>
      </c>
      <c r="B17" s="175" t="s">
        <v>93</v>
      </c>
      <c r="C17" s="175" t="s">
        <v>94</v>
      </c>
      <c r="D17" s="80"/>
      <c r="E17" s="180" t="s">
        <v>102</v>
      </c>
      <c r="F17" s="175" t="s">
        <v>93</v>
      </c>
      <c r="G17" s="175" t="s">
        <v>94</v>
      </c>
      <c r="H17" s="208"/>
      <c r="I17" s="180" t="s">
        <v>103</v>
      </c>
      <c r="J17" s="175" t="s">
        <v>93</v>
      </c>
      <c r="K17" s="185" t="s">
        <v>94</v>
      </c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</row>
    <row r="18" spans="1:22" ht="18" customHeight="1">
      <c r="A18" s="286" t="s">
        <v>104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8"/>
    </row>
    <row r="19" spans="1:22" ht="18" customHeight="1">
      <c r="A19" s="282" t="s">
        <v>105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22" ht="16.5" customHeight="1">
      <c r="A20" s="289" t="s">
        <v>106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22" ht="21.75" customHeight="1">
      <c r="A21" s="209" t="s">
        <v>107</v>
      </c>
      <c r="B21" s="210" t="s">
        <v>108</v>
      </c>
      <c r="C21" s="210" t="s">
        <v>109</v>
      </c>
      <c r="D21" s="210" t="s">
        <v>110</v>
      </c>
      <c r="E21" s="210" t="s">
        <v>111</v>
      </c>
      <c r="F21" s="210" t="s">
        <v>112</v>
      </c>
      <c r="G21" s="211" t="s">
        <v>113</v>
      </c>
      <c r="H21" s="180" t="s">
        <v>114</v>
      </c>
      <c r="I21" s="180"/>
      <c r="J21" s="180"/>
      <c r="K21" s="104" t="s">
        <v>115</v>
      </c>
    </row>
    <row r="22" spans="1:22" ht="29.1" customHeight="1">
      <c r="A22" s="212" t="s">
        <v>116</v>
      </c>
      <c r="B22" s="80"/>
      <c r="C22" s="80"/>
      <c r="D22" s="80" t="s">
        <v>93</v>
      </c>
      <c r="E22" s="80" t="s">
        <v>93</v>
      </c>
      <c r="F22" s="80" t="s">
        <v>93</v>
      </c>
      <c r="G22" s="80"/>
      <c r="H22" s="80" t="s">
        <v>93</v>
      </c>
      <c r="I22" s="214"/>
      <c r="J22" s="214"/>
      <c r="K22" s="220"/>
    </row>
    <row r="23" spans="1:22" ht="23.1" customHeight="1">
      <c r="A23" s="22"/>
      <c r="B23" s="80"/>
      <c r="C23" s="80"/>
      <c r="D23" s="80"/>
      <c r="E23" s="80"/>
      <c r="F23" s="80"/>
      <c r="G23" s="80"/>
      <c r="H23" s="80"/>
      <c r="I23" s="214"/>
      <c r="J23" s="214"/>
      <c r="K23" s="220"/>
    </row>
    <row r="24" spans="1:22" ht="23.1" customHeight="1">
      <c r="A24" s="80"/>
      <c r="B24" s="80"/>
      <c r="C24" s="80"/>
      <c r="D24" s="80"/>
      <c r="E24" s="80"/>
      <c r="F24" s="80"/>
      <c r="G24" s="80"/>
      <c r="H24" s="213"/>
      <c r="I24" s="214"/>
      <c r="J24" s="214"/>
      <c r="K24" s="220"/>
    </row>
    <row r="25" spans="1:22" ht="23.1" customHeight="1">
      <c r="A25" s="80"/>
      <c r="B25" s="80"/>
      <c r="C25" s="80"/>
      <c r="D25" s="80"/>
      <c r="E25" s="80"/>
      <c r="F25" s="80"/>
      <c r="G25" s="80"/>
      <c r="H25" s="213"/>
      <c r="I25" s="214"/>
      <c r="J25" s="214"/>
      <c r="K25" s="220"/>
    </row>
    <row r="26" spans="1:22" ht="23.1" customHeight="1">
      <c r="A26" s="167"/>
      <c r="B26" s="80"/>
      <c r="C26" s="80"/>
      <c r="D26" s="80"/>
      <c r="E26" s="80"/>
      <c r="F26" s="80"/>
      <c r="G26" s="80"/>
      <c r="H26" s="213"/>
      <c r="I26" s="214"/>
      <c r="J26" s="214"/>
      <c r="K26" s="220"/>
    </row>
    <row r="27" spans="1:22" ht="23.1" customHeight="1">
      <c r="A27" s="167"/>
      <c r="B27" s="214"/>
      <c r="C27" s="214"/>
      <c r="D27" s="214"/>
      <c r="E27" s="214"/>
      <c r="F27" s="214"/>
      <c r="G27" s="214"/>
      <c r="H27" s="213"/>
      <c r="I27" s="214"/>
      <c r="J27" s="214"/>
      <c r="K27" s="100"/>
    </row>
    <row r="28" spans="1:22" ht="23.1" customHeight="1">
      <c r="A28" s="167"/>
      <c r="B28" s="214"/>
      <c r="C28" s="214"/>
      <c r="D28" s="214"/>
      <c r="E28" s="214"/>
      <c r="F28" s="214"/>
      <c r="G28" s="214"/>
      <c r="H28" s="213"/>
      <c r="I28" s="214"/>
      <c r="J28" s="214"/>
      <c r="K28" s="100"/>
    </row>
    <row r="29" spans="1:22" ht="18" customHeight="1">
      <c r="A29" s="292" t="s">
        <v>117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22" ht="18.75" customHeight="1">
      <c r="A30" s="295" t="s">
        <v>118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7"/>
    </row>
    <row r="31" spans="1:22" ht="18.75" customHeight="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00"/>
    </row>
    <row r="32" spans="1:22" ht="18" customHeight="1">
      <c r="A32" s="292" t="s">
        <v>119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4.25">
      <c r="A33" s="301" t="s">
        <v>120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3"/>
    </row>
    <row r="34" spans="1:11" ht="14.25">
      <c r="A34" s="304" t="s">
        <v>121</v>
      </c>
      <c r="B34" s="305"/>
      <c r="C34" s="175" t="s">
        <v>66</v>
      </c>
      <c r="D34" s="175" t="s">
        <v>67</v>
      </c>
      <c r="E34" s="306" t="s">
        <v>122</v>
      </c>
      <c r="F34" s="307"/>
      <c r="G34" s="307"/>
      <c r="H34" s="307"/>
      <c r="I34" s="307"/>
      <c r="J34" s="307"/>
      <c r="K34" s="308"/>
    </row>
    <row r="35" spans="1:11" ht="14.25">
      <c r="A35" s="309" t="s">
        <v>123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</row>
    <row r="36" spans="1:11" ht="21" customHeight="1">
      <c r="A36" s="310" t="s">
        <v>124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21" customHeight="1">
      <c r="A37" s="313" t="s">
        <v>125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21" customHeight="1">
      <c r="A38" s="313" t="s">
        <v>126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5"/>
    </row>
    <row r="39" spans="1:11" ht="21" customHeight="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15"/>
    </row>
    <row r="40" spans="1:11" ht="21" customHeight="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15"/>
    </row>
    <row r="41" spans="1:11" ht="21" customHeight="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15"/>
    </row>
    <row r="42" spans="1:11" ht="21" customHeight="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15"/>
    </row>
    <row r="43" spans="1:11" ht="14.25">
      <c r="A43" s="316" t="s">
        <v>127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</row>
    <row r="44" spans="1:11" ht="14.25">
      <c r="A44" s="282" t="s">
        <v>128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4"/>
    </row>
    <row r="45" spans="1:11" ht="14.25">
      <c r="A45" s="204" t="s">
        <v>129</v>
      </c>
      <c r="B45" s="197" t="s">
        <v>93</v>
      </c>
      <c r="C45" s="197" t="s">
        <v>94</v>
      </c>
      <c r="D45" s="197" t="s">
        <v>86</v>
      </c>
      <c r="E45" s="206" t="s">
        <v>130</v>
      </c>
      <c r="F45" s="197" t="s">
        <v>93</v>
      </c>
      <c r="G45" s="197" t="s">
        <v>94</v>
      </c>
      <c r="H45" s="197" t="s">
        <v>86</v>
      </c>
      <c r="I45" s="206" t="s">
        <v>131</v>
      </c>
      <c r="J45" s="197" t="s">
        <v>93</v>
      </c>
      <c r="K45" s="198" t="s">
        <v>94</v>
      </c>
    </row>
    <row r="46" spans="1:11" ht="14.25">
      <c r="A46" s="179" t="s">
        <v>85</v>
      </c>
      <c r="B46" s="175" t="s">
        <v>93</v>
      </c>
      <c r="C46" s="175" t="s">
        <v>94</v>
      </c>
      <c r="D46" s="175" t="s">
        <v>86</v>
      </c>
      <c r="E46" s="180" t="s">
        <v>92</v>
      </c>
      <c r="F46" s="175" t="s">
        <v>93</v>
      </c>
      <c r="G46" s="175" t="s">
        <v>94</v>
      </c>
      <c r="H46" s="175" t="s">
        <v>86</v>
      </c>
      <c r="I46" s="180" t="s">
        <v>103</v>
      </c>
      <c r="J46" s="175" t="s">
        <v>93</v>
      </c>
      <c r="K46" s="185" t="s">
        <v>94</v>
      </c>
    </row>
    <row r="47" spans="1:11" ht="14.25">
      <c r="A47" s="275" t="s">
        <v>96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85"/>
    </row>
    <row r="48" spans="1:11" ht="14.25">
      <c r="A48" s="309" t="s">
        <v>132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</row>
    <row r="49" spans="1:11" ht="14.25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4.25">
      <c r="A50" s="215" t="s">
        <v>133</v>
      </c>
      <c r="B50" s="319" t="s">
        <v>134</v>
      </c>
      <c r="C50" s="319"/>
      <c r="D50" s="159" t="s">
        <v>135</v>
      </c>
      <c r="E50" s="216" t="s">
        <v>136</v>
      </c>
      <c r="F50" s="217" t="s">
        <v>137</v>
      </c>
      <c r="G50" s="218">
        <v>45057</v>
      </c>
      <c r="H50" s="320" t="s">
        <v>138</v>
      </c>
      <c r="I50" s="321"/>
      <c r="J50" s="322" t="s">
        <v>139</v>
      </c>
      <c r="K50" s="323"/>
    </row>
    <row r="51" spans="1:11" ht="14.25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spans="1:11" ht="14.25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23"/>
    </row>
    <row r="53" spans="1:11" ht="14.25">
      <c r="A53" s="215" t="s">
        <v>133</v>
      </c>
      <c r="B53" s="319" t="s">
        <v>134</v>
      </c>
      <c r="C53" s="319"/>
      <c r="D53" s="159" t="s">
        <v>135</v>
      </c>
      <c r="E53" s="216" t="s">
        <v>136</v>
      </c>
      <c r="F53" s="217" t="s">
        <v>140</v>
      </c>
      <c r="G53" s="218">
        <v>45057</v>
      </c>
      <c r="H53" s="320" t="s">
        <v>138</v>
      </c>
      <c r="I53" s="321"/>
      <c r="J53" s="322" t="s">
        <v>139</v>
      </c>
      <c r="K53" s="32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7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7"/>
  <sheetViews>
    <sheetView workbookViewId="0">
      <selection activeCell="P14" sqref="P14"/>
    </sheetView>
  </sheetViews>
  <sheetFormatPr defaultColWidth="9" defaultRowHeight="14.25"/>
  <cols>
    <col min="1" max="1" width="18.375" style="44" customWidth="1"/>
    <col min="2" max="2" width="4.875" style="44" customWidth="1"/>
    <col min="3" max="4" width="8.875" style="45" customWidth="1"/>
    <col min="5" max="9" width="8.875" style="44" customWidth="1"/>
    <col min="10" max="10" width="2.75" style="44" customWidth="1"/>
    <col min="11" max="11" width="9.125" style="44" customWidth="1"/>
    <col min="12" max="16" width="9.75" style="44" customWidth="1"/>
    <col min="17" max="17" width="9.75" style="46" customWidth="1"/>
    <col min="18" max="255" width="9" style="44"/>
    <col min="256" max="16384" width="9" style="23"/>
  </cols>
  <sheetData>
    <row r="1" spans="1:258" s="44" customFormat="1" ht="29.1" customHeight="1">
      <c r="A1" s="326" t="s">
        <v>141</v>
      </c>
      <c r="B1" s="326"/>
      <c r="C1" s="327"/>
      <c r="D1" s="327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6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4" customFormat="1" ht="20.100000000000001" customHeight="1">
      <c r="A2" s="48" t="s">
        <v>62</v>
      </c>
      <c r="B2" s="329" t="s">
        <v>63</v>
      </c>
      <c r="C2" s="330"/>
      <c r="D2" s="329"/>
      <c r="E2" s="48" t="s">
        <v>68</v>
      </c>
      <c r="F2" s="331" t="s">
        <v>142</v>
      </c>
      <c r="G2" s="331"/>
      <c r="H2" s="331"/>
      <c r="I2" s="331"/>
      <c r="J2" s="337"/>
      <c r="K2" s="190" t="s">
        <v>57</v>
      </c>
      <c r="L2" s="332" t="s">
        <v>58</v>
      </c>
      <c r="M2" s="332"/>
      <c r="N2" s="332"/>
      <c r="O2" s="332"/>
      <c r="P2" s="332"/>
      <c r="Q2" s="67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4" customFormat="1">
      <c r="A3" s="335" t="s">
        <v>143</v>
      </c>
      <c r="B3" s="333" t="s">
        <v>144</v>
      </c>
      <c r="C3" s="334"/>
      <c r="D3" s="333"/>
      <c r="E3" s="333"/>
      <c r="F3" s="333"/>
      <c r="G3" s="333"/>
      <c r="H3" s="333"/>
      <c r="I3" s="333"/>
      <c r="J3" s="337"/>
      <c r="K3" s="333" t="s">
        <v>145</v>
      </c>
      <c r="L3" s="333"/>
      <c r="M3" s="333"/>
      <c r="N3" s="333"/>
      <c r="O3" s="333"/>
      <c r="P3" s="333"/>
      <c r="Q3" s="67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4" customFormat="1" ht="16.5">
      <c r="A4" s="335"/>
      <c r="B4" s="336" t="s">
        <v>146</v>
      </c>
      <c r="C4" s="69" t="s">
        <v>108</v>
      </c>
      <c r="D4" s="69" t="s">
        <v>109</v>
      </c>
      <c r="E4" s="189" t="s">
        <v>110</v>
      </c>
      <c r="F4" s="69" t="s">
        <v>111</v>
      </c>
      <c r="G4" s="69" t="s">
        <v>112</v>
      </c>
      <c r="H4" s="62" t="s">
        <v>113</v>
      </c>
      <c r="I4" s="62" t="s">
        <v>114</v>
      </c>
      <c r="J4" s="337"/>
      <c r="K4" s="49"/>
      <c r="L4" s="191" t="s">
        <v>147</v>
      </c>
      <c r="M4" s="191"/>
      <c r="N4" s="191" t="s">
        <v>148</v>
      </c>
      <c r="O4" s="191"/>
      <c r="P4" s="191"/>
      <c r="Q4" s="19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4" customFormat="1" ht="16.5">
      <c r="A5" s="335"/>
      <c r="B5" s="336"/>
      <c r="C5" s="140" t="s">
        <v>149</v>
      </c>
      <c r="D5" s="140" t="s">
        <v>150</v>
      </c>
      <c r="E5" s="140" t="s">
        <v>151</v>
      </c>
      <c r="F5" s="140" t="s">
        <v>152</v>
      </c>
      <c r="G5" s="140" t="s">
        <v>153</v>
      </c>
      <c r="H5" s="62" t="s">
        <v>154</v>
      </c>
      <c r="I5" s="62" t="s">
        <v>155</v>
      </c>
      <c r="J5" s="337"/>
      <c r="K5" s="192"/>
      <c r="L5" s="191" t="s">
        <v>110</v>
      </c>
      <c r="M5" s="191"/>
      <c r="N5" s="191"/>
      <c r="O5" s="117"/>
      <c r="P5" s="140"/>
      <c r="Q5" s="140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4" customFormat="1" ht="20.100000000000001" customHeight="1">
      <c r="A6" s="59" t="s">
        <v>156</v>
      </c>
      <c r="B6" s="117"/>
      <c r="C6" s="59">
        <f>D6-1</f>
        <v>67</v>
      </c>
      <c r="D6" s="59">
        <f>E6-2</f>
        <v>68</v>
      </c>
      <c r="E6" s="59">
        <v>70</v>
      </c>
      <c r="F6" s="59">
        <f>E6+2</f>
        <v>72</v>
      </c>
      <c r="G6" s="59">
        <f>F6+2</f>
        <v>74</v>
      </c>
      <c r="H6" s="59">
        <f>G6+1</f>
        <v>75</v>
      </c>
      <c r="I6" s="59">
        <f>H6+1</f>
        <v>76</v>
      </c>
      <c r="J6" s="337"/>
      <c r="K6" s="191"/>
      <c r="L6" s="191" t="s">
        <v>157</v>
      </c>
      <c r="M6" s="193"/>
      <c r="N6" s="191"/>
      <c r="O6" s="191"/>
      <c r="P6" s="191"/>
      <c r="Q6" s="19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4" customFormat="1" ht="20.100000000000001" customHeight="1">
      <c r="A7" s="59" t="s">
        <v>158</v>
      </c>
      <c r="B7" s="117"/>
      <c r="C7" s="59">
        <f t="shared" ref="C7:C9" si="0">D7-4</f>
        <v>100</v>
      </c>
      <c r="D7" s="59">
        <f t="shared" ref="D7:D9" si="1">E7-4</f>
        <v>104</v>
      </c>
      <c r="E7" s="59">
        <v>108</v>
      </c>
      <c r="F7" s="59">
        <f t="shared" ref="F7:F9" si="2">E7+4</f>
        <v>112</v>
      </c>
      <c r="G7" s="59">
        <f>F7+4</f>
        <v>116</v>
      </c>
      <c r="H7" s="59">
        <f t="shared" ref="H7:H9" si="3">G7+6</f>
        <v>122</v>
      </c>
      <c r="I7" s="59">
        <f>H7+6</f>
        <v>128</v>
      </c>
      <c r="J7" s="337"/>
      <c r="K7" s="191"/>
      <c r="L7" s="191" t="s">
        <v>159</v>
      </c>
      <c r="M7" s="191"/>
      <c r="N7" s="191"/>
      <c r="O7" s="191"/>
      <c r="P7" s="191"/>
      <c r="Q7" s="19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4" customFormat="1" ht="20.100000000000001" customHeight="1">
      <c r="A8" s="59" t="s">
        <v>160</v>
      </c>
      <c r="B8" s="117"/>
      <c r="C8" s="59">
        <f t="shared" si="0"/>
        <v>98</v>
      </c>
      <c r="D8" s="59">
        <f t="shared" si="1"/>
        <v>102</v>
      </c>
      <c r="E8" s="59">
        <v>106</v>
      </c>
      <c r="F8" s="59">
        <f t="shared" si="2"/>
        <v>110</v>
      </c>
      <c r="G8" s="59">
        <f>F8+5</f>
        <v>115</v>
      </c>
      <c r="H8" s="59">
        <f t="shared" si="3"/>
        <v>121</v>
      </c>
      <c r="I8" s="59">
        <f>H8+7</f>
        <v>128</v>
      </c>
      <c r="J8" s="337"/>
      <c r="K8" s="191"/>
      <c r="L8" s="191" t="s">
        <v>161</v>
      </c>
      <c r="M8" s="191"/>
      <c r="N8" s="191"/>
      <c r="O8" s="191"/>
      <c r="P8" s="191"/>
      <c r="Q8" s="19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4" customFormat="1" ht="20.100000000000001" customHeight="1">
      <c r="A9" s="59" t="s">
        <v>162</v>
      </c>
      <c r="B9" s="117"/>
      <c r="C9" s="59">
        <f t="shared" si="0"/>
        <v>98</v>
      </c>
      <c r="D9" s="59">
        <f t="shared" si="1"/>
        <v>102</v>
      </c>
      <c r="E9" s="59">
        <v>106</v>
      </c>
      <c r="F9" s="59">
        <f t="shared" si="2"/>
        <v>110</v>
      </c>
      <c r="G9" s="59">
        <f>F9+5</f>
        <v>115</v>
      </c>
      <c r="H9" s="59">
        <f t="shared" si="3"/>
        <v>121</v>
      </c>
      <c r="I9" s="59">
        <f>H9+7</f>
        <v>128</v>
      </c>
      <c r="J9" s="337"/>
      <c r="K9" s="191"/>
      <c r="L9" s="191" t="s">
        <v>161</v>
      </c>
      <c r="M9" s="191"/>
      <c r="N9" s="191"/>
      <c r="O9" s="191"/>
      <c r="P9" s="191"/>
      <c r="Q9" s="19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4" customFormat="1" ht="20.100000000000001" customHeight="1">
      <c r="A10" s="59" t="s">
        <v>163</v>
      </c>
      <c r="B10" s="117"/>
      <c r="C10" s="59">
        <f>D10-1.2</f>
        <v>43.099999999999994</v>
      </c>
      <c r="D10" s="59">
        <f>E10-1.2</f>
        <v>44.3</v>
      </c>
      <c r="E10" s="59">
        <v>45.5</v>
      </c>
      <c r="F10" s="59">
        <f>E10+1.2</f>
        <v>46.7</v>
      </c>
      <c r="G10" s="59">
        <f>F10+1.2</f>
        <v>47.900000000000006</v>
      </c>
      <c r="H10" s="59">
        <f>G10+1.4</f>
        <v>49.300000000000004</v>
      </c>
      <c r="I10" s="59">
        <f>H10+1.4</f>
        <v>50.7</v>
      </c>
      <c r="J10" s="337"/>
      <c r="K10" s="191"/>
      <c r="L10" s="191" t="s">
        <v>159</v>
      </c>
      <c r="M10" s="191"/>
      <c r="N10" s="191"/>
      <c r="O10" s="191"/>
      <c r="P10" s="191"/>
      <c r="Q10" s="19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4" customFormat="1" ht="20.100000000000001" customHeight="1">
      <c r="A11" s="59" t="s">
        <v>164</v>
      </c>
      <c r="B11" s="117"/>
      <c r="C11" s="59">
        <f>D11-0.5</f>
        <v>20</v>
      </c>
      <c r="D11" s="59">
        <f>E11-0.5</f>
        <v>20.5</v>
      </c>
      <c r="E11" s="59">
        <v>21</v>
      </c>
      <c r="F11" s="59">
        <f t="shared" ref="F11:I11" si="4">E11+0.5</f>
        <v>21.5</v>
      </c>
      <c r="G11" s="59">
        <f t="shared" si="4"/>
        <v>22</v>
      </c>
      <c r="H11" s="59">
        <f t="shared" si="4"/>
        <v>22.5</v>
      </c>
      <c r="I11" s="59">
        <f t="shared" si="4"/>
        <v>23</v>
      </c>
      <c r="J11" s="337"/>
      <c r="K11" s="194"/>
      <c r="L11" s="194" t="s">
        <v>165</v>
      </c>
      <c r="M11" s="191"/>
      <c r="N11" s="194"/>
      <c r="O11" s="194"/>
      <c r="P11" s="191"/>
      <c r="Q11" s="19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4" customFormat="1" ht="18" customHeight="1">
      <c r="A12" s="59" t="s">
        <v>166</v>
      </c>
      <c r="B12" s="117"/>
      <c r="C12" s="59">
        <f>D12-0.8</f>
        <v>17.899999999999999</v>
      </c>
      <c r="D12" s="59">
        <f>E12-0.8</f>
        <v>18.7</v>
      </c>
      <c r="E12" s="59">
        <v>19.5</v>
      </c>
      <c r="F12" s="59">
        <f>E12+0.8</f>
        <v>20.3</v>
      </c>
      <c r="G12" s="59">
        <f>F12+0.8</f>
        <v>21.1</v>
      </c>
      <c r="H12" s="59">
        <f>G12+1.3</f>
        <v>22.400000000000002</v>
      </c>
      <c r="I12" s="59">
        <f>H12+1.3</f>
        <v>23.700000000000003</v>
      </c>
      <c r="J12" s="117"/>
      <c r="K12" s="117"/>
      <c r="L12" s="139" t="s">
        <v>161</v>
      </c>
      <c r="M12" s="117"/>
      <c r="N12" s="139"/>
      <c r="O12" s="117"/>
      <c r="P12" s="117"/>
      <c r="Q12" s="6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4" customFormat="1" ht="18" customHeight="1">
      <c r="A13" s="59" t="s">
        <v>167</v>
      </c>
      <c r="B13" s="117"/>
      <c r="C13" s="59">
        <f>D13-0.7</f>
        <v>15.600000000000001</v>
      </c>
      <c r="D13" s="59">
        <f>E13-0.7</f>
        <v>16.3</v>
      </c>
      <c r="E13" s="59">
        <v>17</v>
      </c>
      <c r="F13" s="59">
        <f>E13+0.7</f>
        <v>17.7</v>
      </c>
      <c r="G13" s="59">
        <f>F13+0.7</f>
        <v>18.399999999999999</v>
      </c>
      <c r="H13" s="59">
        <f>G13+0.95</f>
        <v>19.349999999999998</v>
      </c>
      <c r="I13" s="59">
        <f>H13+0.95</f>
        <v>20.299999999999997</v>
      </c>
      <c r="J13" s="117"/>
      <c r="K13" s="117"/>
      <c r="L13" s="139">
        <v>-0.5</v>
      </c>
      <c r="M13" s="117"/>
      <c r="N13" s="139"/>
      <c r="O13" s="117"/>
      <c r="P13" s="117"/>
      <c r="Q13" s="67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ht="16.5">
      <c r="A14" s="59" t="s">
        <v>168</v>
      </c>
      <c r="B14" s="117"/>
      <c r="C14" s="59" t="str">
        <f>D14</f>
        <v>2.2.</v>
      </c>
      <c r="D14" s="59" t="str">
        <f>E14</f>
        <v>2.2.</v>
      </c>
      <c r="E14" s="59" t="s">
        <v>169</v>
      </c>
      <c r="F14" s="59" t="str">
        <f t="shared" ref="F14:I14" si="5">E14</f>
        <v>2.2.</v>
      </c>
      <c r="G14" s="59" t="str">
        <f t="shared" si="5"/>
        <v>2.2.</v>
      </c>
      <c r="H14" s="59" t="str">
        <f t="shared" si="5"/>
        <v>2.2.</v>
      </c>
      <c r="I14" s="59" t="str">
        <f t="shared" si="5"/>
        <v>2.2.</v>
      </c>
      <c r="K14" s="117"/>
      <c r="L14" s="139" t="s">
        <v>161</v>
      </c>
      <c r="M14" s="117"/>
      <c r="N14" s="117"/>
      <c r="O14" s="117"/>
      <c r="P14" s="117"/>
      <c r="Q14" s="196"/>
    </row>
    <row r="15" spans="1:258" ht="16.5">
      <c r="A15" s="59" t="s">
        <v>170</v>
      </c>
      <c r="B15" s="117"/>
      <c r="C15" s="59">
        <f>D15</f>
        <v>5.5</v>
      </c>
      <c r="D15" s="59">
        <f>E15</f>
        <v>5.5</v>
      </c>
      <c r="E15" s="59">
        <v>5.5</v>
      </c>
      <c r="F15" s="59">
        <f t="shared" ref="F15:I15" si="6">E15</f>
        <v>5.5</v>
      </c>
      <c r="G15" s="59">
        <f t="shared" si="6"/>
        <v>5.5</v>
      </c>
      <c r="H15" s="59">
        <f t="shared" si="6"/>
        <v>5.5</v>
      </c>
      <c r="I15" s="59">
        <f t="shared" si="6"/>
        <v>5.5</v>
      </c>
      <c r="K15" s="117"/>
      <c r="L15" s="139">
        <v>0.5</v>
      </c>
      <c r="M15" s="117"/>
      <c r="N15" s="117"/>
      <c r="O15" s="117"/>
      <c r="P15" s="117"/>
      <c r="Q15" s="196"/>
    </row>
    <row r="17" spans="11:16">
      <c r="K17" s="72" t="s">
        <v>171</v>
      </c>
      <c r="L17" s="195">
        <v>45057</v>
      </c>
      <c r="M17" s="72" t="s">
        <v>172</v>
      </c>
      <c r="N17" s="72" t="s">
        <v>136</v>
      </c>
      <c r="O17" s="72" t="s">
        <v>173</v>
      </c>
      <c r="P17" s="44" t="s">
        <v>139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honeticPr fontId="57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G55" sqref="G55"/>
    </sheetView>
  </sheetViews>
  <sheetFormatPr defaultColWidth="10" defaultRowHeight="16.5" customHeight="1"/>
  <cols>
    <col min="1" max="1" width="10.875" style="74" customWidth="1"/>
    <col min="2" max="6" width="10" style="74"/>
    <col min="7" max="7" width="10.125" style="74"/>
    <col min="8" max="16384" width="10" style="74"/>
  </cols>
  <sheetData>
    <row r="1" spans="1:11" ht="22.5" customHeight="1">
      <c r="A1" s="338" t="s">
        <v>174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7.25" customHeight="1">
      <c r="A2" s="158" t="s">
        <v>53</v>
      </c>
      <c r="B2" s="253" t="s">
        <v>175</v>
      </c>
      <c r="C2" s="253"/>
      <c r="D2" s="254" t="s">
        <v>55</v>
      </c>
      <c r="E2" s="254"/>
      <c r="F2" s="253" t="s">
        <v>56</v>
      </c>
      <c r="G2" s="253"/>
      <c r="H2" s="160" t="s">
        <v>57</v>
      </c>
      <c r="I2" s="255" t="s">
        <v>58</v>
      </c>
      <c r="J2" s="255"/>
      <c r="K2" s="256"/>
    </row>
    <row r="3" spans="1:11" ht="16.5" customHeight="1">
      <c r="A3" s="257" t="s">
        <v>59</v>
      </c>
      <c r="B3" s="339"/>
      <c r="C3" s="340"/>
      <c r="D3" s="260" t="s">
        <v>60</v>
      </c>
      <c r="E3" s="261"/>
      <c r="F3" s="261"/>
      <c r="G3" s="262"/>
      <c r="H3" s="260" t="s">
        <v>61</v>
      </c>
      <c r="I3" s="261"/>
      <c r="J3" s="261"/>
      <c r="K3" s="262"/>
    </row>
    <row r="4" spans="1:11" ht="16.5" customHeight="1">
      <c r="A4" s="163" t="s">
        <v>62</v>
      </c>
      <c r="B4" s="341"/>
      <c r="C4" s="342"/>
      <c r="D4" s="265" t="s">
        <v>64</v>
      </c>
      <c r="E4" s="266"/>
      <c r="F4" s="343"/>
      <c r="G4" s="344"/>
      <c r="H4" s="265" t="s">
        <v>176</v>
      </c>
      <c r="I4" s="266"/>
      <c r="J4" s="175" t="s">
        <v>66</v>
      </c>
      <c r="K4" s="185" t="s">
        <v>67</v>
      </c>
    </row>
    <row r="5" spans="1:11" ht="16.5" customHeight="1">
      <c r="A5" s="166" t="s">
        <v>68</v>
      </c>
      <c r="B5" s="345"/>
      <c r="C5" s="346"/>
      <c r="D5" s="265" t="s">
        <v>177</v>
      </c>
      <c r="E5" s="266"/>
      <c r="F5" s="341"/>
      <c r="G5" s="342"/>
      <c r="H5" s="265" t="s">
        <v>178</v>
      </c>
      <c r="I5" s="266"/>
      <c r="J5" s="175" t="s">
        <v>66</v>
      </c>
      <c r="K5" s="185" t="s">
        <v>67</v>
      </c>
    </row>
    <row r="6" spans="1:11" ht="16.5" customHeight="1">
      <c r="A6" s="163" t="s">
        <v>71</v>
      </c>
      <c r="B6" s="347"/>
      <c r="C6" s="346"/>
      <c r="D6" s="265" t="s">
        <v>179</v>
      </c>
      <c r="E6" s="266"/>
      <c r="F6" s="341"/>
      <c r="G6" s="342"/>
      <c r="H6" s="265" t="s">
        <v>180</v>
      </c>
      <c r="I6" s="266"/>
      <c r="J6" s="266"/>
      <c r="K6" s="348"/>
    </row>
    <row r="7" spans="1:11" ht="16.5" customHeight="1">
      <c r="A7" s="163" t="s">
        <v>74</v>
      </c>
      <c r="B7" s="341"/>
      <c r="C7" s="342"/>
      <c r="D7" s="163" t="s">
        <v>181</v>
      </c>
      <c r="E7" s="165"/>
      <c r="F7" s="341"/>
      <c r="G7" s="342"/>
      <c r="H7" s="349"/>
      <c r="I7" s="350"/>
      <c r="J7" s="350"/>
      <c r="K7" s="351"/>
    </row>
    <row r="8" spans="1:11" ht="16.5" customHeight="1">
      <c r="A8" s="168" t="s">
        <v>77</v>
      </c>
      <c r="B8" s="273"/>
      <c r="C8" s="274"/>
      <c r="D8" s="275" t="s">
        <v>78</v>
      </c>
      <c r="E8" s="276"/>
      <c r="F8" s="277"/>
      <c r="G8" s="278"/>
      <c r="H8" s="275"/>
      <c r="I8" s="276"/>
      <c r="J8" s="276"/>
      <c r="K8" s="285"/>
    </row>
    <row r="9" spans="1:11" ht="16.5" customHeight="1">
      <c r="A9" s="352" t="s">
        <v>182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</row>
    <row r="10" spans="1:11" ht="16.5" customHeight="1">
      <c r="A10" s="169" t="s">
        <v>82</v>
      </c>
      <c r="B10" s="170" t="s">
        <v>83</v>
      </c>
      <c r="C10" s="171" t="s">
        <v>84</v>
      </c>
      <c r="D10" s="172"/>
      <c r="E10" s="173" t="s">
        <v>87</v>
      </c>
      <c r="F10" s="170" t="s">
        <v>83</v>
      </c>
      <c r="G10" s="171" t="s">
        <v>84</v>
      </c>
      <c r="H10" s="170"/>
      <c r="I10" s="173" t="s">
        <v>85</v>
      </c>
      <c r="J10" s="170" t="s">
        <v>83</v>
      </c>
      <c r="K10" s="186" t="s">
        <v>84</v>
      </c>
    </row>
    <row r="11" spans="1:11" ht="16.5" customHeight="1">
      <c r="A11" s="166" t="s">
        <v>88</v>
      </c>
      <c r="B11" s="174" t="s">
        <v>83</v>
      </c>
      <c r="C11" s="175" t="s">
        <v>84</v>
      </c>
      <c r="D11" s="176"/>
      <c r="E11" s="177" t="s">
        <v>90</v>
      </c>
      <c r="F11" s="174" t="s">
        <v>83</v>
      </c>
      <c r="G11" s="175" t="s">
        <v>84</v>
      </c>
      <c r="H11" s="174"/>
      <c r="I11" s="177" t="s">
        <v>95</v>
      </c>
      <c r="J11" s="174" t="s">
        <v>83</v>
      </c>
      <c r="K11" s="185" t="s">
        <v>84</v>
      </c>
    </row>
    <row r="12" spans="1:11" ht="16.5" customHeight="1">
      <c r="A12" s="275" t="s">
        <v>122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85"/>
    </row>
    <row r="13" spans="1:11" ht="16.5" customHeight="1">
      <c r="A13" s="353" t="s">
        <v>183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spans="1:11" ht="16.5" customHeight="1">
      <c r="A14" s="354" t="s">
        <v>184</v>
      </c>
      <c r="B14" s="355"/>
      <c r="C14" s="355"/>
      <c r="D14" s="355"/>
      <c r="E14" s="355"/>
      <c r="F14" s="355"/>
      <c r="G14" s="355"/>
      <c r="H14" s="355"/>
      <c r="I14" s="356"/>
      <c r="J14" s="356"/>
      <c r="K14" s="357"/>
    </row>
    <row r="15" spans="1:11" ht="16.5" customHeight="1">
      <c r="A15" s="358"/>
      <c r="B15" s="359"/>
      <c r="C15" s="359"/>
      <c r="D15" s="360"/>
      <c r="E15" s="361"/>
      <c r="F15" s="359"/>
      <c r="G15" s="359"/>
      <c r="H15" s="360"/>
      <c r="I15" s="362"/>
      <c r="J15" s="363"/>
      <c r="K15" s="364"/>
    </row>
    <row r="16" spans="1:11" ht="16.5" customHeight="1">
      <c r="A16" s="365"/>
      <c r="B16" s="366"/>
      <c r="C16" s="366"/>
      <c r="D16" s="366"/>
      <c r="E16" s="366"/>
      <c r="F16" s="366"/>
      <c r="G16" s="366"/>
      <c r="H16" s="366"/>
      <c r="I16" s="366"/>
      <c r="J16" s="366"/>
      <c r="K16" s="367"/>
    </row>
    <row r="17" spans="1:11" ht="16.5" customHeight="1">
      <c r="A17" s="353" t="s">
        <v>185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</row>
    <row r="18" spans="1:11" ht="16.5" customHeight="1">
      <c r="A18" s="354" t="s">
        <v>186</v>
      </c>
      <c r="B18" s="355"/>
      <c r="C18" s="355"/>
      <c r="D18" s="355"/>
      <c r="E18" s="355"/>
      <c r="F18" s="355"/>
      <c r="G18" s="355"/>
      <c r="H18" s="355"/>
      <c r="I18" s="356"/>
      <c r="J18" s="356"/>
      <c r="K18" s="357"/>
    </row>
    <row r="19" spans="1:11" ht="16.5" customHeight="1">
      <c r="A19" s="358"/>
      <c r="B19" s="359"/>
      <c r="C19" s="359"/>
      <c r="D19" s="360"/>
      <c r="E19" s="361"/>
      <c r="F19" s="359"/>
      <c r="G19" s="359"/>
      <c r="H19" s="360"/>
      <c r="I19" s="362"/>
      <c r="J19" s="363"/>
      <c r="K19" s="364"/>
    </row>
    <row r="20" spans="1:11" ht="16.5" customHeight="1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ht="16.5" customHeight="1">
      <c r="A21" s="368" t="s">
        <v>119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</row>
    <row r="22" spans="1:11" ht="16.5" customHeight="1">
      <c r="A22" s="369" t="s">
        <v>120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 ht="16.5" customHeight="1">
      <c r="A23" s="304" t="s">
        <v>121</v>
      </c>
      <c r="B23" s="305"/>
      <c r="C23" s="175" t="s">
        <v>66</v>
      </c>
      <c r="D23" s="175" t="s">
        <v>67</v>
      </c>
      <c r="E23" s="370"/>
      <c r="F23" s="370"/>
      <c r="G23" s="370"/>
      <c r="H23" s="370"/>
      <c r="I23" s="370"/>
      <c r="J23" s="370"/>
      <c r="K23" s="371"/>
    </row>
    <row r="24" spans="1:11" ht="16.5" customHeight="1">
      <c r="A24" s="265" t="s">
        <v>187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1"/>
    </row>
    <row r="25" spans="1:11" ht="16.5" customHeight="1">
      <c r="A25" s="372"/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6.5" customHeight="1">
      <c r="A26" s="352" t="s">
        <v>128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ht="16.5" customHeight="1">
      <c r="A27" s="161" t="s">
        <v>129</v>
      </c>
      <c r="B27" s="171" t="s">
        <v>93</v>
      </c>
      <c r="C27" s="171" t="s">
        <v>94</v>
      </c>
      <c r="D27" s="171" t="s">
        <v>86</v>
      </c>
      <c r="E27" s="162" t="s">
        <v>130</v>
      </c>
      <c r="F27" s="171" t="s">
        <v>93</v>
      </c>
      <c r="G27" s="171" t="s">
        <v>94</v>
      </c>
      <c r="H27" s="171" t="s">
        <v>86</v>
      </c>
      <c r="I27" s="162" t="s">
        <v>131</v>
      </c>
      <c r="J27" s="171" t="s">
        <v>93</v>
      </c>
      <c r="K27" s="186" t="s">
        <v>94</v>
      </c>
    </row>
    <row r="28" spans="1:11" ht="16.5" customHeight="1">
      <c r="A28" s="179" t="s">
        <v>85</v>
      </c>
      <c r="B28" s="175" t="s">
        <v>93</v>
      </c>
      <c r="C28" s="175" t="s">
        <v>94</v>
      </c>
      <c r="D28" s="175" t="s">
        <v>86</v>
      </c>
      <c r="E28" s="180" t="s">
        <v>92</v>
      </c>
      <c r="F28" s="175" t="s">
        <v>93</v>
      </c>
      <c r="G28" s="175" t="s">
        <v>94</v>
      </c>
      <c r="H28" s="175" t="s">
        <v>86</v>
      </c>
      <c r="I28" s="180" t="s">
        <v>103</v>
      </c>
      <c r="J28" s="175" t="s">
        <v>93</v>
      </c>
      <c r="K28" s="185" t="s">
        <v>94</v>
      </c>
    </row>
    <row r="29" spans="1:11" ht="16.5" customHeight="1">
      <c r="A29" s="265" t="s">
        <v>96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75"/>
    </row>
    <row r="30" spans="1:11" ht="16.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11" ht="16.5" customHeight="1">
      <c r="A31" s="379" t="s">
        <v>188</v>
      </c>
      <c r="B31" s="380"/>
      <c r="C31" s="380"/>
      <c r="D31" s="380"/>
      <c r="E31" s="380"/>
      <c r="F31" s="380"/>
      <c r="G31" s="380"/>
      <c r="H31" s="380"/>
      <c r="I31" s="380"/>
      <c r="J31" s="380"/>
      <c r="K31" s="188" t="s">
        <v>189</v>
      </c>
    </row>
    <row r="32" spans="1:11" ht="21" customHeight="1">
      <c r="A32" s="349" t="s">
        <v>190</v>
      </c>
      <c r="B32" s="350"/>
      <c r="C32" s="350"/>
      <c r="D32" s="350"/>
      <c r="E32" s="350"/>
      <c r="F32" s="350"/>
      <c r="G32" s="350"/>
      <c r="H32" s="350"/>
      <c r="I32" s="350"/>
      <c r="J32" s="350"/>
      <c r="K32" s="164">
        <v>1</v>
      </c>
    </row>
    <row r="33" spans="1:11" ht="21" customHeight="1">
      <c r="A33" s="349" t="s">
        <v>191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164">
        <v>1</v>
      </c>
    </row>
    <row r="34" spans="1:11" ht="21" customHeight="1">
      <c r="A34" s="349" t="s">
        <v>192</v>
      </c>
      <c r="B34" s="350"/>
      <c r="C34" s="350"/>
      <c r="D34" s="350"/>
      <c r="E34" s="350"/>
      <c r="F34" s="350"/>
      <c r="G34" s="350"/>
      <c r="H34" s="350"/>
      <c r="I34" s="350"/>
      <c r="J34" s="350"/>
      <c r="K34" s="164">
        <v>1</v>
      </c>
    </row>
    <row r="35" spans="1:11" ht="21" customHeight="1">
      <c r="A35" s="349" t="s">
        <v>193</v>
      </c>
      <c r="B35" s="350"/>
      <c r="C35" s="350"/>
      <c r="D35" s="350"/>
      <c r="E35" s="350"/>
      <c r="F35" s="350"/>
      <c r="G35" s="350"/>
      <c r="H35" s="350"/>
      <c r="I35" s="350"/>
      <c r="J35" s="350"/>
      <c r="K35" s="164">
        <v>1</v>
      </c>
    </row>
    <row r="36" spans="1:11" ht="21" customHeight="1">
      <c r="A36" s="349" t="s">
        <v>194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164">
        <v>1</v>
      </c>
    </row>
    <row r="37" spans="1:11" ht="21" customHeight="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164"/>
    </row>
    <row r="38" spans="1:11" ht="21" customHeight="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164"/>
    </row>
    <row r="39" spans="1:11" ht="21" customHeight="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164"/>
    </row>
    <row r="40" spans="1:11" ht="21" customHeight="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164"/>
    </row>
    <row r="41" spans="1:11" ht="21" customHeight="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164"/>
    </row>
    <row r="42" spans="1:11" ht="21" customHeight="1">
      <c r="A42" s="381" t="s">
        <v>195</v>
      </c>
      <c r="B42" s="382"/>
      <c r="C42" s="382"/>
      <c r="D42" s="382"/>
      <c r="E42" s="382"/>
      <c r="F42" s="382"/>
      <c r="G42" s="382"/>
      <c r="H42" s="382"/>
      <c r="I42" s="382"/>
      <c r="J42" s="382"/>
      <c r="K42" s="164">
        <f>SUM(K32:K41)</f>
        <v>5</v>
      </c>
    </row>
    <row r="43" spans="1:11" ht="17.25" customHeight="1">
      <c r="A43" s="383" t="s">
        <v>127</v>
      </c>
      <c r="B43" s="384"/>
      <c r="C43" s="384"/>
      <c r="D43" s="384"/>
      <c r="E43" s="384"/>
      <c r="F43" s="384"/>
      <c r="G43" s="384"/>
      <c r="H43" s="384"/>
      <c r="I43" s="384"/>
      <c r="J43" s="384"/>
      <c r="K43" s="385"/>
    </row>
    <row r="44" spans="1:11" ht="16.5" customHeight="1">
      <c r="A44" s="352" t="s">
        <v>196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spans="1:11" ht="18" customHeight="1">
      <c r="A45" s="386" t="s">
        <v>122</v>
      </c>
      <c r="B45" s="387"/>
      <c r="C45" s="387"/>
      <c r="D45" s="387"/>
      <c r="E45" s="387"/>
      <c r="F45" s="387"/>
      <c r="G45" s="387"/>
      <c r="H45" s="387"/>
      <c r="I45" s="387"/>
      <c r="J45" s="387"/>
      <c r="K45" s="388"/>
    </row>
    <row r="46" spans="1:11" ht="18" customHeight="1">
      <c r="A46" s="386"/>
      <c r="B46" s="387"/>
      <c r="C46" s="387"/>
      <c r="D46" s="387"/>
      <c r="E46" s="387"/>
      <c r="F46" s="387"/>
      <c r="G46" s="387"/>
      <c r="H46" s="387"/>
      <c r="I46" s="387"/>
      <c r="J46" s="387"/>
      <c r="K46" s="388"/>
    </row>
    <row r="47" spans="1:11" ht="18" customHeight="1">
      <c r="A47" s="372"/>
      <c r="B47" s="373"/>
      <c r="C47" s="373"/>
      <c r="D47" s="373"/>
      <c r="E47" s="373"/>
      <c r="F47" s="373"/>
      <c r="G47" s="373"/>
      <c r="H47" s="373"/>
      <c r="I47" s="373"/>
      <c r="J47" s="373"/>
      <c r="K47" s="374"/>
    </row>
    <row r="48" spans="1:11" ht="21" customHeight="1">
      <c r="A48" s="181" t="s">
        <v>133</v>
      </c>
      <c r="B48" s="389" t="s">
        <v>134</v>
      </c>
      <c r="C48" s="389"/>
      <c r="D48" s="182" t="s">
        <v>135</v>
      </c>
      <c r="E48" s="183"/>
      <c r="F48" s="182" t="s">
        <v>137</v>
      </c>
      <c r="G48" s="184"/>
      <c r="H48" s="390" t="s">
        <v>138</v>
      </c>
      <c r="I48" s="390"/>
      <c r="J48" s="389" t="s">
        <v>139</v>
      </c>
      <c r="K48" s="391"/>
    </row>
    <row r="49" spans="1:11" ht="16.5" customHeight="1">
      <c r="A49" s="282" t="s">
        <v>197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16.5" customHeight="1">
      <c r="A50" s="392"/>
      <c r="B50" s="393"/>
      <c r="C50" s="393"/>
      <c r="D50" s="393"/>
      <c r="E50" s="393"/>
      <c r="F50" s="393"/>
      <c r="G50" s="393"/>
      <c r="H50" s="393"/>
      <c r="I50" s="393"/>
      <c r="J50" s="393"/>
      <c r="K50" s="394"/>
    </row>
    <row r="51" spans="1:11" ht="16.5" customHeight="1">
      <c r="A51" s="395"/>
      <c r="B51" s="396"/>
      <c r="C51" s="396"/>
      <c r="D51" s="396"/>
      <c r="E51" s="396"/>
      <c r="F51" s="396"/>
      <c r="G51" s="396"/>
      <c r="H51" s="396"/>
      <c r="I51" s="396"/>
      <c r="J51" s="396"/>
      <c r="K51" s="397"/>
    </row>
    <row r="52" spans="1:11" ht="21" customHeight="1">
      <c r="A52" s="181" t="s">
        <v>133</v>
      </c>
      <c r="B52" s="389" t="s">
        <v>134</v>
      </c>
      <c r="C52" s="389"/>
      <c r="D52" s="182" t="s">
        <v>135</v>
      </c>
      <c r="E52" s="182"/>
      <c r="F52" s="182" t="s">
        <v>137</v>
      </c>
      <c r="G52" s="184"/>
      <c r="H52" s="390" t="s">
        <v>138</v>
      </c>
      <c r="I52" s="390"/>
      <c r="J52" s="398" t="s">
        <v>139</v>
      </c>
      <c r="K52" s="399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44" customWidth="1"/>
    <col min="2" max="2" width="7.5" style="44" customWidth="1"/>
    <col min="3" max="4" width="8.5" style="45" customWidth="1"/>
    <col min="5" max="7" width="8.5" style="44" customWidth="1"/>
    <col min="8" max="8" width="8.875" style="44" customWidth="1"/>
    <col min="9" max="9" width="6.75" style="44" customWidth="1"/>
    <col min="10" max="10" width="2.75" style="44" customWidth="1"/>
    <col min="11" max="21" width="7.375" style="44" customWidth="1"/>
    <col min="22" max="22" width="7.375" style="46" customWidth="1"/>
    <col min="23" max="260" width="9" style="44"/>
    <col min="261" max="16384" width="9" style="23"/>
  </cols>
  <sheetData>
    <row r="1" spans="1:263" s="44" customFormat="1" ht="29.1" customHeight="1">
      <c r="A1" s="326" t="s">
        <v>141</v>
      </c>
      <c r="B1" s="326"/>
      <c r="C1" s="327"/>
      <c r="D1" s="327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6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</row>
    <row r="2" spans="1:263" s="44" customFormat="1" ht="20.100000000000001" customHeight="1">
      <c r="A2" s="47" t="s">
        <v>62</v>
      </c>
      <c r="B2" s="400" t="s">
        <v>198</v>
      </c>
      <c r="C2" s="401"/>
      <c r="D2" s="402"/>
      <c r="E2" s="50" t="s">
        <v>68</v>
      </c>
      <c r="F2" s="403"/>
      <c r="G2" s="403"/>
      <c r="H2" s="403"/>
      <c r="I2" s="403"/>
      <c r="J2" s="414"/>
      <c r="K2" s="137" t="s">
        <v>57</v>
      </c>
      <c r="L2" s="137"/>
      <c r="M2" s="404" t="s">
        <v>58</v>
      </c>
      <c r="N2" s="404"/>
      <c r="O2" s="404"/>
      <c r="P2" s="404"/>
      <c r="Q2" s="404"/>
      <c r="R2" s="404"/>
      <c r="S2" s="404"/>
      <c r="T2" s="404"/>
      <c r="U2" s="405"/>
      <c r="V2" s="65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</row>
    <row r="3" spans="1:263" s="44" customFormat="1">
      <c r="A3" s="411" t="s">
        <v>143</v>
      </c>
      <c r="B3" s="406" t="s">
        <v>144</v>
      </c>
      <c r="C3" s="407"/>
      <c r="D3" s="406"/>
      <c r="E3" s="406"/>
      <c r="F3" s="406"/>
      <c r="G3" s="406"/>
      <c r="H3" s="406"/>
      <c r="I3" s="408"/>
      <c r="J3" s="337"/>
      <c r="K3" s="409" t="s">
        <v>145</v>
      </c>
      <c r="L3" s="409"/>
      <c r="M3" s="409"/>
      <c r="N3" s="409"/>
      <c r="O3" s="409"/>
      <c r="P3" s="409"/>
      <c r="Q3" s="409"/>
      <c r="R3" s="409"/>
      <c r="S3" s="409"/>
      <c r="T3" s="409"/>
      <c r="U3" s="410"/>
      <c r="V3" s="151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</row>
    <row r="4" spans="1:263" s="44" customFormat="1">
      <c r="A4" s="411"/>
      <c r="B4" s="110"/>
      <c r="C4" s="111"/>
      <c r="D4" s="110"/>
      <c r="E4" s="110"/>
      <c r="F4" s="110"/>
      <c r="G4" s="110"/>
      <c r="H4" s="110"/>
      <c r="I4" s="138"/>
      <c r="J4" s="337"/>
      <c r="K4" s="66" t="s">
        <v>147</v>
      </c>
      <c r="L4" s="66" t="s">
        <v>148</v>
      </c>
      <c r="M4" s="66" t="s">
        <v>147</v>
      </c>
      <c r="N4" s="66" t="s">
        <v>148</v>
      </c>
      <c r="O4" s="66" t="s">
        <v>147</v>
      </c>
      <c r="P4" s="66" t="s">
        <v>148</v>
      </c>
      <c r="Q4" s="66" t="s">
        <v>147</v>
      </c>
      <c r="R4" s="66" t="s">
        <v>148</v>
      </c>
      <c r="S4" s="66" t="s">
        <v>147</v>
      </c>
      <c r="T4" s="66" t="s">
        <v>148</v>
      </c>
      <c r="U4" s="66" t="s">
        <v>147</v>
      </c>
      <c r="V4" s="152" t="s">
        <v>148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</row>
    <row r="5" spans="1:263" s="44" customFormat="1" ht="16.5">
      <c r="A5" s="411"/>
      <c r="B5" s="412" t="s">
        <v>146</v>
      </c>
      <c r="C5" s="52" t="s">
        <v>108</v>
      </c>
      <c r="D5" s="52" t="s">
        <v>109</v>
      </c>
      <c r="E5" s="53" t="s">
        <v>110</v>
      </c>
      <c r="F5" s="52" t="s">
        <v>111</v>
      </c>
      <c r="G5" s="52" t="s">
        <v>112</v>
      </c>
      <c r="H5" s="112"/>
      <c r="I5" s="140"/>
      <c r="J5" s="337"/>
      <c r="K5" s="22"/>
      <c r="L5" s="22"/>
      <c r="M5" s="22"/>
      <c r="N5" s="22"/>
      <c r="O5" s="22"/>
      <c r="P5" s="22"/>
      <c r="Q5" s="22"/>
      <c r="R5" s="22"/>
      <c r="S5" s="22"/>
      <c r="T5" s="22"/>
      <c r="U5" s="49"/>
      <c r="V5" s="15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</row>
    <row r="6" spans="1:263" s="44" customFormat="1" ht="16.5">
      <c r="A6" s="411"/>
      <c r="B6" s="413"/>
      <c r="C6" s="56" t="s">
        <v>149</v>
      </c>
      <c r="D6" s="56" t="s">
        <v>150</v>
      </c>
      <c r="E6" s="56" t="s">
        <v>151</v>
      </c>
      <c r="F6" s="56" t="s">
        <v>152</v>
      </c>
      <c r="G6" s="56" t="s">
        <v>153</v>
      </c>
      <c r="H6" s="113"/>
      <c r="I6" s="140"/>
      <c r="J6" s="415"/>
      <c r="K6" s="141" t="s">
        <v>108</v>
      </c>
      <c r="L6" s="141" t="s">
        <v>108</v>
      </c>
      <c r="M6" s="141" t="s">
        <v>109</v>
      </c>
      <c r="N6" s="141" t="s">
        <v>109</v>
      </c>
      <c r="O6" s="142" t="s">
        <v>110</v>
      </c>
      <c r="P6" s="142" t="s">
        <v>110</v>
      </c>
      <c r="Q6" s="141" t="s">
        <v>111</v>
      </c>
      <c r="R6" s="141" t="s">
        <v>111</v>
      </c>
      <c r="S6" s="141" t="s">
        <v>112</v>
      </c>
      <c r="T6" s="141" t="s">
        <v>112</v>
      </c>
      <c r="U6" s="154"/>
      <c r="V6" s="155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</row>
    <row r="7" spans="1:263" s="44" customFormat="1" ht="20.100000000000001" customHeight="1">
      <c r="A7" s="59"/>
      <c r="B7" s="114"/>
      <c r="C7" s="114"/>
      <c r="D7" s="114"/>
      <c r="E7" s="114"/>
      <c r="F7" s="114"/>
      <c r="G7" s="114"/>
      <c r="H7" s="59"/>
      <c r="I7" s="116"/>
      <c r="J7" s="415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56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</row>
    <row r="8" spans="1:263" s="44" customFormat="1" ht="20.100000000000001" customHeight="1">
      <c r="A8" s="59"/>
      <c r="B8" s="114"/>
      <c r="C8" s="114"/>
      <c r="D8" s="114"/>
      <c r="E8" s="114"/>
      <c r="F8" s="114"/>
      <c r="G8" s="114"/>
      <c r="H8" s="59"/>
      <c r="I8" s="116"/>
      <c r="J8" s="415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56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</row>
    <row r="9" spans="1:263" s="44" customFormat="1" ht="20.100000000000001" customHeight="1">
      <c r="A9" s="59"/>
      <c r="B9" s="114"/>
      <c r="C9" s="114"/>
      <c r="D9" s="114"/>
      <c r="E9" s="114"/>
      <c r="F9" s="114"/>
      <c r="G9" s="114"/>
      <c r="H9" s="59"/>
      <c r="I9" s="116"/>
      <c r="J9" s="415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56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</row>
    <row r="10" spans="1:263" s="44" customFormat="1" ht="20.100000000000001" customHeight="1">
      <c r="A10" s="59"/>
      <c r="B10" s="114"/>
      <c r="C10" s="114"/>
      <c r="D10" s="114"/>
      <c r="E10" s="114"/>
      <c r="F10" s="114"/>
      <c r="G10" s="114"/>
      <c r="H10" s="59"/>
      <c r="I10" s="116"/>
      <c r="J10" s="415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56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</row>
    <row r="11" spans="1:263" s="44" customFormat="1" ht="20.100000000000001" customHeight="1">
      <c r="A11" s="59"/>
      <c r="B11" s="114"/>
      <c r="C11" s="114"/>
      <c r="D11" s="114"/>
      <c r="E11" s="114"/>
      <c r="F11" s="114"/>
      <c r="G11" s="114"/>
      <c r="H11" s="59"/>
      <c r="I11" s="116"/>
      <c r="J11" s="415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56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</row>
    <row r="12" spans="1:263" s="44" customFormat="1" ht="20.100000000000001" customHeight="1">
      <c r="A12" s="59"/>
      <c r="B12" s="114"/>
      <c r="C12" s="114"/>
      <c r="D12" s="114"/>
      <c r="E12" s="114"/>
      <c r="F12" s="114"/>
      <c r="G12" s="114"/>
      <c r="H12" s="59"/>
      <c r="I12" s="144"/>
      <c r="J12" s="415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56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</row>
    <row r="13" spans="1:263" s="44" customFormat="1" ht="20.100000000000001" customHeight="1">
      <c r="A13" s="59"/>
      <c r="B13" s="114"/>
      <c r="C13" s="114"/>
      <c r="D13" s="114"/>
      <c r="E13" s="114"/>
      <c r="F13" s="114"/>
      <c r="G13" s="114"/>
      <c r="H13" s="59"/>
      <c r="I13" s="116"/>
      <c r="J13" s="415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56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</row>
    <row r="14" spans="1:263" s="44" customFormat="1" ht="20.100000000000001" customHeight="1">
      <c r="A14" s="59"/>
      <c r="B14" s="114"/>
      <c r="C14" s="114"/>
      <c r="D14" s="114"/>
      <c r="E14" s="114"/>
      <c r="F14" s="114"/>
      <c r="G14" s="114"/>
      <c r="H14" s="59"/>
      <c r="I14" s="116"/>
      <c r="J14" s="415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56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</row>
    <row r="15" spans="1:263" s="44" customFormat="1" ht="20.100000000000001" customHeight="1">
      <c r="A15" s="115"/>
      <c r="B15" s="114"/>
      <c r="C15" s="114"/>
      <c r="D15" s="114"/>
      <c r="E15" s="114"/>
      <c r="F15" s="114"/>
      <c r="G15" s="114"/>
      <c r="H15" s="59"/>
      <c r="I15" s="116"/>
      <c r="J15" s="415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56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</row>
    <row r="16" spans="1:263" s="44" customFormat="1" ht="20.100000000000001" customHeight="1">
      <c r="A16" s="59"/>
      <c r="B16" s="114"/>
      <c r="C16" s="114"/>
      <c r="D16" s="114"/>
      <c r="E16" s="114"/>
      <c r="F16" s="114"/>
      <c r="G16" s="114"/>
      <c r="H16" s="116"/>
      <c r="I16" s="116"/>
      <c r="J16" s="415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56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</row>
    <row r="17" spans="1:266" s="44" customFormat="1" ht="20.100000000000001" customHeight="1">
      <c r="A17" s="117"/>
      <c r="B17" s="117"/>
      <c r="C17" s="114"/>
      <c r="D17" s="114"/>
      <c r="E17" s="114"/>
      <c r="F17" s="114"/>
      <c r="G17" s="114"/>
      <c r="H17" s="116"/>
      <c r="I17" s="145"/>
      <c r="J17" s="415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56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</row>
    <row r="18" spans="1:266" s="44" customFormat="1" ht="20.100000000000001" customHeight="1">
      <c r="A18" s="118"/>
      <c r="B18" s="119"/>
      <c r="C18" s="120"/>
      <c r="D18" s="120"/>
      <c r="E18" s="121"/>
      <c r="F18" s="120"/>
      <c r="G18" s="120"/>
      <c r="H18" s="122"/>
      <c r="I18" s="146"/>
      <c r="J18" s="415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56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</row>
    <row r="19" spans="1:266" s="44" customFormat="1" ht="20.100000000000001" customHeight="1">
      <c r="A19" s="123"/>
      <c r="B19" s="124"/>
      <c r="C19" s="125"/>
      <c r="D19" s="125"/>
      <c r="E19" s="126"/>
      <c r="F19" s="127"/>
      <c r="G19" s="127"/>
      <c r="H19" s="128"/>
      <c r="I19" s="146"/>
      <c r="J19" s="415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56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</row>
    <row r="20" spans="1:266" s="44" customFormat="1" ht="20.100000000000001" customHeight="1">
      <c r="A20" s="129"/>
      <c r="B20" s="130"/>
      <c r="C20" s="131"/>
      <c r="D20" s="131"/>
      <c r="E20" s="132"/>
      <c r="F20" s="131"/>
      <c r="G20" s="131"/>
      <c r="H20" s="131"/>
      <c r="I20" s="131"/>
      <c r="J20" s="416"/>
      <c r="K20" s="147"/>
      <c r="L20" s="147"/>
      <c r="M20" s="147"/>
      <c r="N20" s="148"/>
      <c r="O20" s="147"/>
      <c r="P20" s="147"/>
      <c r="Q20" s="147"/>
      <c r="R20" s="147"/>
      <c r="S20" s="147"/>
      <c r="T20" s="147"/>
      <c r="U20" s="148"/>
      <c r="V20" s="157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</row>
    <row r="21" spans="1:266" s="44" customFormat="1" ht="16.5">
      <c r="A21" s="133"/>
      <c r="B21" s="133"/>
      <c r="C21" s="133"/>
      <c r="D21" s="133"/>
      <c r="E21" s="134"/>
      <c r="F21" s="133"/>
      <c r="G21" s="133"/>
      <c r="H21" s="133"/>
      <c r="I21" s="149"/>
      <c r="V21" s="6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</row>
    <row r="22" spans="1:266" s="44" customFormat="1">
      <c r="A22" s="135" t="s">
        <v>199</v>
      </c>
      <c r="B22" s="135"/>
      <c r="C22" s="136"/>
      <c r="D22" s="136"/>
      <c r="V22" s="6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</row>
    <row r="23" spans="1:266" s="44" customFormat="1">
      <c r="C23" s="45"/>
      <c r="D23" s="45"/>
      <c r="K23" s="72" t="s">
        <v>171</v>
      </c>
      <c r="L23" s="150">
        <v>45038</v>
      </c>
      <c r="M23" s="73"/>
      <c r="N23" s="72" t="s">
        <v>172</v>
      </c>
      <c r="O23" s="72" t="s">
        <v>200</v>
      </c>
      <c r="P23" s="72"/>
      <c r="Q23" s="72"/>
      <c r="R23" s="72"/>
      <c r="S23" s="72"/>
      <c r="T23" s="72" t="s">
        <v>173</v>
      </c>
      <c r="U23" s="44" t="s">
        <v>139</v>
      </c>
      <c r="V23" s="6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</row>
    <row r="24" spans="1:266" s="44" customFormat="1">
      <c r="C24" s="45"/>
      <c r="D24" s="45"/>
      <c r="V24" s="46"/>
      <c r="JA24" s="23"/>
      <c r="JB24" s="23"/>
      <c r="JC24" s="23"/>
      <c r="JD24" s="23"/>
      <c r="JE24" s="23"/>
      <c r="JF24" s="23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honeticPr fontId="57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O17" sqref="O16:O17"/>
    </sheetView>
  </sheetViews>
  <sheetFormatPr defaultColWidth="10.125" defaultRowHeight="14.25"/>
  <cols>
    <col min="1" max="1" width="9.625" style="74" customWidth="1"/>
    <col min="2" max="2" width="9.25" style="74" customWidth="1"/>
    <col min="3" max="3" width="11.875" style="74" customWidth="1"/>
    <col min="4" max="4" width="9.5" style="74" customWidth="1"/>
    <col min="5" max="5" width="12.2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0.75" style="74" customWidth="1"/>
    <col min="12" max="16384" width="10.125" style="74"/>
  </cols>
  <sheetData>
    <row r="1" spans="1:14" ht="25.5">
      <c r="A1" s="417" t="s">
        <v>201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4" ht="18" customHeight="1">
      <c r="A2" s="75" t="s">
        <v>53</v>
      </c>
      <c r="B2" s="418" t="s">
        <v>54</v>
      </c>
      <c r="C2" s="418"/>
      <c r="D2" s="76" t="s">
        <v>62</v>
      </c>
      <c r="E2" s="74" t="s">
        <v>63</v>
      </c>
      <c r="F2" s="77" t="s">
        <v>202</v>
      </c>
      <c r="G2" s="78" t="s">
        <v>142</v>
      </c>
      <c r="H2" s="78"/>
      <c r="I2" s="96" t="s">
        <v>57</v>
      </c>
      <c r="J2" s="419" t="s">
        <v>58</v>
      </c>
      <c r="K2" s="420"/>
    </row>
    <row r="3" spans="1:14" ht="18" customHeight="1">
      <c r="A3" s="79" t="s">
        <v>74</v>
      </c>
      <c r="B3" s="341">
        <v>545</v>
      </c>
      <c r="C3" s="341"/>
      <c r="D3" s="81" t="s">
        <v>203</v>
      </c>
      <c r="E3" s="421">
        <v>45097</v>
      </c>
      <c r="F3" s="421"/>
      <c r="G3" s="421"/>
      <c r="H3" s="370" t="s">
        <v>204</v>
      </c>
      <c r="I3" s="370"/>
      <c r="J3" s="370"/>
      <c r="K3" s="371"/>
    </row>
    <row r="4" spans="1:14" ht="18" customHeight="1">
      <c r="A4" s="82" t="s">
        <v>71</v>
      </c>
      <c r="B4" s="83" t="s">
        <v>205</v>
      </c>
      <c r="C4" s="84">
        <v>4</v>
      </c>
      <c r="D4" s="85" t="s">
        <v>206</v>
      </c>
      <c r="E4" s="345" t="s">
        <v>207</v>
      </c>
      <c r="F4" s="345"/>
      <c r="G4" s="345"/>
      <c r="H4" s="305" t="s">
        <v>208</v>
      </c>
      <c r="I4" s="305"/>
      <c r="J4" s="84" t="s">
        <v>66</v>
      </c>
      <c r="K4" s="100" t="s">
        <v>67</v>
      </c>
    </row>
    <row r="5" spans="1:14" ht="18" customHeight="1">
      <c r="A5" s="82" t="s">
        <v>209</v>
      </c>
      <c r="B5" s="341">
        <v>2</v>
      </c>
      <c r="C5" s="341"/>
      <c r="D5" s="81" t="s">
        <v>210</v>
      </c>
      <c r="E5" s="81" t="s">
        <v>211</v>
      </c>
      <c r="G5" s="81"/>
      <c r="H5" s="305" t="s">
        <v>212</v>
      </c>
      <c r="I5" s="305"/>
      <c r="J5" s="84" t="s">
        <v>66</v>
      </c>
      <c r="K5" s="100" t="s">
        <v>67</v>
      </c>
    </row>
    <row r="6" spans="1:14" ht="18" customHeight="1">
      <c r="A6" s="86" t="s">
        <v>213</v>
      </c>
      <c r="B6" s="273">
        <v>12</v>
      </c>
      <c r="C6" s="273"/>
      <c r="D6" s="87" t="s">
        <v>214</v>
      </c>
      <c r="E6" s="88">
        <v>525</v>
      </c>
      <c r="F6" s="89"/>
      <c r="G6" s="87"/>
      <c r="H6" s="422" t="s">
        <v>215</v>
      </c>
      <c r="I6" s="422"/>
      <c r="J6" s="89" t="s">
        <v>66</v>
      </c>
      <c r="K6" s="101" t="s">
        <v>67</v>
      </c>
    </row>
    <row r="7" spans="1:14" ht="18" customHeight="1">
      <c r="A7" s="90"/>
      <c r="B7" s="91"/>
      <c r="C7" s="91"/>
      <c r="D7" s="90"/>
      <c r="E7" s="91"/>
      <c r="F7" s="92"/>
      <c r="G7" s="90"/>
      <c r="H7" s="92"/>
      <c r="I7" s="91"/>
      <c r="J7" s="91"/>
      <c r="K7" s="91"/>
    </row>
    <row r="8" spans="1:14" ht="18" customHeight="1">
      <c r="A8" s="93" t="s">
        <v>216</v>
      </c>
      <c r="B8" s="77" t="s">
        <v>217</v>
      </c>
      <c r="C8" s="77" t="s">
        <v>218</v>
      </c>
      <c r="D8" s="77" t="s">
        <v>219</v>
      </c>
      <c r="E8" s="77" t="s">
        <v>220</v>
      </c>
      <c r="F8" s="77" t="s">
        <v>221</v>
      </c>
      <c r="G8" s="423" t="s">
        <v>222</v>
      </c>
      <c r="H8" s="424"/>
      <c r="I8" s="424"/>
      <c r="J8" s="424"/>
      <c r="K8" s="425"/>
    </row>
    <row r="9" spans="1:14" ht="18" customHeight="1">
      <c r="A9" s="304" t="s">
        <v>223</v>
      </c>
      <c r="B9" s="305"/>
      <c r="C9" s="84" t="s">
        <v>66</v>
      </c>
      <c r="D9" s="84" t="s">
        <v>67</v>
      </c>
      <c r="E9" s="81" t="s">
        <v>224</v>
      </c>
      <c r="F9" s="94" t="s">
        <v>225</v>
      </c>
      <c r="G9" s="426"/>
      <c r="H9" s="427"/>
      <c r="I9" s="427"/>
      <c r="J9" s="427"/>
      <c r="K9" s="428"/>
    </row>
    <row r="10" spans="1:14" ht="18" customHeight="1">
      <c r="A10" s="304" t="s">
        <v>226</v>
      </c>
      <c r="B10" s="305"/>
      <c r="C10" s="84" t="s">
        <v>66</v>
      </c>
      <c r="D10" s="84" t="s">
        <v>67</v>
      </c>
      <c r="E10" s="81" t="s">
        <v>227</v>
      </c>
      <c r="F10" s="94" t="s">
        <v>228</v>
      </c>
      <c r="G10" s="426" t="s">
        <v>229</v>
      </c>
      <c r="H10" s="427"/>
      <c r="I10" s="427"/>
      <c r="J10" s="427"/>
      <c r="K10" s="428"/>
      <c r="N10" s="103"/>
    </row>
    <row r="11" spans="1:14" ht="18" customHeight="1">
      <c r="A11" s="386" t="s">
        <v>182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8"/>
    </row>
    <row r="12" spans="1:14" ht="18" customHeight="1">
      <c r="A12" s="79" t="s">
        <v>87</v>
      </c>
      <c r="B12" s="84" t="s">
        <v>83</v>
      </c>
      <c r="C12" s="84" t="s">
        <v>84</v>
      </c>
      <c r="D12" s="94"/>
      <c r="E12" s="81" t="s">
        <v>85</v>
      </c>
      <c r="F12" s="84" t="s">
        <v>83</v>
      </c>
      <c r="G12" s="84" t="s">
        <v>84</v>
      </c>
      <c r="H12" s="84"/>
      <c r="I12" s="81" t="s">
        <v>230</v>
      </c>
      <c r="J12" s="84" t="s">
        <v>83</v>
      </c>
      <c r="K12" s="100" t="s">
        <v>84</v>
      </c>
    </row>
    <row r="13" spans="1:14" ht="18" customHeight="1">
      <c r="A13" s="79" t="s">
        <v>90</v>
      </c>
      <c r="B13" s="84" t="s">
        <v>83</v>
      </c>
      <c r="C13" s="84" t="s">
        <v>84</v>
      </c>
      <c r="D13" s="94"/>
      <c r="E13" s="81" t="s">
        <v>95</v>
      </c>
      <c r="F13" s="84" t="s">
        <v>83</v>
      </c>
      <c r="G13" s="84" t="s">
        <v>84</v>
      </c>
      <c r="H13" s="84"/>
      <c r="I13" s="81" t="s">
        <v>231</v>
      </c>
      <c r="J13" s="84" t="s">
        <v>83</v>
      </c>
      <c r="K13" s="100" t="s">
        <v>84</v>
      </c>
    </row>
    <row r="14" spans="1:14" ht="18" customHeight="1">
      <c r="A14" s="86" t="s">
        <v>232</v>
      </c>
      <c r="B14" s="89" t="s">
        <v>83</v>
      </c>
      <c r="C14" s="89" t="s">
        <v>84</v>
      </c>
      <c r="D14" s="95"/>
      <c r="E14" s="87" t="s">
        <v>233</v>
      </c>
      <c r="F14" s="89" t="s">
        <v>83</v>
      </c>
      <c r="G14" s="89" t="s">
        <v>84</v>
      </c>
      <c r="H14" s="89"/>
      <c r="I14" s="87" t="s">
        <v>234</v>
      </c>
      <c r="J14" s="89" t="s">
        <v>83</v>
      </c>
      <c r="K14" s="101" t="s">
        <v>84</v>
      </c>
    </row>
    <row r="15" spans="1:14" ht="18" customHeight="1">
      <c r="A15" s="90"/>
      <c r="B15" s="92"/>
      <c r="C15" s="92"/>
      <c r="D15" s="91"/>
      <c r="E15" s="90"/>
      <c r="F15" s="92"/>
      <c r="G15" s="92"/>
      <c r="H15" s="92"/>
      <c r="I15" s="90"/>
      <c r="J15" s="92"/>
      <c r="K15" s="92"/>
    </row>
    <row r="16" spans="1:14" ht="18" customHeight="1">
      <c r="A16" s="369" t="s">
        <v>235</v>
      </c>
      <c r="B16" s="356"/>
      <c r="C16" s="356"/>
      <c r="D16" s="356"/>
      <c r="E16" s="356"/>
      <c r="F16" s="356"/>
      <c r="G16" s="356"/>
      <c r="H16" s="356"/>
      <c r="I16" s="356"/>
      <c r="J16" s="356"/>
      <c r="K16" s="357"/>
    </row>
    <row r="17" spans="1:11" ht="18" customHeight="1">
      <c r="A17" s="304" t="s">
        <v>236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75"/>
    </row>
    <row r="18" spans="1:11" ht="18" customHeight="1">
      <c r="A18" s="304"/>
      <c r="B18" s="305"/>
      <c r="C18" s="305"/>
      <c r="D18" s="305"/>
      <c r="E18" s="305"/>
      <c r="F18" s="305"/>
      <c r="G18" s="305"/>
      <c r="H18" s="305"/>
      <c r="I18" s="305"/>
      <c r="J18" s="305"/>
      <c r="K18" s="375"/>
    </row>
    <row r="19" spans="1:11" ht="21.95" customHeight="1">
      <c r="A19" s="429"/>
      <c r="B19" s="430"/>
      <c r="C19" s="430"/>
      <c r="D19" s="430"/>
      <c r="E19" s="430"/>
      <c r="F19" s="430"/>
      <c r="G19" s="430"/>
      <c r="H19" s="430"/>
      <c r="I19" s="430"/>
      <c r="J19" s="430"/>
      <c r="K19" s="431"/>
    </row>
    <row r="20" spans="1:11" ht="21.95" customHeight="1">
      <c r="A20" s="358"/>
      <c r="B20" s="359"/>
      <c r="C20" s="359"/>
      <c r="D20" s="359"/>
      <c r="E20" s="359"/>
      <c r="F20" s="359"/>
      <c r="G20" s="359"/>
      <c r="H20" s="359"/>
      <c r="I20" s="359"/>
      <c r="J20" s="359"/>
      <c r="K20" s="432"/>
    </row>
    <row r="21" spans="1:11" ht="21.95" customHeight="1">
      <c r="A21" s="358"/>
      <c r="B21" s="359"/>
      <c r="C21" s="359"/>
      <c r="D21" s="359"/>
      <c r="E21" s="359"/>
      <c r="F21" s="359"/>
      <c r="G21" s="359"/>
      <c r="H21" s="359"/>
      <c r="I21" s="359"/>
      <c r="J21" s="359"/>
      <c r="K21" s="432"/>
    </row>
    <row r="22" spans="1:11" ht="21.95" customHeight="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432"/>
    </row>
    <row r="23" spans="1:11" ht="21.95" customHeight="1">
      <c r="A23" s="433"/>
      <c r="B23" s="434"/>
      <c r="C23" s="434"/>
      <c r="D23" s="434"/>
      <c r="E23" s="434"/>
      <c r="F23" s="434"/>
      <c r="G23" s="434"/>
      <c r="H23" s="434"/>
      <c r="I23" s="434"/>
      <c r="J23" s="434"/>
      <c r="K23" s="435"/>
    </row>
    <row r="24" spans="1:11" ht="18" customHeight="1">
      <c r="A24" s="304" t="s">
        <v>121</v>
      </c>
      <c r="B24" s="305"/>
      <c r="C24" s="84" t="s">
        <v>66</v>
      </c>
      <c r="D24" s="84" t="s">
        <v>67</v>
      </c>
      <c r="E24" s="370"/>
      <c r="F24" s="370"/>
      <c r="G24" s="370"/>
      <c r="H24" s="370"/>
      <c r="I24" s="370"/>
      <c r="J24" s="370"/>
      <c r="K24" s="371"/>
    </row>
    <row r="25" spans="1:11" ht="18" customHeight="1">
      <c r="A25" s="97" t="s">
        <v>237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>
      <c r="A26" s="438"/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 ht="20.100000000000001" customHeight="1">
      <c r="A27" s="439" t="s">
        <v>238</v>
      </c>
      <c r="B27" s="424"/>
      <c r="C27" s="424"/>
      <c r="D27" s="424"/>
      <c r="E27" s="424"/>
      <c r="F27" s="424"/>
      <c r="G27" s="424"/>
      <c r="H27" s="424"/>
      <c r="I27" s="424"/>
      <c r="J27" s="440"/>
      <c r="K27" s="105" t="s">
        <v>189</v>
      </c>
    </row>
    <row r="28" spans="1:11" ht="23.1" customHeight="1">
      <c r="A28" s="441" t="s">
        <v>239</v>
      </c>
      <c r="B28" s="442"/>
      <c r="C28" s="442"/>
      <c r="D28" s="442"/>
      <c r="E28" s="442"/>
      <c r="F28" s="442"/>
      <c r="G28" s="442"/>
      <c r="H28" s="442"/>
      <c r="I28" s="442"/>
      <c r="J28" s="443"/>
      <c r="K28" s="106">
        <v>1</v>
      </c>
    </row>
    <row r="29" spans="1:11" ht="23.1" customHeight="1">
      <c r="A29" s="441" t="s">
        <v>240</v>
      </c>
      <c r="B29" s="442"/>
      <c r="C29" s="442"/>
      <c r="D29" s="442"/>
      <c r="E29" s="442"/>
      <c r="F29" s="442"/>
      <c r="G29" s="442"/>
      <c r="H29" s="442"/>
      <c r="I29" s="442"/>
      <c r="J29" s="443"/>
      <c r="K29" s="107">
        <v>1</v>
      </c>
    </row>
    <row r="30" spans="1:11" ht="23.1" customHeight="1">
      <c r="A30" s="441" t="s">
        <v>241</v>
      </c>
      <c r="B30" s="442"/>
      <c r="C30" s="442"/>
      <c r="D30" s="442"/>
      <c r="E30" s="442"/>
      <c r="F30" s="442"/>
      <c r="G30" s="442"/>
      <c r="H30" s="442"/>
      <c r="I30" s="442"/>
      <c r="J30" s="443"/>
      <c r="K30" s="107">
        <v>1</v>
      </c>
    </row>
    <row r="31" spans="1:11" ht="23.1" customHeight="1">
      <c r="A31" s="441"/>
      <c r="B31" s="442"/>
      <c r="C31" s="442"/>
      <c r="D31" s="442"/>
      <c r="E31" s="442"/>
      <c r="F31" s="442"/>
      <c r="G31" s="442"/>
      <c r="H31" s="442"/>
      <c r="I31" s="442"/>
      <c r="J31" s="443"/>
      <c r="K31" s="107"/>
    </row>
    <row r="32" spans="1:11" ht="23.1" customHeight="1">
      <c r="A32" s="441"/>
      <c r="B32" s="442"/>
      <c r="C32" s="442"/>
      <c r="D32" s="442"/>
      <c r="E32" s="442"/>
      <c r="F32" s="442"/>
      <c r="G32" s="442"/>
      <c r="H32" s="442"/>
      <c r="I32" s="442"/>
      <c r="J32" s="443"/>
      <c r="K32" s="107"/>
    </row>
    <row r="33" spans="1:11" ht="23.1" customHeight="1">
      <c r="A33" s="441"/>
      <c r="B33" s="442"/>
      <c r="C33" s="442"/>
      <c r="D33" s="442"/>
      <c r="E33" s="442"/>
      <c r="F33" s="442"/>
      <c r="G33" s="442"/>
      <c r="H33" s="442"/>
      <c r="I33" s="442"/>
      <c r="J33" s="443"/>
      <c r="K33" s="107"/>
    </row>
    <row r="34" spans="1:11" ht="23.1" customHeight="1">
      <c r="A34" s="441"/>
      <c r="B34" s="442"/>
      <c r="C34" s="442"/>
      <c r="D34" s="442"/>
      <c r="E34" s="442"/>
      <c r="F34" s="442"/>
      <c r="G34" s="442"/>
      <c r="H34" s="442"/>
      <c r="I34" s="442"/>
      <c r="J34" s="443"/>
      <c r="K34" s="102"/>
    </row>
    <row r="35" spans="1:11" ht="23.1" customHeight="1">
      <c r="A35" s="441"/>
      <c r="B35" s="442"/>
      <c r="C35" s="442"/>
      <c r="D35" s="442"/>
      <c r="E35" s="442"/>
      <c r="F35" s="442"/>
      <c r="G35" s="442"/>
      <c r="H35" s="442"/>
      <c r="I35" s="442"/>
      <c r="J35" s="443"/>
      <c r="K35" s="108"/>
    </row>
    <row r="36" spans="1:11" ht="23.1" customHeight="1">
      <c r="A36" s="444" t="s">
        <v>195</v>
      </c>
      <c r="B36" s="445"/>
      <c r="C36" s="445"/>
      <c r="D36" s="445"/>
      <c r="E36" s="445"/>
      <c r="F36" s="445"/>
      <c r="G36" s="445"/>
      <c r="H36" s="445"/>
      <c r="I36" s="445"/>
      <c r="J36" s="446"/>
      <c r="K36" s="109">
        <f>SUM(K28:K35)</f>
        <v>3</v>
      </c>
    </row>
    <row r="37" spans="1:11" ht="18.75" customHeight="1">
      <c r="A37" s="447" t="s">
        <v>242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1:11" ht="18.75" customHeight="1">
      <c r="A38" s="301" t="s">
        <v>243</v>
      </c>
      <c r="B38" s="302"/>
      <c r="C38" s="302"/>
      <c r="D38" s="450" t="s">
        <v>244</v>
      </c>
      <c r="E38" s="450"/>
      <c r="F38" s="451" t="s">
        <v>245</v>
      </c>
      <c r="G38" s="452"/>
      <c r="H38" s="302" t="s">
        <v>246</v>
      </c>
      <c r="I38" s="302"/>
      <c r="J38" s="302" t="s">
        <v>247</v>
      </c>
      <c r="K38" s="303"/>
    </row>
    <row r="39" spans="1:11" ht="18.75" customHeight="1">
      <c r="A39" s="82" t="s">
        <v>122</v>
      </c>
      <c r="B39" s="305" t="s">
        <v>248</v>
      </c>
      <c r="C39" s="305"/>
      <c r="D39" s="305"/>
      <c r="E39" s="305"/>
      <c r="F39" s="305"/>
      <c r="G39" s="305"/>
      <c r="H39" s="305"/>
      <c r="I39" s="305"/>
      <c r="J39" s="305"/>
      <c r="K39" s="375"/>
    </row>
    <row r="40" spans="1:11" ht="24" customHeight="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75"/>
    </row>
    <row r="41" spans="1:11" ht="24" customHeight="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75"/>
    </row>
    <row r="42" spans="1:11" ht="32.1" customHeight="1">
      <c r="A42" s="86" t="s">
        <v>133</v>
      </c>
      <c r="B42" s="453" t="s">
        <v>249</v>
      </c>
      <c r="C42" s="453"/>
      <c r="D42" s="87" t="s">
        <v>250</v>
      </c>
      <c r="E42" s="95" t="s">
        <v>136</v>
      </c>
      <c r="F42" s="98" t="s">
        <v>251</v>
      </c>
      <c r="G42" s="99"/>
      <c r="H42" s="454" t="s">
        <v>138</v>
      </c>
      <c r="I42" s="454"/>
      <c r="J42" s="453" t="s">
        <v>139</v>
      </c>
      <c r="K42" s="455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17"/>
  <sheetViews>
    <sheetView tabSelected="1" workbookViewId="0">
      <selection activeCell="Q9" sqref="Q9"/>
    </sheetView>
  </sheetViews>
  <sheetFormatPr defaultColWidth="9" defaultRowHeight="14.25"/>
  <cols>
    <col min="1" max="1" width="13.625" style="44" customWidth="1"/>
    <col min="2" max="2" width="10.375" style="44" customWidth="1"/>
    <col min="3" max="4" width="10.375" style="45" customWidth="1"/>
    <col min="5" max="8" width="10.375" style="44" customWidth="1"/>
    <col min="9" max="9" width="2.75" style="44" customWidth="1"/>
    <col min="10" max="11" width="7.5" style="44" customWidth="1"/>
    <col min="12" max="14" width="11.125" style="44" customWidth="1"/>
    <col min="15" max="15" width="5.625" style="44" customWidth="1"/>
    <col min="16" max="16" width="9.75" style="46" customWidth="1"/>
    <col min="17" max="254" width="9" style="44"/>
    <col min="255" max="16384" width="9" style="23"/>
  </cols>
  <sheetData>
    <row r="1" spans="1:257" s="44" customFormat="1" ht="29.1" customHeight="1">
      <c r="A1" s="326" t="s">
        <v>141</v>
      </c>
      <c r="B1" s="326"/>
      <c r="C1" s="327"/>
      <c r="D1" s="327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6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4" customFormat="1" ht="20.100000000000001" customHeight="1">
      <c r="A2" s="47" t="s">
        <v>62</v>
      </c>
      <c r="B2" s="329" t="s">
        <v>63</v>
      </c>
      <c r="C2" s="330"/>
      <c r="D2" s="329"/>
      <c r="E2" s="50" t="s">
        <v>68</v>
      </c>
      <c r="F2" s="403" t="s">
        <v>142</v>
      </c>
      <c r="G2" s="403"/>
      <c r="H2" s="456"/>
      <c r="I2" s="462"/>
      <c r="J2" s="64" t="s">
        <v>57</v>
      </c>
      <c r="K2" s="457" t="s">
        <v>58</v>
      </c>
      <c r="L2" s="457"/>
      <c r="M2" s="457"/>
      <c r="N2" s="457"/>
      <c r="O2" s="458"/>
      <c r="P2" s="65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4" customFormat="1">
      <c r="A3" s="411" t="s">
        <v>143</v>
      </c>
      <c r="B3" s="459" t="s">
        <v>144</v>
      </c>
      <c r="C3" s="460"/>
      <c r="D3" s="459"/>
      <c r="E3" s="459"/>
      <c r="F3" s="459"/>
      <c r="G3" s="459"/>
      <c r="H3" s="459"/>
      <c r="I3" s="463"/>
      <c r="J3" s="333" t="s">
        <v>145</v>
      </c>
      <c r="K3" s="333"/>
      <c r="L3" s="333"/>
      <c r="M3" s="333"/>
      <c r="N3" s="333"/>
      <c r="O3" s="333"/>
      <c r="P3" s="67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4" customFormat="1" ht="15">
      <c r="A4" s="461"/>
      <c r="B4" s="51" t="s">
        <v>108</v>
      </c>
      <c r="C4" s="52" t="s">
        <v>109</v>
      </c>
      <c r="D4" s="53" t="s">
        <v>110</v>
      </c>
      <c r="E4" s="52" t="s">
        <v>111</v>
      </c>
      <c r="F4" s="52" t="s">
        <v>112</v>
      </c>
      <c r="G4" s="52" t="s">
        <v>113</v>
      </c>
      <c r="H4" s="54" t="s">
        <v>114</v>
      </c>
      <c r="I4" s="463"/>
      <c r="J4" s="68" t="s">
        <v>116</v>
      </c>
      <c r="K4" s="68" t="s">
        <v>116</v>
      </c>
      <c r="L4" s="68" t="s">
        <v>116</v>
      </c>
      <c r="M4" s="68" t="s">
        <v>116</v>
      </c>
      <c r="N4" s="68" t="s">
        <v>116</v>
      </c>
      <c r="O4" s="68" t="s">
        <v>116</v>
      </c>
      <c r="P4" s="68" t="s">
        <v>116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4" customFormat="1" ht="16.5">
      <c r="A5" s="461"/>
      <c r="B5" s="55" t="s">
        <v>149</v>
      </c>
      <c r="C5" s="56" t="s">
        <v>150</v>
      </c>
      <c r="D5" s="56" t="s">
        <v>151</v>
      </c>
      <c r="E5" s="56" t="s">
        <v>152</v>
      </c>
      <c r="F5" s="56" t="s">
        <v>153</v>
      </c>
      <c r="G5" s="57" t="s">
        <v>154</v>
      </c>
      <c r="H5" s="58" t="s">
        <v>155</v>
      </c>
      <c r="I5" s="463"/>
      <c r="J5" s="69" t="s">
        <v>108</v>
      </c>
      <c r="K5" s="69" t="s">
        <v>109</v>
      </c>
      <c r="L5" s="69" t="s">
        <v>110</v>
      </c>
      <c r="M5" s="69" t="s">
        <v>111</v>
      </c>
      <c r="N5" s="69" t="s">
        <v>112</v>
      </c>
      <c r="O5" s="69" t="s">
        <v>113</v>
      </c>
      <c r="P5" s="69" t="s">
        <v>114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4" customFormat="1" ht="20.100000000000001" customHeight="1">
      <c r="A6" s="59" t="s">
        <v>156</v>
      </c>
      <c r="B6" s="60">
        <f>C6-1</f>
        <v>67</v>
      </c>
      <c r="C6" s="60">
        <f>D6-2</f>
        <v>68</v>
      </c>
      <c r="D6" s="61">
        <v>70</v>
      </c>
      <c r="E6" s="60">
        <f>D6+2</f>
        <v>72</v>
      </c>
      <c r="F6" s="60">
        <f>E6+2</f>
        <v>74</v>
      </c>
      <c r="G6" s="60">
        <f>F6+1</f>
        <v>75</v>
      </c>
      <c r="H6" s="60">
        <f>G6+1</f>
        <v>76</v>
      </c>
      <c r="I6" s="463"/>
      <c r="J6" s="70"/>
      <c r="K6" s="70"/>
      <c r="L6" s="70" t="s">
        <v>252</v>
      </c>
      <c r="M6" s="70" t="s">
        <v>253</v>
      </c>
      <c r="N6" s="70" t="s">
        <v>254</v>
      </c>
      <c r="O6" s="70"/>
      <c r="P6" s="70" t="s">
        <v>255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4" customFormat="1" ht="20.100000000000001" customHeight="1">
      <c r="A7" s="59" t="s">
        <v>158</v>
      </c>
      <c r="B7" s="59">
        <f t="shared" ref="B7:B8" si="0">C7-4</f>
        <v>100</v>
      </c>
      <c r="C7" s="59">
        <f t="shared" ref="C7:C8" si="1">D7-4</f>
        <v>104</v>
      </c>
      <c r="D7" s="62">
        <v>108</v>
      </c>
      <c r="E7" s="59">
        <f t="shared" ref="E7:E8" si="2">D7+4</f>
        <v>112</v>
      </c>
      <c r="F7" s="59">
        <f>E7+4</f>
        <v>116</v>
      </c>
      <c r="G7" s="59">
        <f t="shared" ref="G7:G8" si="3">F7+6</f>
        <v>122</v>
      </c>
      <c r="H7" s="59">
        <f>G7+6</f>
        <v>128</v>
      </c>
      <c r="I7" s="463"/>
      <c r="J7" s="70"/>
      <c r="K7" s="70"/>
      <c r="L7" s="70" t="s">
        <v>256</v>
      </c>
      <c r="M7" s="70" t="s">
        <v>257</v>
      </c>
      <c r="N7" s="70" t="s">
        <v>257</v>
      </c>
      <c r="O7" s="70"/>
      <c r="P7" s="70" t="s">
        <v>257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4" customFormat="1" ht="20.100000000000001" customHeight="1">
      <c r="A8" s="59" t="s">
        <v>162</v>
      </c>
      <c r="B8" s="59">
        <f t="shared" si="0"/>
        <v>98</v>
      </c>
      <c r="C8" s="59">
        <f t="shared" si="1"/>
        <v>102</v>
      </c>
      <c r="D8" s="62">
        <v>106</v>
      </c>
      <c r="E8" s="59">
        <f t="shared" si="2"/>
        <v>110</v>
      </c>
      <c r="F8" s="59">
        <f>E8+5</f>
        <v>115</v>
      </c>
      <c r="G8" s="59">
        <f t="shared" si="3"/>
        <v>121</v>
      </c>
      <c r="H8" s="59">
        <f>G8+7</f>
        <v>128</v>
      </c>
      <c r="I8" s="463"/>
      <c r="J8" s="70"/>
      <c r="K8" s="70"/>
      <c r="L8" s="70" t="s">
        <v>258</v>
      </c>
      <c r="M8" s="71" t="s">
        <v>259</v>
      </c>
      <c r="N8" s="70" t="s">
        <v>260</v>
      </c>
      <c r="O8" s="70"/>
      <c r="P8" s="70" t="s">
        <v>261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4" customFormat="1" ht="20.100000000000001" customHeight="1">
      <c r="A9" s="59" t="s">
        <v>163</v>
      </c>
      <c r="B9" s="59">
        <f>C9-1.2</f>
        <v>43.099999999999994</v>
      </c>
      <c r="C9" s="59">
        <f>D9-1.2</f>
        <v>44.3</v>
      </c>
      <c r="D9" s="62">
        <v>45.5</v>
      </c>
      <c r="E9" s="59">
        <f>D9+1.2</f>
        <v>46.7</v>
      </c>
      <c r="F9" s="59">
        <f>E9+1.2</f>
        <v>47.900000000000006</v>
      </c>
      <c r="G9" s="59">
        <f>F9+1.4</f>
        <v>49.300000000000004</v>
      </c>
      <c r="H9" s="59">
        <f>G9+1.4</f>
        <v>50.7</v>
      </c>
      <c r="I9" s="463"/>
      <c r="J9" s="71"/>
      <c r="K9" s="71"/>
      <c r="L9" s="71" t="s">
        <v>252</v>
      </c>
      <c r="M9" s="71" t="s">
        <v>262</v>
      </c>
      <c r="N9" s="71" t="s">
        <v>263</v>
      </c>
      <c r="O9" s="70"/>
      <c r="P9" s="70" t="s">
        <v>252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4" customFormat="1" ht="20.100000000000001" customHeight="1">
      <c r="A10" s="59" t="s">
        <v>164</v>
      </c>
      <c r="B10" s="59">
        <f>C10-0.5</f>
        <v>20</v>
      </c>
      <c r="C10" s="59">
        <f>D10-0.5</f>
        <v>20.5</v>
      </c>
      <c r="D10" s="62">
        <v>21</v>
      </c>
      <c r="E10" s="59">
        <f t="shared" ref="E10:H10" si="4">D10+0.5</f>
        <v>21.5</v>
      </c>
      <c r="F10" s="59">
        <f t="shared" si="4"/>
        <v>22</v>
      </c>
      <c r="G10" s="59">
        <f t="shared" si="4"/>
        <v>22.5</v>
      </c>
      <c r="H10" s="59">
        <f t="shared" si="4"/>
        <v>23</v>
      </c>
      <c r="I10" s="463"/>
      <c r="J10" s="70"/>
      <c r="K10" s="70"/>
      <c r="L10" s="71" t="s">
        <v>264</v>
      </c>
      <c r="M10" s="71" t="s">
        <v>265</v>
      </c>
      <c r="N10" s="71" t="s">
        <v>266</v>
      </c>
      <c r="O10" s="70"/>
      <c r="P10" s="70" t="s">
        <v>267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4" customFormat="1" ht="20.100000000000001" customHeight="1">
      <c r="A11" s="59" t="s">
        <v>166</v>
      </c>
      <c r="B11" s="59">
        <f>C11-0.8</f>
        <v>17.899999999999999</v>
      </c>
      <c r="C11" s="59">
        <f>D11-0.8</f>
        <v>18.7</v>
      </c>
      <c r="D11" s="62">
        <v>19.5</v>
      </c>
      <c r="E11" s="59">
        <f>D11+0.8</f>
        <v>20.3</v>
      </c>
      <c r="F11" s="59">
        <f>E11+0.8</f>
        <v>21.1</v>
      </c>
      <c r="G11" s="59">
        <f>F11+1.3</f>
        <v>22.400000000000002</v>
      </c>
      <c r="H11" s="59">
        <f>G11+1.3</f>
        <v>23.700000000000003</v>
      </c>
      <c r="I11" s="463"/>
      <c r="J11" s="70"/>
      <c r="K11" s="70"/>
      <c r="L11" s="70" t="s">
        <v>253</v>
      </c>
      <c r="M11" s="70" t="s">
        <v>253</v>
      </c>
      <c r="N11" s="70" t="s">
        <v>253</v>
      </c>
      <c r="O11" s="70"/>
      <c r="P11" s="70" t="s">
        <v>253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4" customFormat="1" ht="20.100000000000001" customHeight="1">
      <c r="A12" s="59" t="s">
        <v>167</v>
      </c>
      <c r="B12" s="59">
        <f>C12-0.7</f>
        <v>15.600000000000001</v>
      </c>
      <c r="C12" s="59">
        <f>D12-0.7</f>
        <v>16.3</v>
      </c>
      <c r="D12" s="62">
        <v>17</v>
      </c>
      <c r="E12" s="59">
        <f>D12+0.7</f>
        <v>17.7</v>
      </c>
      <c r="F12" s="59">
        <f>E12+0.7</f>
        <v>18.399999999999999</v>
      </c>
      <c r="G12" s="59">
        <f>F12+0.95</f>
        <v>19.349999999999998</v>
      </c>
      <c r="H12" s="59">
        <f>G12+0.95</f>
        <v>20.299999999999997</v>
      </c>
      <c r="I12" s="463"/>
      <c r="J12" s="70"/>
      <c r="K12" s="70"/>
      <c r="L12" s="70" t="s">
        <v>253</v>
      </c>
      <c r="M12" s="70" t="s">
        <v>253</v>
      </c>
      <c r="N12" s="70" t="s">
        <v>253</v>
      </c>
      <c r="O12" s="70"/>
      <c r="P12" s="70" t="s">
        <v>253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4" customFormat="1" ht="20.100000000000001" customHeight="1">
      <c r="A13" s="59" t="s">
        <v>168</v>
      </c>
      <c r="B13" s="59" t="str">
        <f>C13</f>
        <v>2.2.</v>
      </c>
      <c r="C13" s="59" t="str">
        <f>D13</f>
        <v>2.2.</v>
      </c>
      <c r="D13" s="62" t="s">
        <v>169</v>
      </c>
      <c r="E13" s="59" t="str">
        <f t="shared" ref="E13:H13" si="5">D13</f>
        <v>2.2.</v>
      </c>
      <c r="F13" s="59" t="str">
        <f t="shared" si="5"/>
        <v>2.2.</v>
      </c>
      <c r="G13" s="59" t="str">
        <f t="shared" si="5"/>
        <v>2.2.</v>
      </c>
      <c r="H13" s="59" t="str">
        <f t="shared" si="5"/>
        <v>2.2.</v>
      </c>
      <c r="I13" s="463"/>
      <c r="J13" s="70"/>
      <c r="K13" s="70"/>
      <c r="L13" s="70" t="s">
        <v>253</v>
      </c>
      <c r="M13" s="70" t="s">
        <v>253</v>
      </c>
      <c r="N13" s="70" t="s">
        <v>253</v>
      </c>
      <c r="O13" s="70"/>
      <c r="P13" s="70" t="s">
        <v>253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4" customFormat="1" ht="16.5">
      <c r="A14" s="59" t="s">
        <v>268</v>
      </c>
      <c r="B14" s="59">
        <f>C14-1</f>
        <v>41</v>
      </c>
      <c r="C14" s="59">
        <f>D14-1</f>
        <v>42</v>
      </c>
      <c r="D14" s="62">
        <v>43</v>
      </c>
      <c r="E14" s="59">
        <f>D14+1</f>
        <v>44</v>
      </c>
      <c r="F14" s="59">
        <f>E14+1</f>
        <v>45</v>
      </c>
      <c r="G14" s="59">
        <f>F14+1.5</f>
        <v>46.5</v>
      </c>
      <c r="H14" s="59">
        <f>G14+1.5</f>
        <v>48</v>
      </c>
      <c r="I14" s="463"/>
      <c r="J14" s="70"/>
      <c r="K14" s="70"/>
      <c r="L14" s="70" t="s">
        <v>253</v>
      </c>
      <c r="M14" s="70" t="s">
        <v>253</v>
      </c>
      <c r="N14" s="70" t="s">
        <v>253</v>
      </c>
      <c r="O14" s="70"/>
      <c r="P14" s="70" t="s">
        <v>253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4" customFormat="1" ht="16.5">
      <c r="A15" s="59" t="s">
        <v>269</v>
      </c>
      <c r="B15" s="59">
        <f>C15-0.5</f>
        <v>13.5</v>
      </c>
      <c r="C15" s="59">
        <f>D15-0.5</f>
        <v>14</v>
      </c>
      <c r="D15" s="62">
        <v>14.5</v>
      </c>
      <c r="E15" s="59">
        <f t="shared" ref="E15:H15" si="6">D15+0.5</f>
        <v>15</v>
      </c>
      <c r="F15" s="59">
        <f t="shared" si="6"/>
        <v>15.5</v>
      </c>
      <c r="G15" s="59">
        <f t="shared" si="6"/>
        <v>16</v>
      </c>
      <c r="H15" s="59">
        <f t="shared" si="6"/>
        <v>16.5</v>
      </c>
      <c r="J15" s="70"/>
      <c r="K15" s="70"/>
      <c r="L15" s="70" t="s">
        <v>253</v>
      </c>
      <c r="M15" s="70" t="s">
        <v>253</v>
      </c>
      <c r="N15" s="70" t="s">
        <v>253</v>
      </c>
      <c r="O15" s="70"/>
      <c r="P15" s="70" t="s">
        <v>253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7" spans="10:15">
      <c r="J17" s="72" t="s">
        <v>171</v>
      </c>
      <c r="K17" s="73">
        <v>45084</v>
      </c>
      <c r="L17" s="72" t="s">
        <v>172</v>
      </c>
      <c r="M17" s="72" t="s">
        <v>136</v>
      </c>
      <c r="N17" s="72" t="s">
        <v>173</v>
      </c>
      <c r="O17" s="44" t="s">
        <v>139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4"/>
  </mergeCells>
  <phoneticPr fontId="57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I4" sqref="I4:M6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464" t="s">
        <v>270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5" s="2" customFormat="1" ht="18" customHeight="1">
      <c r="A2" s="473" t="s">
        <v>271</v>
      </c>
      <c r="B2" s="474" t="s">
        <v>272</v>
      </c>
      <c r="C2" s="474" t="s">
        <v>273</v>
      </c>
      <c r="D2" s="474" t="s">
        <v>274</v>
      </c>
      <c r="E2" s="474" t="s">
        <v>275</v>
      </c>
      <c r="F2" s="474" t="s">
        <v>276</v>
      </c>
      <c r="G2" s="474" t="s">
        <v>277</v>
      </c>
      <c r="H2" s="474" t="s">
        <v>278</v>
      </c>
      <c r="I2" s="4" t="s">
        <v>279</v>
      </c>
      <c r="J2" s="4" t="s">
        <v>280</v>
      </c>
      <c r="K2" s="4" t="s">
        <v>281</v>
      </c>
      <c r="L2" s="4" t="s">
        <v>282</v>
      </c>
      <c r="M2" s="4" t="s">
        <v>283</v>
      </c>
      <c r="N2" s="474" t="s">
        <v>284</v>
      </c>
      <c r="O2" s="474" t="s">
        <v>285</v>
      </c>
    </row>
    <row r="3" spans="1:15" s="2" customFormat="1" ht="18" customHeight="1">
      <c r="A3" s="473"/>
      <c r="B3" s="475"/>
      <c r="C3" s="475"/>
      <c r="D3" s="475"/>
      <c r="E3" s="475"/>
      <c r="F3" s="475"/>
      <c r="G3" s="475"/>
      <c r="H3" s="475"/>
      <c r="I3" s="4" t="s">
        <v>189</v>
      </c>
      <c r="J3" s="4" t="s">
        <v>189</v>
      </c>
      <c r="K3" s="4" t="s">
        <v>189</v>
      </c>
      <c r="L3" s="4" t="s">
        <v>189</v>
      </c>
      <c r="M3" s="4" t="s">
        <v>189</v>
      </c>
      <c r="N3" s="475"/>
      <c r="O3" s="475"/>
    </row>
    <row r="4" spans="1:15" s="3" customFormat="1" ht="30.95" customHeight="1">
      <c r="A4" s="22">
        <v>1</v>
      </c>
      <c r="B4" s="15">
        <v>230516531</v>
      </c>
      <c r="C4" s="16" t="s">
        <v>286</v>
      </c>
      <c r="D4" s="39" t="s">
        <v>116</v>
      </c>
      <c r="E4" s="16" t="s">
        <v>287</v>
      </c>
      <c r="F4" s="16" t="s">
        <v>288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f>SUM(I4:M4)</f>
        <v>2</v>
      </c>
      <c r="O4" s="22"/>
    </row>
    <row r="5" spans="1:15" s="3" customFormat="1" ht="30.95" customHeight="1">
      <c r="A5" s="22">
        <v>2</v>
      </c>
      <c r="B5" s="16">
        <v>230518533</v>
      </c>
      <c r="C5" s="16" t="s">
        <v>286</v>
      </c>
      <c r="D5" s="39" t="s">
        <v>116</v>
      </c>
      <c r="E5" s="16" t="s">
        <v>287</v>
      </c>
      <c r="F5" s="16" t="s">
        <v>288</v>
      </c>
      <c r="G5" s="22" t="s">
        <v>66</v>
      </c>
      <c r="H5" s="22" t="s">
        <v>66</v>
      </c>
      <c r="I5" s="22">
        <v>2</v>
      </c>
      <c r="J5" s="22">
        <v>1</v>
      </c>
      <c r="K5" s="22">
        <v>1</v>
      </c>
      <c r="L5" s="22">
        <v>1</v>
      </c>
      <c r="M5" s="22">
        <v>1</v>
      </c>
      <c r="N5" s="22">
        <f>SUM(I5:M5)</f>
        <v>6</v>
      </c>
      <c r="O5" s="22"/>
    </row>
    <row r="6" spans="1:15" ht="30.95" customHeight="1">
      <c r="A6" s="22">
        <v>3</v>
      </c>
      <c r="B6" s="15">
        <v>230516532</v>
      </c>
      <c r="C6" s="16" t="s">
        <v>286</v>
      </c>
      <c r="D6" s="39" t="s">
        <v>116</v>
      </c>
      <c r="E6" s="16" t="s">
        <v>287</v>
      </c>
      <c r="F6" s="16" t="s">
        <v>288</v>
      </c>
      <c r="G6" s="22" t="s">
        <v>66</v>
      </c>
      <c r="H6" s="22" t="s">
        <v>66</v>
      </c>
      <c r="I6" s="22">
        <v>1</v>
      </c>
      <c r="J6" s="22">
        <v>0</v>
      </c>
      <c r="K6" s="22">
        <v>1</v>
      </c>
      <c r="L6" s="22">
        <v>1</v>
      </c>
      <c r="M6" s="22">
        <v>0</v>
      </c>
      <c r="N6" s="22">
        <f>SUM(I6:M6)</f>
        <v>3</v>
      </c>
      <c r="O6" s="11"/>
    </row>
    <row r="7" spans="1:15" ht="30.95" customHeight="1">
      <c r="A7" s="22"/>
      <c r="B7" s="15"/>
      <c r="C7" s="16"/>
      <c r="D7" s="39"/>
      <c r="E7" s="16"/>
      <c r="F7" s="16"/>
      <c r="G7" s="22"/>
      <c r="H7" s="22"/>
      <c r="I7" s="22"/>
      <c r="J7" s="22"/>
      <c r="K7" s="22"/>
      <c r="L7" s="22"/>
      <c r="M7" s="22"/>
      <c r="N7" s="22"/>
      <c r="O7" s="11"/>
    </row>
    <row r="8" spans="1:15" ht="30.95" customHeight="1">
      <c r="A8" s="22"/>
      <c r="B8" s="15"/>
      <c r="C8" s="16"/>
      <c r="D8" s="39"/>
      <c r="E8" s="16"/>
      <c r="F8" s="16"/>
      <c r="G8" s="22"/>
      <c r="H8" s="22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2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65" t="s">
        <v>289</v>
      </c>
      <c r="B12" s="466"/>
      <c r="C12" s="466"/>
      <c r="D12" s="467"/>
      <c r="E12" s="468"/>
      <c r="F12" s="469"/>
      <c r="G12" s="469"/>
      <c r="H12" s="469"/>
      <c r="I12" s="470"/>
      <c r="J12" s="465" t="s">
        <v>290</v>
      </c>
      <c r="K12" s="466"/>
      <c r="L12" s="466"/>
      <c r="M12" s="467"/>
      <c r="N12" s="12"/>
      <c r="O12" s="14"/>
    </row>
    <row r="13" spans="1:15" ht="72.95" customHeight="1">
      <c r="A13" s="471" t="s">
        <v>291</v>
      </c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7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zoomScale="125" zoomScaleNormal="125" workbookViewId="0">
      <selection activeCell="H17" sqref="H17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464" t="s">
        <v>292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23" s="2" customFormat="1" ht="18" customHeight="1">
      <c r="A2" s="473" t="s">
        <v>271</v>
      </c>
      <c r="B2" s="474" t="s">
        <v>276</v>
      </c>
      <c r="C2" s="474" t="s">
        <v>272</v>
      </c>
      <c r="D2" s="474" t="s">
        <v>273</v>
      </c>
      <c r="E2" s="474" t="s">
        <v>274</v>
      </c>
      <c r="F2" s="474" t="s">
        <v>275</v>
      </c>
      <c r="G2" s="473" t="s">
        <v>293</v>
      </c>
      <c r="H2" s="473"/>
      <c r="I2" s="473" t="s">
        <v>294</v>
      </c>
      <c r="J2" s="473"/>
      <c r="K2" s="479" t="s">
        <v>295</v>
      </c>
      <c r="L2" s="481" t="s">
        <v>296</v>
      </c>
      <c r="M2" s="483" t="s">
        <v>297</v>
      </c>
    </row>
    <row r="3" spans="1:23" s="2" customFormat="1" ht="21" customHeight="1">
      <c r="A3" s="473"/>
      <c r="B3" s="475"/>
      <c r="C3" s="475"/>
      <c r="D3" s="475"/>
      <c r="E3" s="475"/>
      <c r="F3" s="475"/>
      <c r="G3" s="4" t="s">
        <v>298</v>
      </c>
      <c r="H3" s="4" t="s">
        <v>299</v>
      </c>
      <c r="I3" s="4" t="s">
        <v>298</v>
      </c>
      <c r="J3" s="4" t="s">
        <v>299</v>
      </c>
      <c r="K3" s="480"/>
      <c r="L3" s="482"/>
      <c r="M3" s="484"/>
    </row>
    <row r="4" spans="1:23" ht="20.100000000000001" customHeight="1">
      <c r="A4" s="6">
        <v>1</v>
      </c>
      <c r="B4" s="16" t="s">
        <v>288</v>
      </c>
      <c r="C4" s="15">
        <v>230516531</v>
      </c>
      <c r="D4" s="16" t="s">
        <v>286</v>
      </c>
      <c r="E4" s="39" t="s">
        <v>116</v>
      </c>
      <c r="F4" s="16" t="s">
        <v>287</v>
      </c>
      <c r="G4" s="6">
        <v>-0.5</v>
      </c>
      <c r="H4" s="6">
        <v>0</v>
      </c>
      <c r="I4" s="6">
        <v>-0.3</v>
      </c>
      <c r="J4" s="6">
        <v>-0.5</v>
      </c>
      <c r="K4" s="6">
        <f t="shared" ref="K4:K6" si="0">SUM(G4:J4)</f>
        <v>-1.3</v>
      </c>
      <c r="L4" s="6" t="s">
        <v>300</v>
      </c>
      <c r="M4" s="6" t="s">
        <v>301</v>
      </c>
    </row>
    <row r="5" spans="1:23" ht="20.100000000000001" customHeight="1">
      <c r="A5" s="6">
        <v>2</v>
      </c>
      <c r="B5" s="16" t="s">
        <v>288</v>
      </c>
      <c r="C5" s="16">
        <v>230518533</v>
      </c>
      <c r="D5" s="16" t="s">
        <v>286</v>
      </c>
      <c r="E5" s="39" t="s">
        <v>116</v>
      </c>
      <c r="F5" s="16" t="s">
        <v>287</v>
      </c>
      <c r="G5" s="6">
        <v>-0.8</v>
      </c>
      <c r="H5" s="6">
        <v>0</v>
      </c>
      <c r="I5" s="6">
        <v>-0.4</v>
      </c>
      <c r="J5" s="6">
        <v>-0.5</v>
      </c>
      <c r="K5" s="6">
        <f t="shared" si="0"/>
        <v>-1.7000000000000002</v>
      </c>
      <c r="L5" s="6" t="s">
        <v>300</v>
      </c>
      <c r="M5" s="6" t="s">
        <v>301</v>
      </c>
    </row>
    <row r="6" spans="1:23" ht="20.100000000000001" customHeight="1">
      <c r="A6" s="6">
        <v>3</v>
      </c>
      <c r="B6" s="16" t="s">
        <v>288</v>
      </c>
      <c r="C6" s="15">
        <v>230516532</v>
      </c>
      <c r="D6" s="16" t="s">
        <v>286</v>
      </c>
      <c r="E6" s="39" t="s">
        <v>116</v>
      </c>
      <c r="F6" s="16" t="s">
        <v>287</v>
      </c>
      <c r="G6" s="6">
        <v>-0.5</v>
      </c>
      <c r="H6" s="6">
        <v>0</v>
      </c>
      <c r="I6" s="6">
        <v>-0.5</v>
      </c>
      <c r="J6" s="6">
        <v>-0.5</v>
      </c>
      <c r="K6" s="6">
        <f t="shared" si="0"/>
        <v>-1.5</v>
      </c>
      <c r="L6" s="6" t="s">
        <v>300</v>
      </c>
      <c r="M6" s="6" t="s">
        <v>301</v>
      </c>
    </row>
    <row r="7" spans="1:23" ht="20.100000000000001" customHeight="1">
      <c r="A7" s="6"/>
      <c r="B7" s="16"/>
      <c r="C7" s="15"/>
      <c r="D7" s="16"/>
      <c r="E7" s="39"/>
      <c r="F7" s="16"/>
      <c r="G7" s="6"/>
      <c r="H7" s="6"/>
      <c r="I7" s="6"/>
      <c r="J7" s="6"/>
      <c r="K7" s="6"/>
      <c r="L7" s="6"/>
      <c r="M7" s="6"/>
    </row>
    <row r="8" spans="1:23" ht="20.100000000000001" customHeight="1">
      <c r="A8" s="6"/>
      <c r="B8" s="16"/>
      <c r="C8" s="15"/>
      <c r="D8" s="16"/>
      <c r="E8" s="39"/>
      <c r="F8" s="16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41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6"/>
      <c r="B10" s="22"/>
      <c r="C10" s="22"/>
      <c r="D10" s="41"/>
      <c r="E10" s="22"/>
      <c r="F10" s="22"/>
      <c r="G10" s="6"/>
      <c r="H10" s="6"/>
      <c r="I10" s="6"/>
      <c r="J10" s="6"/>
      <c r="K10" s="6"/>
      <c r="L10" s="6"/>
      <c r="M10" s="6"/>
    </row>
    <row r="11" spans="1:2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3" s="3" customFormat="1" ht="29.25" customHeight="1">
      <c r="A12" s="465" t="s">
        <v>289</v>
      </c>
      <c r="B12" s="466"/>
      <c r="C12" s="466"/>
      <c r="D12" s="466"/>
      <c r="E12" s="467"/>
      <c r="F12" s="468"/>
      <c r="G12" s="470"/>
      <c r="H12" s="465" t="s">
        <v>290</v>
      </c>
      <c r="I12" s="466"/>
      <c r="J12" s="466"/>
      <c r="K12" s="467"/>
      <c r="L12" s="476"/>
      <c r="M12" s="477"/>
    </row>
    <row r="13" spans="1:23" ht="63" customHeight="1">
      <c r="A13" s="471" t="s">
        <v>302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16.5">
      <c r="A14" s="471" t="s">
        <v>303</v>
      </c>
      <c r="B14" s="478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</row>
  </sheetData>
  <mergeCells count="18"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7" type="noConversion"/>
  <dataValidations count="1">
    <dataValidation type="list" allowBlank="1" showInputMessage="1" showErrorMessage="1" sqref="M5 M6 M7 M8 M9 M10 W13 M14 M1:M4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C4" sqref="C4:C6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6" style="1" customWidth="1"/>
    <col min="8" max="8" width="14.87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64" t="s">
        <v>304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</row>
    <row r="2" spans="1:23" s="2" customFormat="1" ht="15.95" customHeight="1">
      <c r="A2" s="474" t="s">
        <v>305</v>
      </c>
      <c r="B2" s="474" t="s">
        <v>276</v>
      </c>
      <c r="C2" s="474" t="s">
        <v>272</v>
      </c>
      <c r="D2" s="474" t="s">
        <v>273</v>
      </c>
      <c r="E2" s="474" t="s">
        <v>274</v>
      </c>
      <c r="F2" s="474" t="s">
        <v>275</v>
      </c>
      <c r="G2" s="485" t="s">
        <v>306</v>
      </c>
      <c r="H2" s="486"/>
      <c r="I2" s="487"/>
      <c r="J2" s="485" t="s">
        <v>307</v>
      </c>
      <c r="K2" s="486"/>
      <c r="L2" s="487"/>
      <c r="M2" s="485" t="s">
        <v>308</v>
      </c>
      <c r="N2" s="486"/>
      <c r="O2" s="487"/>
      <c r="P2" s="485" t="s">
        <v>309</v>
      </c>
      <c r="Q2" s="486"/>
      <c r="R2" s="487"/>
      <c r="S2" s="486" t="s">
        <v>310</v>
      </c>
      <c r="T2" s="486"/>
      <c r="U2" s="487"/>
      <c r="V2" s="495" t="s">
        <v>311</v>
      </c>
      <c r="W2" s="495" t="s">
        <v>285</v>
      </c>
    </row>
    <row r="3" spans="1:23" s="2" customFormat="1" ht="18" customHeight="1">
      <c r="A3" s="475"/>
      <c r="B3" s="494"/>
      <c r="C3" s="494"/>
      <c r="D3" s="494"/>
      <c r="E3" s="494"/>
      <c r="F3" s="494"/>
      <c r="G3" s="4" t="s">
        <v>312</v>
      </c>
      <c r="H3" s="4" t="s">
        <v>68</v>
      </c>
      <c r="I3" s="4" t="s">
        <v>276</v>
      </c>
      <c r="J3" s="4" t="s">
        <v>312</v>
      </c>
      <c r="K3" s="4" t="s">
        <v>68</v>
      </c>
      <c r="L3" s="4" t="s">
        <v>276</v>
      </c>
      <c r="M3" s="4" t="s">
        <v>312</v>
      </c>
      <c r="N3" s="4" t="s">
        <v>68</v>
      </c>
      <c r="O3" s="4" t="s">
        <v>276</v>
      </c>
      <c r="P3" s="4" t="s">
        <v>312</v>
      </c>
      <c r="Q3" s="4" t="s">
        <v>68</v>
      </c>
      <c r="R3" s="4" t="s">
        <v>276</v>
      </c>
      <c r="S3" s="4" t="s">
        <v>312</v>
      </c>
      <c r="T3" s="4" t="s">
        <v>68</v>
      </c>
      <c r="U3" s="4" t="s">
        <v>276</v>
      </c>
      <c r="V3" s="496"/>
      <c r="W3" s="496"/>
    </row>
    <row r="4" spans="1:23" s="31" customFormat="1" ht="30" customHeight="1">
      <c r="A4" s="488" t="s">
        <v>313</v>
      </c>
      <c r="B4" s="16" t="s">
        <v>288</v>
      </c>
      <c r="C4" s="15">
        <v>230516531</v>
      </c>
      <c r="D4" s="33" t="s">
        <v>314</v>
      </c>
      <c r="E4" s="16" t="s">
        <v>116</v>
      </c>
      <c r="F4" s="16" t="s">
        <v>287</v>
      </c>
      <c r="G4" s="34" t="s">
        <v>315</v>
      </c>
      <c r="H4" s="32" t="s">
        <v>316</v>
      </c>
      <c r="I4" s="32" t="s">
        <v>317</v>
      </c>
      <c r="J4" s="39"/>
      <c r="K4" s="32"/>
      <c r="L4" s="16"/>
      <c r="M4" s="32"/>
      <c r="N4" s="32"/>
      <c r="O4" s="32"/>
      <c r="P4" s="40"/>
      <c r="Q4" s="32"/>
      <c r="R4" s="32"/>
      <c r="S4" s="32"/>
      <c r="T4" s="32"/>
      <c r="U4" s="32"/>
      <c r="V4" s="35"/>
      <c r="W4" s="35"/>
    </row>
    <row r="5" spans="1:23" ht="30" customHeight="1">
      <c r="A5" s="489"/>
      <c r="B5" s="16" t="s">
        <v>288</v>
      </c>
      <c r="C5" s="16">
        <v>230518533</v>
      </c>
      <c r="D5" s="33" t="s">
        <v>314</v>
      </c>
      <c r="E5" s="16" t="s">
        <v>116</v>
      </c>
      <c r="F5" s="16" t="s">
        <v>287</v>
      </c>
      <c r="G5" s="485" t="s">
        <v>318</v>
      </c>
      <c r="H5" s="486"/>
      <c r="I5" s="487"/>
      <c r="J5" s="485" t="s">
        <v>319</v>
      </c>
      <c r="K5" s="486"/>
      <c r="L5" s="487"/>
      <c r="M5" s="485" t="s">
        <v>320</v>
      </c>
      <c r="N5" s="486"/>
      <c r="O5" s="487"/>
      <c r="P5" s="485" t="s">
        <v>321</v>
      </c>
      <c r="Q5" s="486"/>
      <c r="R5" s="487"/>
      <c r="S5" s="486" t="s">
        <v>322</v>
      </c>
      <c r="T5" s="486"/>
      <c r="U5" s="487"/>
      <c r="V5" s="6"/>
      <c r="W5" s="6"/>
    </row>
    <row r="6" spans="1:23" ht="30" customHeight="1">
      <c r="A6" s="489"/>
      <c r="B6" s="16" t="s">
        <v>288</v>
      </c>
      <c r="C6" s="15">
        <v>230516532</v>
      </c>
      <c r="D6" s="33" t="s">
        <v>314</v>
      </c>
      <c r="E6" s="16" t="s">
        <v>116</v>
      </c>
      <c r="F6" s="16" t="s">
        <v>287</v>
      </c>
      <c r="G6" s="4" t="s">
        <v>312</v>
      </c>
      <c r="H6" s="4" t="s">
        <v>68</v>
      </c>
      <c r="I6" s="4" t="s">
        <v>276</v>
      </c>
      <c r="J6" s="4" t="s">
        <v>312</v>
      </c>
      <c r="K6" s="4" t="s">
        <v>68</v>
      </c>
      <c r="L6" s="4" t="s">
        <v>276</v>
      </c>
      <c r="M6" s="4" t="s">
        <v>312</v>
      </c>
      <c r="N6" s="4" t="s">
        <v>68</v>
      </c>
      <c r="O6" s="4" t="s">
        <v>276</v>
      </c>
      <c r="P6" s="4" t="s">
        <v>312</v>
      </c>
      <c r="Q6" s="4" t="s">
        <v>68</v>
      </c>
      <c r="R6" s="4" t="s">
        <v>276</v>
      </c>
      <c r="S6" s="4" t="s">
        <v>312</v>
      </c>
      <c r="T6" s="4" t="s">
        <v>68</v>
      </c>
      <c r="U6" s="4" t="s">
        <v>276</v>
      </c>
      <c r="V6" s="6"/>
      <c r="W6" s="6"/>
    </row>
    <row r="7" spans="1:23" s="31" customFormat="1" ht="30" customHeight="1">
      <c r="A7" s="490"/>
      <c r="B7" s="16"/>
      <c r="C7" s="15"/>
      <c r="D7" s="33"/>
      <c r="E7" s="16"/>
      <c r="F7" s="1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 t="s">
        <v>323</v>
      </c>
      <c r="W7" s="35"/>
    </row>
    <row r="8" spans="1:23" ht="30" customHeight="1">
      <c r="A8" s="36"/>
      <c r="B8" s="16"/>
      <c r="C8" s="15"/>
      <c r="D8" s="33"/>
      <c r="E8" s="16"/>
      <c r="F8" s="16"/>
      <c r="G8" s="473"/>
      <c r="H8" s="473"/>
      <c r="I8" s="473"/>
      <c r="J8" s="485"/>
      <c r="K8" s="486"/>
      <c r="L8" s="487"/>
      <c r="M8" s="485"/>
      <c r="N8" s="486"/>
      <c r="O8" s="487"/>
      <c r="P8" s="485"/>
      <c r="Q8" s="486"/>
      <c r="R8" s="487"/>
      <c r="S8" s="486"/>
      <c r="T8" s="486"/>
      <c r="U8" s="487"/>
      <c r="V8" s="6"/>
      <c r="W8" s="6"/>
    </row>
    <row r="9" spans="1:23" ht="14.25" customHeight="1">
      <c r="A9" s="11"/>
      <c r="B9" s="11"/>
      <c r="C9" s="33"/>
      <c r="D9" s="37"/>
      <c r="E9" s="3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ht="15" customHeight="1">
      <c r="A10" s="491"/>
      <c r="B10" s="491"/>
      <c r="C10" s="11"/>
      <c r="D10" s="33"/>
      <c r="E10" s="492"/>
      <c r="F10" s="4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91"/>
      <c r="B11" s="491"/>
      <c r="C11" s="11"/>
      <c r="D11" s="33"/>
      <c r="E11" s="493"/>
      <c r="F11" s="49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 customHeight="1">
      <c r="A12" s="492"/>
      <c r="B12" s="492"/>
      <c r="C12" s="492"/>
      <c r="D12" s="492"/>
      <c r="E12" s="492"/>
      <c r="F12" s="49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4.25" customHeight="1">
      <c r="A13" s="493"/>
      <c r="B13" s="493"/>
      <c r="C13" s="493"/>
      <c r="D13" s="493"/>
      <c r="E13" s="493"/>
      <c r="F13" s="49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4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3" customFormat="1" ht="29.25" customHeight="1">
      <c r="A15" s="465" t="s">
        <v>324</v>
      </c>
      <c r="B15" s="466"/>
      <c r="C15" s="466"/>
      <c r="D15" s="466"/>
      <c r="E15" s="467"/>
      <c r="F15" s="468"/>
      <c r="G15" s="470"/>
      <c r="H15" s="30"/>
      <c r="I15" s="30"/>
      <c r="J15" s="465" t="s">
        <v>290</v>
      </c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7"/>
      <c r="V15" s="12"/>
      <c r="W15" s="14"/>
    </row>
    <row r="16" spans="1:23" ht="72.95" customHeight="1">
      <c r="A16" s="471" t="s">
        <v>302</v>
      </c>
      <c r="B16" s="471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</row>
  </sheetData>
  <mergeCells count="39">
    <mergeCell ref="E10:E11"/>
    <mergeCell ref="E12:E13"/>
    <mergeCell ref="F2:F3"/>
    <mergeCell ref="F10:F11"/>
    <mergeCell ref="F12:F13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  <mergeCell ref="W2:W3"/>
  </mergeCells>
  <phoneticPr fontId="57" type="noConversion"/>
  <dataValidations count="1">
    <dataValidation type="list" allowBlank="1" showInputMessage="1" showErrorMessage="1" sqref="W1 W4 W5 W6 W7 W8 V9 W10 W11 W12:W13 W1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4" t="s">
        <v>325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</row>
    <row r="2" spans="1:14" s="2" customFormat="1" ht="16.5">
      <c r="A2" s="24" t="s">
        <v>326</v>
      </c>
      <c r="B2" s="25" t="s">
        <v>272</v>
      </c>
      <c r="C2" s="25" t="s">
        <v>273</v>
      </c>
      <c r="D2" s="25" t="s">
        <v>274</v>
      </c>
      <c r="E2" s="25" t="s">
        <v>275</v>
      </c>
      <c r="F2" s="25" t="s">
        <v>276</v>
      </c>
      <c r="G2" s="24" t="s">
        <v>327</v>
      </c>
      <c r="H2" s="24" t="s">
        <v>328</v>
      </c>
      <c r="I2" s="24" t="s">
        <v>329</v>
      </c>
      <c r="J2" s="24" t="s">
        <v>328</v>
      </c>
      <c r="K2" s="24" t="s">
        <v>330</v>
      </c>
      <c r="L2" s="24" t="s">
        <v>328</v>
      </c>
      <c r="M2" s="25" t="s">
        <v>311</v>
      </c>
      <c r="N2" s="25" t="s">
        <v>285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326</v>
      </c>
      <c r="B4" s="29" t="s">
        <v>331</v>
      </c>
      <c r="C4" s="29" t="s">
        <v>312</v>
      </c>
      <c r="D4" s="29" t="s">
        <v>274</v>
      </c>
      <c r="E4" s="25" t="s">
        <v>275</v>
      </c>
      <c r="F4" s="25" t="s">
        <v>276</v>
      </c>
      <c r="G4" s="24" t="s">
        <v>327</v>
      </c>
      <c r="H4" s="24" t="s">
        <v>328</v>
      </c>
      <c r="I4" s="24" t="s">
        <v>329</v>
      </c>
      <c r="J4" s="24" t="s">
        <v>328</v>
      </c>
      <c r="K4" s="24" t="s">
        <v>330</v>
      </c>
      <c r="L4" s="24" t="s">
        <v>328</v>
      </c>
      <c r="M4" s="25" t="s">
        <v>311</v>
      </c>
      <c r="N4" s="25" t="s">
        <v>285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465" t="s">
        <v>332</v>
      </c>
      <c r="B11" s="466"/>
      <c r="C11" s="466"/>
      <c r="D11" s="467"/>
      <c r="E11" s="468"/>
      <c r="F11" s="469"/>
      <c r="G11" s="470"/>
      <c r="H11" s="30"/>
      <c r="I11" s="465" t="s">
        <v>333</v>
      </c>
      <c r="J11" s="466"/>
      <c r="K11" s="466"/>
      <c r="L11" s="12"/>
      <c r="M11" s="12"/>
      <c r="N11" s="14"/>
    </row>
    <row r="12" spans="1:14" ht="16.5">
      <c r="A12" s="471" t="s">
        <v>334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</row>
  </sheetData>
  <mergeCells count="5">
    <mergeCell ref="A1:N1"/>
    <mergeCell ref="A11:D11"/>
    <mergeCell ref="E11:G11"/>
    <mergeCell ref="I11:K11"/>
    <mergeCell ref="A12:N12"/>
  </mergeCells>
  <phoneticPr fontId="5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64" t="s">
        <v>335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2" s="2" customFormat="1" ht="18" customHeight="1">
      <c r="A2" s="4" t="s">
        <v>305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311</v>
      </c>
      <c r="L2" s="5" t="s">
        <v>285</v>
      </c>
    </row>
    <row r="3" spans="1:12" ht="26.1" customHeight="1">
      <c r="A3" s="11" t="s">
        <v>340</v>
      </c>
      <c r="B3" s="6"/>
      <c r="C3" s="15"/>
      <c r="D3" s="16"/>
      <c r="E3" s="16"/>
      <c r="F3" s="17"/>
      <c r="G3" s="6"/>
      <c r="H3" s="18"/>
      <c r="I3" s="18"/>
      <c r="J3" s="6"/>
      <c r="K3" s="22" t="s">
        <v>341</v>
      </c>
      <c r="L3" s="6" t="s">
        <v>301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65" t="s">
        <v>342</v>
      </c>
      <c r="B10" s="466"/>
      <c r="C10" s="466"/>
      <c r="D10" s="466"/>
      <c r="E10" s="467"/>
      <c r="F10" s="468"/>
      <c r="G10" s="470"/>
      <c r="H10" s="465" t="s">
        <v>343</v>
      </c>
      <c r="I10" s="466"/>
      <c r="J10" s="466"/>
      <c r="K10" s="12"/>
      <c r="L10" s="14"/>
    </row>
    <row r="11" spans="1:12" ht="72.95" customHeight="1">
      <c r="A11" s="471" t="s">
        <v>344</v>
      </c>
      <c r="B11" s="471"/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</sheetData>
  <mergeCells count="5">
    <mergeCell ref="A1:J1"/>
    <mergeCell ref="A10:E10"/>
    <mergeCell ref="F10:G10"/>
    <mergeCell ref="H10:J10"/>
    <mergeCell ref="A11:L11"/>
  </mergeCells>
  <phoneticPr fontId="57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64" t="s">
        <v>345</v>
      </c>
      <c r="B1" s="464"/>
      <c r="C1" s="464"/>
      <c r="D1" s="464"/>
      <c r="E1" s="464"/>
      <c r="F1" s="464"/>
      <c r="G1" s="464"/>
      <c r="H1" s="464"/>
      <c r="I1" s="464"/>
    </row>
    <row r="2" spans="1:9" s="2" customFormat="1" ht="18" customHeight="1">
      <c r="A2" s="473" t="s">
        <v>271</v>
      </c>
      <c r="B2" s="474" t="s">
        <v>276</v>
      </c>
      <c r="C2" s="474" t="s">
        <v>312</v>
      </c>
      <c r="D2" s="474" t="s">
        <v>274</v>
      </c>
      <c r="E2" s="474" t="s">
        <v>275</v>
      </c>
      <c r="F2" s="4" t="s">
        <v>346</v>
      </c>
      <c r="G2" s="4" t="s">
        <v>294</v>
      </c>
      <c r="H2" s="479" t="s">
        <v>295</v>
      </c>
      <c r="I2" s="483" t="s">
        <v>297</v>
      </c>
    </row>
    <row r="3" spans="1:9" s="2" customFormat="1" ht="18" customHeight="1">
      <c r="A3" s="473"/>
      <c r="B3" s="475"/>
      <c r="C3" s="475"/>
      <c r="D3" s="475"/>
      <c r="E3" s="475"/>
      <c r="F3" s="4" t="s">
        <v>347</v>
      </c>
      <c r="G3" s="4" t="s">
        <v>298</v>
      </c>
      <c r="H3" s="480"/>
      <c r="I3" s="484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465" t="s">
        <v>332</v>
      </c>
      <c r="B10" s="466"/>
      <c r="C10" s="466"/>
      <c r="D10" s="467"/>
      <c r="E10" s="13"/>
      <c r="F10" s="465" t="s">
        <v>348</v>
      </c>
      <c r="G10" s="466"/>
      <c r="H10" s="467"/>
      <c r="I10" s="14"/>
    </row>
    <row r="11" spans="1:9" ht="51.95" customHeight="1">
      <c r="A11" s="471" t="s">
        <v>349</v>
      </c>
      <c r="B11" s="471"/>
      <c r="C11" s="472"/>
      <c r="D11" s="472"/>
      <c r="E11" s="472"/>
      <c r="F11" s="472"/>
      <c r="G11" s="472"/>
      <c r="H11" s="472"/>
      <c r="I11" s="472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7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2023-06-09T09:17:47Z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