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MMBL92586\6-12首期\"/>
    </mc:Choice>
  </mc:AlternateContent>
  <xr:revisionPtr revIDLastSave="0" documentId="13_ncr:1_{1B435D29-634A-443C-8F7F-566007438471}" xr6:coauthVersionLast="47" xr6:coauthVersionMax="47" xr10:uidLastSave="{00000000-0000-0000-0000-000000000000}"/>
  <bookViews>
    <workbookView xWindow="-120" yWindow="-120" windowWidth="20730" windowHeight="11160" tabRatio="727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D17" i="6"/>
  <c r="E17" i="6"/>
  <c r="F17" i="6"/>
  <c r="B17" i="6"/>
  <c r="D16" i="6"/>
  <c r="E16" i="6"/>
  <c r="F16" i="6"/>
  <c r="B16" i="6"/>
  <c r="D15" i="6"/>
  <c r="E15" i="6"/>
  <c r="F15" i="6"/>
  <c r="B15" i="6"/>
  <c r="D14" i="6"/>
  <c r="E14" i="6"/>
  <c r="F14" i="6"/>
  <c r="B14" i="6"/>
  <c r="D13" i="6"/>
  <c r="E13" i="6"/>
  <c r="F13" i="6"/>
  <c r="B13" i="6"/>
  <c r="D12" i="6"/>
  <c r="E12" i="6"/>
  <c r="F12" i="6"/>
  <c r="B12" i="6"/>
  <c r="D11" i="6"/>
  <c r="E11" i="6"/>
  <c r="F11" i="6"/>
  <c r="B11" i="6"/>
  <c r="D10" i="6"/>
  <c r="E10" i="6"/>
  <c r="F10" i="6"/>
  <c r="B10" i="6"/>
  <c r="D9" i="6"/>
  <c r="E9" i="6"/>
  <c r="F9" i="6"/>
  <c r="B9" i="6"/>
  <c r="D8" i="6"/>
  <c r="E8" i="6"/>
  <c r="F8" i="6"/>
  <c r="B8" i="6"/>
  <c r="D7" i="6"/>
  <c r="E7" i="6"/>
  <c r="F7" i="6"/>
  <c r="B7" i="6"/>
  <c r="D6" i="6"/>
  <c r="E6" i="6"/>
  <c r="F6" i="6"/>
  <c r="B6" i="6"/>
  <c r="D17" i="14"/>
  <c r="E17" i="14"/>
  <c r="F17" i="14"/>
  <c r="B17" i="14"/>
  <c r="D16" i="14"/>
  <c r="E16" i="14"/>
  <c r="F16" i="14"/>
  <c r="B16" i="14"/>
  <c r="D15" i="14"/>
  <c r="E15" i="14"/>
  <c r="F15" i="14"/>
  <c r="B15" i="14"/>
  <c r="D14" i="14"/>
  <c r="E14" i="14"/>
  <c r="F14" i="14"/>
  <c r="B14" i="14"/>
  <c r="D13" i="14"/>
  <c r="E13" i="14"/>
  <c r="F13" i="14"/>
  <c r="B13" i="14"/>
  <c r="D12" i="14"/>
  <c r="E12" i="14"/>
  <c r="F12" i="14"/>
  <c r="B12" i="14"/>
  <c r="D11" i="14"/>
  <c r="E11" i="14"/>
  <c r="F11" i="14"/>
  <c r="B11" i="14"/>
  <c r="D10" i="14"/>
  <c r="E10" i="14"/>
  <c r="F10" i="14"/>
  <c r="B10" i="14"/>
  <c r="D9" i="14"/>
  <c r="E9" i="14"/>
  <c r="F9" i="14"/>
  <c r="B9" i="14"/>
  <c r="D8" i="14"/>
  <c r="E8" i="14"/>
  <c r="F8" i="14"/>
  <c r="B8" i="14"/>
  <c r="D7" i="14"/>
  <c r="E7" i="14"/>
  <c r="F7" i="14"/>
  <c r="B7" i="14"/>
  <c r="D6" i="14"/>
  <c r="E6" i="14"/>
  <c r="F6" i="14"/>
  <c r="B6" i="14"/>
  <c r="D15" i="13"/>
  <c r="E15" i="13"/>
  <c r="F15" i="13"/>
  <c r="B15" i="13"/>
  <c r="D14" i="13"/>
  <c r="E14" i="13"/>
  <c r="F14" i="13"/>
  <c r="B14" i="13"/>
  <c r="D13" i="13"/>
  <c r="E13" i="13"/>
  <c r="F13" i="13"/>
  <c r="B13" i="13"/>
  <c r="D12" i="13"/>
  <c r="E12" i="13"/>
  <c r="F12" i="13"/>
  <c r="B12" i="13"/>
  <c r="D11" i="13"/>
  <c r="E11" i="13"/>
  <c r="F11" i="13"/>
  <c r="B11" i="13"/>
  <c r="D10" i="13"/>
  <c r="E10" i="13"/>
  <c r="F10" i="13"/>
  <c r="B10" i="13"/>
  <c r="D9" i="13"/>
  <c r="E9" i="13"/>
  <c r="F9" i="13"/>
  <c r="B9" i="13"/>
  <c r="D8" i="13"/>
  <c r="E8" i="13"/>
  <c r="F8" i="13"/>
  <c r="B8" i="13"/>
  <c r="D7" i="13"/>
  <c r="E7" i="13"/>
  <c r="F7" i="13"/>
  <c r="B7" i="13"/>
  <c r="D6" i="13"/>
  <c r="E6" i="13"/>
  <c r="F6" i="13"/>
  <c r="B6" i="13"/>
</calcChain>
</file>

<file path=xl/sharedStrings.xml><?xml version="1.0" encoding="utf-8"?>
<sst xmlns="http://schemas.openxmlformats.org/spreadsheetml/2006/main" count="778" uniqueCount="339">
  <si>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</si>
  <si>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</si>
  <si>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</si>
  <si>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</si>
  <si>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</si>
  <si>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</si>
  <si>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</si>
  <si>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</si>
  <si>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</si>
  <si>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</si>
  <si>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</si>
  <si>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</si>
  <si>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</si>
  <si>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</si>
  <si>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</si>
  <si>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</si>
  <si>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</si>
  <si>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</si>
  <si>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</si>
  <si>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</si>
  <si>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</si>
  <si>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</si>
  <si>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</si>
  <si>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</si>
  <si>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</si>
  <si>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</si>
  <si>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</si>
  <si>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</si>
  <si>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</si>
  <si>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</si>
  <si>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</si>
  <si>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</si>
  <si>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</si>
  <si>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</si>
  <si>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</si>
  <si>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</si>
  <si>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</si>
  <si>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</si>
  <si>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</si>
  <si>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</si>
  <si>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</si>
  <si>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</si>
  <si>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</si>
  <si>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</si>
  <si>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</si>
  <si>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</si>
  <si>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</si>
  <si>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</si>
  <si>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</si>
  <si>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</si>
  <si>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</si>
  <si>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</si>
  <si>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</si>
  <si>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</si>
  <si>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</si>
  <si>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</si>
  <si>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</si>
  <si>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</si>
  <si>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</si>
  <si>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</si>
  <si>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</si>
  <si>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</si>
  <si>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</si>
  <si>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TAMMBL92586</t>
  </si>
  <si>
    <t>合同交期</t>
  </si>
  <si>
    <t>6-21.7-22.8-10.</t>
  </si>
  <si>
    <t>产前确认样</t>
  </si>
  <si>
    <t>有</t>
  </si>
  <si>
    <t>无</t>
  </si>
  <si>
    <t>品名</t>
  </si>
  <si>
    <t>女式旅行裤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</si>
  <si>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</si>
  <si>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</si>
  <si>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</si>
  <si>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</si>
  <si>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</si>
  <si>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</si>
  <si>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</si>
  <si>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</si>
  <si>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</si>
  <si>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</si>
  <si>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</si>
  <si>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</si>
  <si>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</si>
  <si>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</si>
  <si>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</si>
  <si>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</si>
  <si>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</si>
  <si>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</si>
  <si>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</si>
  <si>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</si>
  <si>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</si>
  <si>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</si>
  <si>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</si>
  <si>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</si>
  <si>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</si>
  <si>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</si>
  <si>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</si>
  <si>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</si>
  <si>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</si>
  <si>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</si>
  <si>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</si>
  <si>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</si>
  <si>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</si>
  <si>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</si>
  <si>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</si>
  <si>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</si>
  <si>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</si>
  <si>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</si>
  <si>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</si>
  <si>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</si>
  <si>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</si>
  <si>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</si>
  <si>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</si>
  <si>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</si>
  <si>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</si>
  <si>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</si>
  <si>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</si>
  <si>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</si>
  <si>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</si>
  <si>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</si>
  <si>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</si>
  <si>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黑色XXL/4件。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</si>
  <si>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</si>
  <si>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</si>
  <si>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</si>
  <si>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</si>
  <si>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</si>
  <si>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1.脚口扭，</t>
  </si>
  <si>
    <t>2.号位外漏。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</si>
  <si>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</si>
  <si>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</si>
  <si>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</si>
  <si>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</si>
  <si>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</si>
  <si>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</si>
  <si>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</si>
  <si>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</si>
  <si>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</si>
  <si>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</si>
  <si>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</si>
  <si>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</si>
  <si>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</si>
  <si>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</si>
  <si>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</si>
  <si>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</si>
  <si>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男式旅行裤</t>
  </si>
  <si>
    <t>部位名称</t>
  </si>
  <si>
    <t>指示规格  FINAL SPEC</t>
  </si>
  <si>
    <t>样品规格  SAMPLE SPEC</t>
  </si>
  <si>
    <t>黑色洗前2XL</t>
  </si>
  <si>
    <t>号型</t>
  </si>
  <si>
    <t>155/74B</t>
  </si>
  <si>
    <t>160/78B</t>
  </si>
  <si>
    <t>165/82B</t>
  </si>
  <si>
    <t>170/86B</t>
  </si>
  <si>
    <t>175/90B</t>
  </si>
  <si>
    <t>裤外侧长</t>
  </si>
  <si>
    <t>+1.8</t>
  </si>
  <si>
    <t>内裆长</t>
  </si>
  <si>
    <t>腰围（平量）</t>
  </si>
  <si>
    <t>-1.5</t>
  </si>
  <si>
    <t>腰围（拉量）</t>
  </si>
  <si>
    <t>腰绳长</t>
  </si>
  <si>
    <t>-1</t>
  </si>
  <si>
    <t>臀围</t>
  </si>
  <si>
    <t>0</t>
  </si>
  <si>
    <t>腿围/2</t>
  </si>
  <si>
    <t>膝围/2</t>
  </si>
  <si>
    <t>+0.5</t>
  </si>
  <si>
    <t>脚口/2（长裤）</t>
  </si>
  <si>
    <t>前裆长 含腰</t>
  </si>
  <si>
    <t>+0.8</t>
  </si>
  <si>
    <t>后裆长 含腰</t>
  </si>
  <si>
    <t>前门襟长（不含腰）</t>
  </si>
  <si>
    <t xml:space="preserve">     初期请洗测2-3件，有问题的另加测量数量。</t>
  </si>
  <si>
    <t>验货时间：2023-6-6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</si>
  <si>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</si>
  <si>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</si>
  <si>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</si>
  <si>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</si>
  <si>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</si>
  <si>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</si>
  <si>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</si>
  <si>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</si>
  <si>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</si>
  <si>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</si>
  <si>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</si>
  <si>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</si>
  <si>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</si>
  <si>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</si>
  <si>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</si>
  <si>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</si>
  <si>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</si>
  <si>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</si>
  <si>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</si>
  <si>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</si>
  <si>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</si>
  <si>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</si>
  <si>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</si>
  <si>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</si>
  <si>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</si>
  <si>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</si>
  <si>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</si>
  <si>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</si>
  <si>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</si>
  <si>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</si>
  <si>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</si>
  <si>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</si>
  <si>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</si>
  <si>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</si>
  <si>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</si>
  <si>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</si>
  <si>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</si>
  <si>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</si>
  <si>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</si>
  <si>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</si>
  <si>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</si>
  <si>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</si>
  <si>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</si>
  <si>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</si>
  <si>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</si>
  <si>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</si>
  <si>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</si>
  <si>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</si>
  <si>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</si>
  <si>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</si>
  <si>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</si>
  <si>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</si>
  <si>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</si>
  <si>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</si>
  <si>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</si>
  <si>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</si>
  <si>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</si>
  <si>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</si>
  <si>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</si>
  <si>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</si>
  <si>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</si>
  <si>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</si>
  <si>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</si>
  <si>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</si>
  <si>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</si>
  <si>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</si>
  <si>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</si>
  <si>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</si>
  <si>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</si>
  <si>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</si>
  <si>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</si>
  <si>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</si>
  <si>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</si>
  <si>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</si>
  <si>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</si>
  <si>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</si>
  <si>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</si>
  <si>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</si>
  <si>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</si>
  <si>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</si>
  <si>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</si>
  <si>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FW09160</t>
  </si>
  <si>
    <t>19SS黑色/E77//</t>
  </si>
  <si>
    <t>TAMMAL91565/TAMMAL92566/TAMMBL91585/TAMMBL92586</t>
  </si>
  <si>
    <t>江苏南纬</t>
  </si>
  <si>
    <t>YES</t>
  </si>
  <si>
    <t>22SS深灰/M77//</t>
  </si>
  <si>
    <t>制表时间：2023-3-25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</si>
  <si>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</si>
  <si>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</si>
  <si>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</si>
  <si>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</si>
  <si>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</si>
  <si>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</si>
  <si>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</si>
  <si>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</si>
  <si>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</si>
  <si>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</si>
  <si>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</si>
  <si>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</si>
  <si>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</si>
  <si>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</si>
  <si>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</si>
  <si>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</si>
  <si>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</si>
  <si>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</si>
  <si>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</si>
  <si>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</si>
  <si>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</si>
  <si>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</si>
  <si>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</si>
  <si>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</si>
  <si>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</si>
  <si>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</si>
  <si>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</si>
  <si>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</si>
  <si>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</si>
  <si>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</si>
  <si>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</si>
  <si>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</si>
  <si>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</si>
  <si>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</si>
  <si>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</si>
  <si>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</si>
  <si>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</si>
  <si>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</si>
  <si>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</si>
  <si>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</si>
  <si>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</si>
  <si>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</si>
  <si>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</si>
  <si>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</si>
  <si>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</si>
  <si>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</si>
  <si>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</si>
  <si>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</si>
  <si>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</si>
  <si>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</si>
  <si>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</si>
  <si>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</si>
  <si>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</si>
  <si>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</si>
  <si>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</si>
  <si>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黑底白字/I61/</t>
  </si>
  <si>
    <t>后片</t>
  </si>
  <si>
    <t xml:space="preserve">TOREAD立体胶膜底转移标（5.5CM） 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</si>
  <si>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</si>
  <si>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</si>
  <si>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</si>
  <si>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</si>
  <si>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</si>
  <si>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</si>
  <si>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黑色XXL</t>
    <phoneticPr fontId="44" type="noConversion"/>
  </si>
  <si>
    <t>未洗</t>
    <phoneticPr fontId="44" type="noConversion"/>
  </si>
  <si>
    <t>+2.5</t>
    <phoneticPr fontId="44" type="noConversion"/>
  </si>
  <si>
    <t>-1</t>
    <phoneticPr fontId="44" type="noConversion"/>
  </si>
  <si>
    <t>+0</t>
    <phoneticPr fontId="44" type="noConversion"/>
  </si>
  <si>
    <t>-0.4</t>
    <phoneticPr fontId="44" type="noConversion"/>
  </si>
  <si>
    <t>-0.2</t>
    <phoneticPr fontId="44" type="noConversion"/>
  </si>
  <si>
    <t>+0.8</t>
    <phoneticPr fontId="44" type="noConversion"/>
  </si>
  <si>
    <t>-0.3</t>
    <phoneticPr fontId="44" type="noConversion"/>
  </si>
  <si>
    <t>大货首件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</si>
</sst>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9" fillId="0" borderId="0">
      <alignment horizontal="center" vertical="center"/>
    </xf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1" fillId="0" borderId="0">
      <alignment vertical="center"/>
    </xf>
    <xf numFmtId="0" fontId="21" fillId="0" borderId="0"/>
    <xf numFmtId="0" fontId="38" fillId="0" borderId="0">
      <alignment vertical="center"/>
    </xf>
    <xf numFmtId="0" fontId="38" fillId="0" borderId="0"/>
    <xf numFmtId="0" fontId="40" fillId="0" borderId="0">
      <alignment vertical="center"/>
    </xf>
    <xf numFmtId="0" fontId="39" fillId="0" borderId="0">
      <alignment horizontal="center" vertical="center"/>
    </xf>
    <xf numFmtId="0" fontId="41" fillId="0" borderId="0">
      <alignment horizontal="center" vertical="center"/>
    </xf>
    <xf numFmtId="0" fontId="21" fillId="0" borderId="0"/>
    <xf numFmtId="0" fontId="39" fillId="0" borderId="0">
      <alignment horizontal="center" vertical="center"/>
    </xf>
    <xf numFmtId="0" fontId="40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0" borderId="7" xfId="1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1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Border="1" applyAlignment="1">
      <alignment horizontal="center" vertical="center" wrapText="1"/>
    </xf>
    <xf numFmtId="0" fontId="0" fillId="4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8" xfId="11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12" fillId="4" borderId="0" xfId="6" applyFont="1" applyFill="1"/>
    <xf numFmtId="0" fontId="13" fillId="4" borderId="20" xfId="5" applyFont="1" applyFill="1" applyBorder="1" applyAlignment="1">
      <alignment horizontal="left" vertical="center"/>
    </xf>
    <xf numFmtId="0" fontId="13" fillId="4" borderId="21" xfId="5" applyFont="1" applyFill="1" applyBorder="1">
      <alignment vertical="center"/>
    </xf>
    <xf numFmtId="0" fontId="14" fillId="0" borderId="2" xfId="14" applyFont="1" applyBorder="1" applyAlignment="1">
      <alignment horizontal="center"/>
    </xf>
    <xf numFmtId="0" fontId="14" fillId="0" borderId="8" xfId="14" applyFont="1" applyBorder="1" applyAlignment="1">
      <alignment horizontal="center"/>
    </xf>
    <xf numFmtId="0" fontId="15" fillId="0" borderId="8" xfId="14" applyFont="1" applyBorder="1" applyAlignment="1">
      <alignment horizontal="center"/>
    </xf>
    <xf numFmtId="0" fontId="16" fillId="0" borderId="2" xfId="12" applyFont="1" applyBorder="1" applyAlignment="1">
      <alignment horizontal="left"/>
    </xf>
    <xf numFmtId="0" fontId="14" fillId="5" borderId="2" xfId="14" applyFont="1" applyFill="1" applyBorder="1" applyAlignment="1">
      <alignment horizontal="center"/>
    </xf>
    <xf numFmtId="0" fontId="15" fillId="0" borderId="2" xfId="14" applyFont="1" applyBorder="1" applyAlignment="1">
      <alignment horizontal="center"/>
    </xf>
    <xf numFmtId="0" fontId="17" fillId="0" borderId="4" xfId="14" applyFont="1" applyBorder="1" applyAlignment="1">
      <alignment horizontal="left" vertical="center"/>
    </xf>
    <xf numFmtId="0" fontId="17" fillId="0" borderId="2" xfId="14" applyFont="1" applyBorder="1" applyAlignment="1">
      <alignment horizontal="center" vertical="center"/>
    </xf>
    <xf numFmtId="0" fontId="14" fillId="0" borderId="2" xfId="14" applyFont="1" applyBorder="1" applyAlignment="1">
      <alignment horizontal="center" vertical="center"/>
    </xf>
    <xf numFmtId="0" fontId="17" fillId="0" borderId="8" xfId="14" applyFont="1" applyBorder="1" applyAlignment="1">
      <alignment horizontal="center" vertical="center"/>
    </xf>
    <xf numFmtId="0" fontId="18" fillId="0" borderId="8" xfId="14" applyFont="1" applyBorder="1" applyAlignment="1">
      <alignment horizontal="center" vertical="center"/>
    </xf>
    <xf numFmtId="0" fontId="18" fillId="4" borderId="8" xfId="14" applyFont="1" applyFill="1" applyBorder="1" applyAlignment="1">
      <alignment horizontal="center" vertical="center"/>
    </xf>
    <xf numFmtId="0" fontId="17" fillId="3" borderId="2" xfId="14" applyFont="1" applyFill="1" applyBorder="1" applyAlignment="1">
      <alignment horizontal="center" vertical="center"/>
    </xf>
    <xf numFmtId="0" fontId="14" fillId="3" borderId="2" xfId="14" applyFont="1" applyFill="1" applyBorder="1" applyAlignment="1">
      <alignment horizontal="center" vertical="center"/>
    </xf>
    <xf numFmtId="0" fontId="17" fillId="3" borderId="8" xfId="14" applyFont="1" applyFill="1" applyBorder="1" applyAlignment="1">
      <alignment horizontal="center" vertical="center"/>
    </xf>
    <xf numFmtId="0" fontId="18" fillId="4" borderId="2" xfId="14" applyFont="1" applyFill="1" applyBorder="1" applyAlignment="1">
      <alignment horizontal="center" vertical="center"/>
    </xf>
    <xf numFmtId="0" fontId="0" fillId="4" borderId="2" xfId="7" applyFont="1" applyFill="1" applyBorder="1">
      <alignment vertical="center"/>
    </xf>
    <xf numFmtId="0" fontId="0" fillId="4" borderId="0" xfId="7" applyFont="1" applyFill="1">
      <alignment vertical="center"/>
    </xf>
    <xf numFmtId="0" fontId="13" fillId="4" borderId="21" xfId="5" applyFont="1" applyFill="1" applyBorder="1" applyAlignment="1">
      <alignment horizontal="left" vertical="center"/>
    </xf>
    <xf numFmtId="0" fontId="12" fillId="4" borderId="2" xfId="6" applyFont="1" applyFill="1" applyBorder="1" applyAlignment="1">
      <alignment horizontal="center" vertical="center"/>
    </xf>
    <xf numFmtId="178" fontId="19" fillId="0" borderId="2" xfId="5" applyNumberFormat="1" applyFont="1" applyBorder="1" applyAlignment="1">
      <alignment horizontal="center"/>
    </xf>
    <xf numFmtId="49" fontId="20" fillId="0" borderId="2" xfId="9" applyNumberFormat="1" applyFont="1" applyBorder="1" applyAlignment="1">
      <alignment horizontal="center"/>
    </xf>
    <xf numFmtId="49" fontId="12" fillId="4" borderId="2" xfId="7" applyNumberFormat="1" applyFont="1" applyFill="1" applyBorder="1" applyAlignment="1">
      <alignment horizontal="center" vertical="center"/>
    </xf>
    <xf numFmtId="49" fontId="13" fillId="4" borderId="2" xfId="7" applyNumberFormat="1" applyFont="1" applyFill="1" applyBorder="1" applyAlignment="1">
      <alignment horizontal="center" vertical="center"/>
    </xf>
    <xf numFmtId="0" fontId="21" fillId="0" borderId="0" xfId="5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center" vertical="center"/>
    </xf>
    <xf numFmtId="0" fontId="25" fillId="0" borderId="27" xfId="5" applyFont="1" applyBorder="1">
      <alignment vertical="center"/>
    </xf>
    <xf numFmtId="0" fontId="23" fillId="0" borderId="27" xfId="5" applyFont="1" applyBorder="1">
      <alignment vertical="center"/>
    </xf>
    <xf numFmtId="0" fontId="24" fillId="0" borderId="28" xfId="5" applyFont="1" applyBorder="1" applyAlignment="1">
      <alignment horizontal="left" vertical="center"/>
    </xf>
    <xf numFmtId="0" fontId="24" fillId="0" borderId="29" xfId="5" applyFont="1" applyBorder="1" applyAlignment="1">
      <alignment horizontal="left" vertical="center"/>
    </xf>
    <xf numFmtId="0" fontId="23" fillId="0" borderId="30" xfId="5" applyFont="1" applyBorder="1">
      <alignment vertical="center"/>
    </xf>
    <xf numFmtId="0" fontId="23" fillId="0" borderId="28" xfId="5" applyFont="1" applyBorder="1">
      <alignment vertical="center"/>
    </xf>
    <xf numFmtId="0" fontId="23" fillId="0" borderId="30" xfId="5" applyFont="1" applyBorder="1" applyAlignment="1">
      <alignment horizontal="left" vertical="center"/>
    </xf>
    <xf numFmtId="0" fontId="24" fillId="0" borderId="28" xfId="5" applyFont="1" applyBorder="1" applyAlignment="1">
      <alignment horizontal="right" vertical="center"/>
    </xf>
    <xf numFmtId="0" fontId="23" fillId="0" borderId="28" xfId="5" applyFont="1" applyBorder="1" applyAlignment="1">
      <alignment horizontal="left" vertical="center"/>
    </xf>
    <xf numFmtId="0" fontId="24" fillId="0" borderId="28" xfId="5" applyFont="1" applyBorder="1" applyAlignment="1">
      <alignment horizontal="center" vertical="center"/>
    </xf>
    <xf numFmtId="0" fontId="23" fillId="0" borderId="33" xfId="5" applyFont="1" applyBorder="1">
      <alignment vertical="center"/>
    </xf>
    <xf numFmtId="0" fontId="23" fillId="0" borderId="34" xfId="5" applyFont="1" applyBorder="1">
      <alignment vertical="center"/>
    </xf>
    <xf numFmtId="0" fontId="25" fillId="0" borderId="34" xfId="5" applyFont="1" applyBorder="1">
      <alignment vertical="center"/>
    </xf>
    <xf numFmtId="0" fontId="25" fillId="0" borderId="34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25" fillId="0" borderId="0" xfId="5" applyFont="1">
      <alignment vertical="center"/>
    </xf>
    <xf numFmtId="0" fontId="25" fillId="0" borderId="0" xfId="5" applyFont="1" applyAlignment="1">
      <alignment horizontal="left" vertical="center"/>
    </xf>
    <xf numFmtId="0" fontId="23" fillId="0" borderId="26" xfId="5" applyFont="1" applyBorder="1">
      <alignment vertical="center"/>
    </xf>
    <xf numFmtId="0" fontId="25" fillId="0" borderId="28" xfId="5" applyFont="1" applyBorder="1" applyAlignment="1">
      <alignment horizontal="left" vertical="center"/>
    </xf>
    <xf numFmtId="0" fontId="25" fillId="0" borderId="28" xfId="5" applyFont="1" applyBorder="1">
      <alignment vertical="center"/>
    </xf>
    <xf numFmtId="0" fontId="23" fillId="0" borderId="27" xfId="5" applyFont="1" applyBorder="1" applyAlignment="1">
      <alignment horizontal="left" vertical="center"/>
    </xf>
    <xf numFmtId="0" fontId="23" fillId="0" borderId="33" xfId="5" applyFont="1" applyBorder="1" applyAlignment="1">
      <alignment horizontal="left" vertical="center"/>
    </xf>
    <xf numFmtId="58" fontId="25" fillId="0" borderId="34" xfId="5" applyNumberFormat="1" applyFont="1" applyBorder="1">
      <alignment vertical="center"/>
    </xf>
    <xf numFmtId="0" fontId="25" fillId="0" borderId="29" xfId="5" applyFont="1" applyBorder="1" applyAlignment="1">
      <alignment horizontal="left" vertical="center"/>
    </xf>
    <xf numFmtId="0" fontId="25" fillId="0" borderId="45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0" fontId="27" fillId="0" borderId="48" xfId="5" applyFont="1" applyBorder="1" applyAlignment="1">
      <alignment horizontal="left" vertical="center"/>
    </xf>
    <xf numFmtId="0" fontId="26" fillId="0" borderId="49" xfId="5" applyFont="1" applyBorder="1" applyAlignment="1">
      <alignment horizontal="left" vertical="center"/>
    </xf>
    <xf numFmtId="0" fontId="26" fillId="0" borderId="26" xfId="5" applyFont="1" applyBorder="1" applyAlignment="1">
      <alignment horizontal="center" vertical="center"/>
    </xf>
    <xf numFmtId="0" fontId="26" fillId="0" borderId="27" xfId="5" applyFont="1" applyBorder="1" applyAlignment="1">
      <alignment horizontal="center" vertical="center"/>
    </xf>
    <xf numFmtId="0" fontId="26" fillId="0" borderId="30" xfId="5" applyFont="1" applyBorder="1" applyAlignment="1">
      <alignment horizontal="left" vertical="center"/>
    </xf>
    <xf numFmtId="0" fontId="26" fillId="0" borderId="30" xfId="5" applyFont="1" applyBorder="1">
      <alignment vertical="center"/>
    </xf>
    <xf numFmtId="0" fontId="24" fillId="0" borderId="28" xfId="5" applyFont="1" applyBorder="1">
      <alignment vertical="center"/>
    </xf>
    <xf numFmtId="0" fontId="24" fillId="0" borderId="29" xfId="5" applyFont="1" applyBorder="1">
      <alignment vertical="center"/>
    </xf>
    <xf numFmtId="0" fontId="26" fillId="0" borderId="28" xfId="5" applyFont="1" applyBorder="1">
      <alignment vertical="center"/>
    </xf>
    <xf numFmtId="0" fontId="26" fillId="0" borderId="30" xfId="5" applyFont="1" applyBorder="1" applyAlignment="1">
      <alignment horizontal="center" vertical="center"/>
    </xf>
    <xf numFmtId="0" fontId="21" fillId="0" borderId="28" xfId="5" applyBorder="1">
      <alignment vertical="center"/>
    </xf>
    <xf numFmtId="0" fontId="24" fillId="0" borderId="30" xfId="5" applyFont="1" applyBorder="1" applyAlignment="1">
      <alignment horizontal="left" vertical="center"/>
    </xf>
    <xf numFmtId="0" fontId="29" fillId="0" borderId="33" xfId="5" applyFont="1" applyBorder="1">
      <alignment vertical="center"/>
    </xf>
    <xf numFmtId="0" fontId="26" fillId="0" borderId="26" xfId="5" applyFont="1" applyBorder="1">
      <alignment vertical="center"/>
    </xf>
    <xf numFmtId="0" fontId="21" fillId="0" borderId="27" xfId="5" applyBorder="1" applyAlignment="1">
      <alignment horizontal="left" vertical="center"/>
    </xf>
    <xf numFmtId="0" fontId="24" fillId="0" borderId="27" xfId="5" applyFont="1" applyBorder="1" applyAlignment="1">
      <alignment horizontal="left" vertical="center"/>
    </xf>
    <xf numFmtId="0" fontId="21" fillId="0" borderId="27" xfId="5" applyBorder="1">
      <alignment vertical="center"/>
    </xf>
    <xf numFmtId="0" fontId="26" fillId="0" borderId="27" xfId="5" applyFont="1" applyBorder="1">
      <alignment vertical="center"/>
    </xf>
    <xf numFmtId="0" fontId="21" fillId="0" borderId="28" xfId="5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6" fillId="0" borderId="28" xfId="5" applyFont="1" applyBorder="1" applyAlignment="1">
      <alignment horizontal="center" vertical="center"/>
    </xf>
    <xf numFmtId="0" fontId="27" fillId="0" borderId="50" xfId="5" applyFont="1" applyBorder="1">
      <alignment vertical="center"/>
    </xf>
    <xf numFmtId="0" fontId="27" fillId="0" borderId="51" xfId="5" applyFont="1" applyBorder="1">
      <alignment vertical="center"/>
    </xf>
    <xf numFmtId="0" fontId="24" fillId="0" borderId="51" xfId="5" applyFont="1" applyBorder="1">
      <alignment vertical="center"/>
    </xf>
    <xf numFmtId="58" fontId="21" fillId="0" borderId="51" xfId="5" applyNumberFormat="1" applyBorder="1">
      <alignment vertical="center"/>
    </xf>
    <xf numFmtId="0" fontId="24" fillId="0" borderId="44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13" fillId="4" borderId="0" xfId="6" applyFont="1" applyFill="1"/>
    <xf numFmtId="14" fontId="13" fillId="4" borderId="0" xfId="6" applyNumberFormat="1" applyFont="1" applyFill="1"/>
    <xf numFmtId="0" fontId="26" fillId="0" borderId="53" xfId="5" applyFont="1" applyBorder="1">
      <alignment vertical="center"/>
    </xf>
    <xf numFmtId="0" fontId="21" fillId="0" borderId="54" xfId="5" applyBorder="1" applyAlignment="1">
      <alignment horizontal="left" vertical="center"/>
    </xf>
    <xf numFmtId="0" fontId="24" fillId="0" borderId="54" xfId="5" applyFont="1" applyBorder="1" applyAlignment="1">
      <alignment horizontal="left" vertical="center"/>
    </xf>
    <xf numFmtId="0" fontId="21" fillId="0" borderId="54" xfId="5" applyBorder="1">
      <alignment vertical="center"/>
    </xf>
    <xf numFmtId="0" fontId="26" fillId="0" borderId="54" xfId="5" applyFont="1" applyBorder="1">
      <alignment vertical="center"/>
    </xf>
    <xf numFmtId="0" fontId="26" fillId="0" borderId="53" xfId="5" applyFont="1" applyBorder="1" applyAlignment="1">
      <alignment horizontal="center" vertical="center"/>
    </xf>
    <xf numFmtId="0" fontId="24" fillId="0" borderId="54" xfId="5" applyFont="1" applyBorder="1" applyAlignment="1">
      <alignment horizontal="center" vertical="center"/>
    </xf>
    <xf numFmtId="0" fontId="26" fillId="0" borderId="54" xfId="5" applyFont="1" applyBorder="1" applyAlignment="1">
      <alignment horizontal="center" vertical="center"/>
    </xf>
    <xf numFmtId="0" fontId="21" fillId="0" borderId="54" xfId="5" applyBorder="1" applyAlignment="1">
      <alignment horizontal="center" vertical="center"/>
    </xf>
    <xf numFmtId="0" fontId="21" fillId="0" borderId="28" xfId="5" applyBorder="1" applyAlignment="1">
      <alignment horizontal="center" vertical="center"/>
    </xf>
    <xf numFmtId="0" fontId="31" fillId="0" borderId="60" xfId="5" applyFont="1" applyBorder="1" applyAlignment="1">
      <alignment horizontal="left" vertical="center" wrapText="1"/>
    </xf>
    <xf numFmtId="9" fontId="24" fillId="0" borderId="28" xfId="5" applyNumberFormat="1" applyFont="1" applyBorder="1" applyAlignment="1">
      <alignment horizontal="center" vertical="center"/>
    </xf>
    <xf numFmtId="0" fontId="27" fillId="0" borderId="48" xfId="5" applyFont="1" applyBorder="1">
      <alignment vertical="center"/>
    </xf>
    <xf numFmtId="0" fontId="27" fillId="0" borderId="49" xfId="5" applyFont="1" applyBorder="1">
      <alignment vertical="center"/>
    </xf>
    <xf numFmtId="0" fontId="24" fillId="0" borderId="64" xfId="5" applyFont="1" applyBorder="1">
      <alignment vertical="center"/>
    </xf>
    <xf numFmtId="0" fontId="27" fillId="0" borderId="64" xfId="5" applyFont="1" applyBorder="1">
      <alignment vertical="center"/>
    </xf>
    <xf numFmtId="58" fontId="21" fillId="0" borderId="49" xfId="5" applyNumberFormat="1" applyBorder="1">
      <alignment vertical="center"/>
    </xf>
    <xf numFmtId="0" fontId="21" fillId="0" borderId="64" xfId="5" applyBorder="1">
      <alignment vertical="center"/>
    </xf>
    <xf numFmtId="0" fontId="24" fillId="0" borderId="58" xfId="5" applyFont="1" applyBorder="1" applyAlignment="1">
      <alignment horizontal="left" vertical="center"/>
    </xf>
    <xf numFmtId="0" fontId="26" fillId="0" borderId="0" xfId="5" applyFont="1">
      <alignment vertical="center"/>
    </xf>
    <xf numFmtId="0" fontId="32" fillId="0" borderId="29" xfId="5" applyFont="1" applyBorder="1" applyAlignment="1">
      <alignment horizontal="left" vertical="center" wrapText="1"/>
    </xf>
    <xf numFmtId="0" fontId="32" fillId="0" borderId="29" xfId="5" applyFont="1" applyBorder="1" applyAlignment="1">
      <alignment horizontal="left" vertical="center"/>
    </xf>
    <xf numFmtId="0" fontId="34" fillId="0" borderId="70" xfId="0" applyFont="1" applyBorder="1"/>
    <xf numFmtId="0" fontId="34" fillId="0" borderId="2" xfId="0" applyFont="1" applyBorder="1"/>
    <xf numFmtId="0" fontId="34" fillId="6" borderId="2" xfId="0" applyFont="1" applyFill="1" applyBorder="1"/>
    <xf numFmtId="0" fontId="0" fillId="0" borderId="70" xfId="0" applyBorder="1"/>
    <xf numFmtId="0" fontId="0" fillId="6" borderId="2" xfId="0" applyFill="1" applyBorder="1"/>
    <xf numFmtId="0" fontId="0" fillId="0" borderId="71" xfId="0" applyBorder="1"/>
    <xf numFmtId="0" fontId="0" fillId="0" borderId="72" xfId="0" applyBorder="1"/>
    <xf numFmtId="0" fontId="0" fillId="6" borderId="72" xfId="0" applyFill="1" applyBorder="1"/>
    <xf numFmtId="0" fontId="0" fillId="7" borderId="0" xfId="0" applyFill="1"/>
    <xf numFmtId="0" fontId="34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4" fillId="8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5" fillId="0" borderId="12" xfId="11" quotePrefix="1" applyFont="1" applyBorder="1" applyAlignment="1">
      <alignment horizontal="center" vertical="center" wrapText="1"/>
    </xf>
    <xf numFmtId="0" fontId="7" fillId="0" borderId="13" xfId="1" quotePrefix="1" applyFont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5" fillId="0" borderId="16" xfId="11" quotePrefix="1" applyFont="1" applyBorder="1" applyAlignment="1">
      <alignment horizontal="center" vertical="center" wrapText="1"/>
    </xf>
    <xf numFmtId="0" fontId="7" fillId="0" borderId="17" xfId="1" quotePrefix="1" applyFont="1" applyBorder="1" applyAlignment="1">
      <alignment horizontal="center" vertical="center" wrapText="1"/>
    </xf>
    <xf numFmtId="0" fontId="5" fillId="0" borderId="6" xfId="1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5" fillId="0" borderId="13" xfId="1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7" fillId="0" borderId="6" xfId="1" quotePrefix="1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10" xfId="0" applyFont="1" applyFill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0" fillId="0" borderId="25" xfId="5" applyFont="1" applyBorder="1" applyAlignment="1">
      <alignment horizontal="center" vertical="top"/>
    </xf>
    <xf numFmtId="0" fontId="24" fillId="0" borderId="49" xfId="5" applyFont="1" applyBorder="1" applyAlignment="1">
      <alignment horizontal="center" vertical="center"/>
    </xf>
    <xf numFmtId="0" fontId="27" fillId="0" borderId="49" xfId="5" applyFont="1" applyBorder="1" applyAlignment="1">
      <alignment horizontal="center" vertical="center"/>
    </xf>
    <xf numFmtId="0" fontId="21" fillId="0" borderId="49" xfId="5" applyBorder="1" applyAlignment="1">
      <alignment horizontal="center" vertical="center"/>
    </xf>
    <xf numFmtId="0" fontId="21" fillId="0" borderId="55" xfId="5" applyBorder="1" applyAlignment="1">
      <alignment horizontal="center" vertical="center"/>
    </xf>
    <xf numFmtId="0" fontId="26" fillId="0" borderId="26" xfId="5" applyFont="1" applyBorder="1" applyAlignment="1">
      <alignment horizontal="center" vertical="center"/>
    </xf>
    <xf numFmtId="0" fontId="26" fillId="0" borderId="27" xfId="5" applyFont="1" applyBorder="1" applyAlignment="1">
      <alignment horizontal="center" vertical="center"/>
    </xf>
    <xf numFmtId="0" fontId="26" fillId="0" borderId="44" xfId="5" applyFont="1" applyBorder="1" applyAlignment="1">
      <alignment horizontal="center" vertical="center"/>
    </xf>
    <xf numFmtId="0" fontId="27" fillId="0" borderId="26" xfId="5" applyFont="1" applyBorder="1" applyAlignment="1">
      <alignment horizontal="center" vertical="center"/>
    </xf>
    <xf numFmtId="0" fontId="27" fillId="0" borderId="27" xfId="5" applyFont="1" applyBorder="1" applyAlignment="1">
      <alignment horizontal="center" vertical="center"/>
    </xf>
    <xf numFmtId="0" fontId="27" fillId="0" borderId="44" xfId="5" applyFont="1" applyBorder="1" applyAlignment="1">
      <alignment horizontal="center" vertical="center"/>
    </xf>
    <xf numFmtId="0" fontId="24" fillId="0" borderId="28" xfId="5" applyFont="1" applyBorder="1" applyAlignment="1">
      <alignment horizontal="left" vertical="center"/>
    </xf>
    <xf numFmtId="0" fontId="24" fillId="0" borderId="29" xfId="5" applyFont="1" applyBorder="1" applyAlignment="1">
      <alignment horizontal="left" vertical="center"/>
    </xf>
    <xf numFmtId="0" fontId="26" fillId="0" borderId="30" xfId="5" applyFont="1" applyBorder="1" applyAlignment="1">
      <alignment horizontal="left" vertical="center"/>
    </xf>
    <xf numFmtId="0" fontId="26" fillId="0" borderId="28" xfId="5" applyFont="1" applyBorder="1" applyAlignment="1">
      <alignment horizontal="left" vertical="center"/>
    </xf>
    <xf numFmtId="14" fontId="24" fillId="0" borderId="28" xfId="5" applyNumberFormat="1" applyFont="1" applyBorder="1" applyAlignment="1">
      <alignment horizontal="center" vertical="center"/>
    </xf>
    <xf numFmtId="14" fontId="24" fillId="0" borderId="29" xfId="5" applyNumberFormat="1" applyFont="1" applyBorder="1" applyAlignment="1">
      <alignment horizontal="center" vertical="center"/>
    </xf>
    <xf numFmtId="0" fontId="24" fillId="0" borderId="31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4" fillId="0" borderId="34" xfId="5" applyFont="1" applyBorder="1" applyAlignment="1">
      <alignment horizontal="center" vertical="center"/>
    </xf>
    <xf numFmtId="0" fontId="24" fillId="0" borderId="45" xfId="5" applyFont="1" applyBorder="1" applyAlignment="1">
      <alignment horizontal="center" vertical="center"/>
    </xf>
    <xf numFmtId="0" fontId="26" fillId="0" borderId="33" xfId="5" applyFont="1" applyBorder="1" applyAlignment="1">
      <alignment horizontal="left" vertical="center"/>
    </xf>
    <xf numFmtId="0" fontId="26" fillId="0" borderId="34" xfId="5" applyFont="1" applyBorder="1" applyAlignment="1">
      <alignment horizontal="left" vertical="center"/>
    </xf>
    <xf numFmtId="14" fontId="24" fillId="0" borderId="34" xfId="5" applyNumberFormat="1" applyFont="1" applyBorder="1" applyAlignment="1">
      <alignment horizontal="center" vertical="center"/>
    </xf>
    <xf numFmtId="14" fontId="24" fillId="0" borderId="45" xfId="5" applyNumberFormat="1" applyFont="1" applyBorder="1" applyAlignment="1">
      <alignment horizontal="center" vertical="center"/>
    </xf>
    <xf numFmtId="0" fontId="26" fillId="0" borderId="59" xfId="5" applyFont="1" applyBorder="1" applyAlignment="1">
      <alignment horizontal="left" vertical="center"/>
    </xf>
    <xf numFmtId="0" fontId="26" fillId="0" borderId="39" xfId="5" applyFont="1" applyBorder="1" applyAlignment="1">
      <alignment horizontal="left" vertical="center"/>
    </xf>
    <xf numFmtId="0" fontId="26" fillId="0" borderId="65" xfId="5" applyFont="1" applyBorder="1" applyAlignment="1">
      <alignment horizontal="left" vertical="center"/>
    </xf>
    <xf numFmtId="0" fontId="27" fillId="0" borderId="52" xfId="5" applyFont="1" applyBorder="1" applyAlignment="1">
      <alignment horizontal="left" vertical="center"/>
    </xf>
    <xf numFmtId="0" fontId="27" fillId="0" borderId="51" xfId="5" applyFont="1" applyBorder="1" applyAlignment="1">
      <alignment horizontal="left" vertical="center"/>
    </xf>
    <xf numFmtId="0" fontId="27" fillId="0" borderId="57" xfId="5" applyFont="1" applyBorder="1" applyAlignment="1">
      <alignment horizontal="left" vertical="center"/>
    </xf>
    <xf numFmtId="0" fontId="26" fillId="0" borderId="45" xfId="5" applyFont="1" applyBorder="1" applyAlignment="1">
      <alignment horizontal="left" vertical="center"/>
    </xf>
    <xf numFmtId="0" fontId="26" fillId="0" borderId="41" xfId="5" applyFont="1" applyBorder="1" applyAlignment="1">
      <alignment horizontal="left" vertical="center" wrapText="1"/>
    </xf>
    <xf numFmtId="0" fontId="26" fillId="0" borderId="42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left" vertical="center" wrapText="1"/>
    </xf>
    <xf numFmtId="0" fontId="26" fillId="0" borderId="53" xfId="5" applyFont="1" applyBorder="1" applyAlignment="1">
      <alignment horizontal="left" vertical="center"/>
    </xf>
    <xf numFmtId="0" fontId="26" fillId="0" borderId="54" xfId="5" applyFont="1" applyBorder="1" applyAlignment="1">
      <alignment horizontal="left" vertical="center"/>
    </xf>
    <xf numFmtId="0" fontId="26" fillId="0" borderId="58" xfId="5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4" fillId="0" borderId="40" xfId="5" applyNumberFormat="1" applyFont="1" applyBorder="1" applyAlignment="1">
      <alignment horizontal="left" vertical="center"/>
    </xf>
    <xf numFmtId="9" fontId="24" fillId="0" borderId="36" xfId="5" applyNumberFormat="1" applyFont="1" applyBorder="1" applyAlignment="1">
      <alignment horizontal="left" vertical="center"/>
    </xf>
    <xf numFmtId="9" fontId="24" fillId="0" borderId="46" xfId="5" applyNumberFormat="1" applyFont="1" applyBorder="1" applyAlignment="1">
      <alignment horizontal="left" vertical="center"/>
    </xf>
    <xf numFmtId="9" fontId="24" fillId="0" borderId="41" xfId="5" applyNumberFormat="1" applyFont="1" applyBorder="1" applyAlignment="1">
      <alignment horizontal="left" vertical="center"/>
    </xf>
    <xf numFmtId="9" fontId="24" fillId="0" borderId="42" xfId="5" applyNumberFormat="1" applyFont="1" applyBorder="1" applyAlignment="1">
      <alignment horizontal="left" vertical="center"/>
    </xf>
    <xf numFmtId="9" fontId="24" fillId="0" borderId="47" xfId="5" applyNumberFormat="1" applyFont="1" applyBorder="1" applyAlignment="1">
      <alignment horizontal="left" vertical="center"/>
    </xf>
    <xf numFmtId="0" fontId="23" fillId="0" borderId="53" xfId="5" applyFont="1" applyBorder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3" fillId="0" borderId="58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28" xfId="5" applyFont="1" applyBorder="1" applyAlignment="1">
      <alignment horizontal="left" vertical="center"/>
    </xf>
    <xf numFmtId="0" fontId="23" fillId="0" borderId="61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27" fillId="0" borderId="39" xfId="5" applyFont="1" applyBorder="1" applyAlignment="1">
      <alignment horizontal="left" vertical="center"/>
    </xf>
    <xf numFmtId="0" fontId="24" fillId="0" borderId="62" xfId="5" applyFont="1" applyBorder="1" applyAlignment="1">
      <alignment horizontal="left" vertical="center"/>
    </xf>
    <xf numFmtId="0" fontId="24" fillId="0" borderId="63" xfId="5" applyFont="1" applyBorder="1" applyAlignment="1">
      <alignment horizontal="left" vertical="center"/>
    </xf>
    <xf numFmtId="0" fontId="24" fillId="0" borderId="66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6" fillId="0" borderId="41" xfId="5" applyFont="1" applyBorder="1" applyAlignment="1">
      <alignment horizontal="left" vertical="center"/>
    </xf>
    <xf numFmtId="0" fontId="26" fillId="0" borderId="42" xfId="5" applyFont="1" applyBorder="1" applyAlignment="1">
      <alignment horizontal="left" vertical="center"/>
    </xf>
    <xf numFmtId="0" fontId="26" fillId="0" borderId="47" xfId="5" applyFont="1" applyBorder="1" applyAlignment="1">
      <alignment horizontal="left" vertical="center"/>
    </xf>
    <xf numFmtId="0" fontId="19" fillId="0" borderId="51" xfId="5" applyFont="1" applyBorder="1" applyAlignment="1">
      <alignment horizontal="center" vertical="center"/>
    </xf>
    <xf numFmtId="0" fontId="27" fillId="0" borderId="39" xfId="5" applyFont="1" applyBorder="1" applyAlignment="1">
      <alignment horizontal="center" vertical="center"/>
    </xf>
    <xf numFmtId="0" fontId="27" fillId="0" borderId="67" xfId="5" applyFont="1" applyBorder="1" applyAlignment="1">
      <alignment horizontal="center" vertical="center"/>
    </xf>
    <xf numFmtId="0" fontId="24" fillId="0" borderId="64" xfId="5" applyFont="1" applyBorder="1" applyAlignment="1">
      <alignment horizontal="center" vertical="center"/>
    </xf>
    <xf numFmtId="0" fontId="24" fillId="0" borderId="65" xfId="5" applyFont="1" applyBorder="1" applyAlignment="1">
      <alignment horizontal="center" vertical="center"/>
    </xf>
    <xf numFmtId="0" fontId="24" fillId="0" borderId="59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4" fillId="0" borderId="65" xfId="5" applyFont="1" applyBorder="1" applyAlignment="1">
      <alignment horizontal="left" vertical="center"/>
    </xf>
    <xf numFmtId="0" fontId="13" fillId="4" borderId="0" xfId="6" applyFont="1" applyFill="1" applyAlignment="1">
      <alignment horizontal="center"/>
    </xf>
    <xf numFmtId="0" fontId="12" fillId="4" borderId="0" xfId="6" applyFont="1" applyFill="1" applyAlignment="1">
      <alignment horizontal="center"/>
    </xf>
    <xf numFmtId="0" fontId="12" fillId="4" borderId="21" xfId="5" applyFont="1" applyFill="1" applyBorder="1" applyAlignment="1">
      <alignment horizontal="center" vertical="center"/>
    </xf>
    <xf numFmtId="0" fontId="12" fillId="4" borderId="23" xfId="5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24" xfId="6" applyFont="1" applyFill="1" applyBorder="1" applyAlignment="1">
      <alignment horizontal="center" vertical="center"/>
    </xf>
    <xf numFmtId="0" fontId="13" fillId="4" borderId="2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12" fillId="4" borderId="10" xfId="6" applyFont="1" applyFill="1" applyBorder="1" applyAlignment="1">
      <alignment horizontal="center"/>
    </xf>
    <xf numFmtId="0" fontId="28" fillId="0" borderId="25" xfId="5" applyFont="1" applyBorder="1" applyAlignment="1">
      <alignment horizontal="center" vertical="top"/>
    </xf>
    <xf numFmtId="0" fontId="26" fillId="0" borderId="30" xfId="5" applyFont="1" applyBorder="1" applyAlignment="1">
      <alignment horizontal="center" vertical="center"/>
    </xf>
    <xf numFmtId="0" fontId="26" fillId="0" borderId="28" xfId="5" applyFont="1" applyBorder="1" applyAlignment="1">
      <alignment horizontal="center" vertical="center"/>
    </xf>
    <xf numFmtId="0" fontId="26" fillId="0" borderId="29" xfId="5" applyFont="1" applyBorder="1" applyAlignment="1">
      <alignment horizontal="center" vertical="center"/>
    </xf>
    <xf numFmtId="0" fontId="24" fillId="0" borderId="30" xfId="5" applyFont="1" applyBorder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26" fillId="0" borderId="0" xfId="5" applyFont="1" applyAlignment="1">
      <alignment horizontal="left" vertical="center"/>
    </xf>
    <xf numFmtId="0" fontId="25" fillId="0" borderId="26" xfId="5" applyFont="1" applyBorder="1" applyAlignment="1">
      <alignment horizontal="left" vertical="center"/>
    </xf>
    <xf numFmtId="0" fontId="25" fillId="0" borderId="27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44" xfId="5" applyFont="1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5" fillId="0" borderId="37" xfId="5" applyFont="1" applyBorder="1" applyAlignment="1">
      <alignment horizontal="left" vertical="center"/>
    </xf>
    <xf numFmtId="0" fontId="25" fillId="0" borderId="43" xfId="5" applyFont="1" applyBorder="1" applyAlignment="1">
      <alignment horizontal="left" vertical="center"/>
    </xf>
    <xf numFmtId="0" fontId="25" fillId="0" borderId="31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4" fillId="0" borderId="33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8" xfId="5" applyFont="1" applyBorder="1" applyAlignment="1">
      <alignment horizontal="center" vertical="center"/>
    </xf>
    <xf numFmtId="0" fontId="23" fillId="0" borderId="29" xfId="5" applyFont="1" applyBorder="1" applyAlignment="1">
      <alignment horizontal="center" vertical="center"/>
    </xf>
    <xf numFmtId="0" fontId="26" fillId="0" borderId="33" xfId="5" applyFont="1" applyBorder="1" applyAlignment="1">
      <alignment horizontal="center" vertical="center"/>
    </xf>
    <xf numFmtId="0" fontId="26" fillId="0" borderId="34" xfId="5" applyFont="1" applyBorder="1" applyAlignment="1">
      <alignment horizontal="center" vertical="center"/>
    </xf>
    <xf numFmtId="0" fontId="26" fillId="0" borderId="45" xfId="5" applyFont="1" applyBorder="1" applyAlignment="1">
      <alignment horizontal="center" vertical="center"/>
    </xf>
    <xf numFmtId="0" fontId="23" fillId="0" borderId="29" xfId="5" applyFont="1" applyBorder="1" applyAlignment="1">
      <alignment horizontal="left" vertical="center"/>
    </xf>
    <xf numFmtId="0" fontId="24" fillId="0" borderId="40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46" xfId="5" applyFont="1" applyBorder="1" applyAlignment="1">
      <alignment horizontal="left" vertical="center"/>
    </xf>
    <xf numFmtId="0" fontId="26" fillId="0" borderId="38" xfId="5" applyFont="1" applyBorder="1" applyAlignment="1">
      <alignment horizontal="left" vertical="center"/>
    </xf>
    <xf numFmtId="0" fontId="26" fillId="0" borderId="37" xfId="5" applyFont="1" applyBorder="1" applyAlignment="1">
      <alignment horizontal="left" vertical="center"/>
    </xf>
    <xf numFmtId="0" fontId="26" fillId="0" borderId="32" xfId="5" applyFont="1" applyBorder="1" applyAlignment="1">
      <alignment horizontal="left" vertical="center"/>
    </xf>
    <xf numFmtId="0" fontId="24" fillId="0" borderId="51" xfId="5" applyFont="1" applyBorder="1" applyAlignment="1">
      <alignment horizontal="center" vertical="center"/>
    </xf>
    <xf numFmtId="0" fontId="27" fillId="0" borderId="51" xfId="5" applyFont="1" applyBorder="1" applyAlignment="1">
      <alignment horizontal="center" vertical="center"/>
    </xf>
    <xf numFmtId="0" fontId="24" fillId="0" borderId="56" xfId="5" applyFont="1" applyBorder="1" applyAlignment="1">
      <alignment horizontal="center" vertical="center"/>
    </xf>
    <xf numFmtId="0" fontId="27" fillId="0" borderId="53" xfId="5" applyFont="1" applyBorder="1" applyAlignment="1">
      <alignment horizontal="center" vertical="center"/>
    </xf>
    <xf numFmtId="0" fontId="27" fillId="0" borderId="54" xfId="5" applyFont="1" applyBorder="1" applyAlignment="1">
      <alignment horizontal="center" vertical="center"/>
    </xf>
    <xf numFmtId="0" fontId="27" fillId="0" borderId="58" xfId="5" applyFont="1" applyBorder="1" applyAlignment="1">
      <alignment horizontal="center" vertical="center"/>
    </xf>
    <xf numFmtId="0" fontId="27" fillId="0" borderId="33" xfId="5" applyFont="1" applyBorder="1" applyAlignment="1">
      <alignment horizontal="center" vertical="center"/>
    </xf>
    <xf numFmtId="0" fontId="27" fillId="0" borderId="34" xfId="5" applyFont="1" applyBorder="1" applyAlignment="1">
      <alignment horizontal="center" vertical="center"/>
    </xf>
    <xf numFmtId="0" fontId="27" fillId="0" borderId="45" xfId="5" applyFont="1" applyBorder="1" applyAlignment="1">
      <alignment horizontal="center" vertical="center"/>
    </xf>
    <xf numFmtId="0" fontId="21" fillId="0" borderId="51" xfId="5" applyBorder="1" applyAlignment="1">
      <alignment horizontal="center" vertical="center"/>
    </xf>
    <xf numFmtId="0" fontId="21" fillId="0" borderId="56" xfId="5" applyBorder="1" applyAlignment="1">
      <alignment horizontal="center" vertical="center"/>
    </xf>
    <xf numFmtId="0" fontId="22" fillId="0" borderId="25" xfId="5" applyFont="1" applyBorder="1" applyAlignment="1">
      <alignment horizontal="center" vertical="top"/>
    </xf>
    <xf numFmtId="0" fontId="24" fillId="0" borderId="27" xfId="5" applyFont="1" applyBorder="1" applyAlignment="1">
      <alignment horizontal="center" vertical="center"/>
    </xf>
    <xf numFmtId="0" fontId="25" fillId="0" borderId="27" xfId="5" applyFont="1" applyBorder="1" applyAlignment="1">
      <alignment horizontal="center" vertical="center"/>
    </xf>
    <xf numFmtId="0" fontId="25" fillId="0" borderId="44" xfId="5" applyFont="1" applyBorder="1" applyAlignment="1">
      <alignment horizontal="center" vertical="center"/>
    </xf>
    <xf numFmtId="58" fontId="25" fillId="0" borderId="28" xfId="5" applyNumberFormat="1" applyFont="1" applyBorder="1" applyAlignment="1">
      <alignment horizontal="center" vertical="center"/>
    </xf>
    <xf numFmtId="0" fontId="25" fillId="0" borderId="28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24" fillId="0" borderId="34" xfId="5" applyFont="1" applyBorder="1" applyAlignment="1">
      <alignment horizontal="right" vertical="center"/>
    </xf>
    <xf numFmtId="0" fontId="23" fillId="0" borderId="34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46" xfId="5" applyFont="1" applyBorder="1" applyAlignment="1">
      <alignment horizontal="left" vertical="center"/>
    </xf>
    <xf numFmtId="0" fontId="25" fillId="0" borderId="31" xfId="5" applyFont="1" applyBorder="1" applyAlignment="1">
      <alignment horizontal="center" vertical="center"/>
    </xf>
    <xf numFmtId="0" fontId="25" fillId="0" borderId="37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30" xfId="5" applyFont="1" applyBorder="1" applyAlignment="1">
      <alignment horizontal="left" vertical="center"/>
    </xf>
    <xf numFmtId="0" fontId="25" fillId="0" borderId="28" xfId="5" applyFont="1" applyBorder="1" applyAlignment="1">
      <alignment horizontal="left" vertical="center"/>
    </xf>
    <xf numFmtId="0" fontId="25" fillId="0" borderId="29" xfId="5" applyFont="1" applyBorder="1" applyAlignment="1">
      <alignment horizontal="left" vertical="center"/>
    </xf>
    <xf numFmtId="0" fontId="25" fillId="0" borderId="32" xfId="5" applyFont="1" applyBorder="1" applyAlignment="1">
      <alignment horizontal="left" vertical="center"/>
    </xf>
    <xf numFmtId="0" fontId="25" fillId="0" borderId="30" xfId="5" applyFont="1" applyBorder="1" applyAlignment="1">
      <alignment horizontal="left" vertical="center" wrapText="1"/>
    </xf>
    <xf numFmtId="0" fontId="25" fillId="0" borderId="28" xfId="5" applyFont="1" applyBorder="1" applyAlignment="1">
      <alignment horizontal="left" vertical="center" wrapText="1"/>
    </xf>
    <xf numFmtId="0" fontId="25" fillId="0" borderId="29" xfId="5" applyFont="1" applyBorder="1" applyAlignment="1">
      <alignment horizontal="left" vertical="center" wrapText="1"/>
    </xf>
    <xf numFmtId="0" fontId="21" fillId="0" borderId="34" xfId="5" applyBorder="1" applyAlignment="1">
      <alignment horizontal="center" vertical="center"/>
    </xf>
    <xf numFmtId="0" fontId="21" fillId="0" borderId="45" xfId="5" applyBorder="1" applyAlignment="1">
      <alignment horizontal="center" vertical="center"/>
    </xf>
    <xf numFmtId="0" fontId="23" fillId="0" borderId="39" xfId="5" applyFont="1" applyBorder="1" applyAlignment="1">
      <alignment horizontal="center" vertical="center"/>
    </xf>
    <xf numFmtId="0" fontId="23" fillId="0" borderId="40" xfId="5" applyFont="1" applyBorder="1" applyAlignment="1">
      <alignment horizontal="left" vertical="center"/>
    </xf>
    <xf numFmtId="0" fontId="21" fillId="0" borderId="38" xfId="5" applyBorder="1" applyAlignment="1">
      <alignment horizontal="left" vertical="center"/>
    </xf>
    <xf numFmtId="0" fontId="21" fillId="0" borderId="37" xfId="5" applyBorder="1" applyAlignment="1">
      <alignment horizontal="left" vertical="center"/>
    </xf>
    <xf numFmtId="0" fontId="21" fillId="0" borderId="32" xfId="5" applyBorder="1" applyAlignment="1">
      <alignment horizontal="left" vertical="center"/>
    </xf>
    <xf numFmtId="0" fontId="27" fillId="0" borderId="38" xfId="5" applyFont="1" applyBorder="1" applyAlignment="1">
      <alignment horizontal="left" vertical="center"/>
    </xf>
    <xf numFmtId="0" fontId="25" fillId="0" borderId="41" xfId="5" applyFont="1" applyBorder="1" applyAlignment="1">
      <alignment horizontal="left" vertical="center"/>
    </xf>
    <xf numFmtId="0" fontId="25" fillId="0" borderId="42" xfId="5" applyFont="1" applyBorder="1" applyAlignment="1">
      <alignment horizontal="left" vertical="center"/>
    </xf>
    <xf numFmtId="0" fontId="25" fillId="0" borderId="47" xfId="5" applyFont="1" applyBorder="1" applyAlignment="1">
      <alignment horizontal="left" vertical="center"/>
    </xf>
    <xf numFmtId="0" fontId="26" fillId="0" borderId="26" xfId="5" applyFont="1" applyBorder="1" applyAlignment="1">
      <alignment horizontal="left" vertical="center"/>
    </xf>
    <xf numFmtId="0" fontId="26" fillId="0" borderId="27" xfId="5" applyFont="1" applyBorder="1" applyAlignment="1">
      <alignment horizontal="left" vertical="center"/>
    </xf>
    <xf numFmtId="0" fontId="26" fillId="0" borderId="44" xfId="5" applyFont="1" applyBorder="1" applyAlignment="1">
      <alignment horizontal="left" vertical="center"/>
    </xf>
    <xf numFmtId="0" fontId="23" fillId="0" borderId="43" xfId="5" applyFont="1" applyBorder="1" applyAlignment="1">
      <alignment horizontal="left" vertical="center"/>
    </xf>
    <xf numFmtId="0" fontId="25" fillId="0" borderId="34" xfId="5" applyFont="1" applyBorder="1" applyAlignment="1">
      <alignment horizontal="center" vertical="center"/>
    </xf>
    <xf numFmtId="0" fontId="23" fillId="0" borderId="34" xfId="5" applyFont="1" applyBorder="1" applyAlignment="1">
      <alignment horizontal="center" vertical="center"/>
    </xf>
    <xf numFmtId="0" fontId="25" fillId="0" borderId="45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2" fillId="4" borderId="2" xfId="7" applyFont="1" applyFill="1" applyBorder="1">
      <alignment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  <cellStyle name="常规 71" xfId="8" xr:uid="{00000000-0005-0000-0000-00003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324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324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60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3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333375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333375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333375</xdr:colOff>
      <xdr:row>16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501900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333375</xdr:colOff>
      <xdr:row>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333375</xdr:colOff>
      <xdr:row>16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419100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419100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419100</xdr:colOff>
      <xdr:row>16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174875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419100</xdr:colOff>
      <xdr:row>8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419100</xdr:colOff>
      <xdr:row>16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174875" y="574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57" customWidth="1"/>
    <col min="3" max="3" width="10.125" customWidth="1"/>
  </cols>
  <sheetData>
    <row r="1" spans="1:2" ht="21" customHeight="1">
      <c r="A1" s="158"/>
      <c r="B1" s="159" t="s">
        <v>0</v>
      </c>
    </row>
    <row r="2" spans="1:2">
      <c r="A2" s="5">
        <v>1</v>
      </c>
      <c r="B2" s="160" t="s">
        <v>1</v>
      </c>
    </row>
    <row r="3" spans="1:2">
      <c r="A3" s="5">
        <v>2</v>
      </c>
      <c r="B3" s="160" t="s">
        <v>2</v>
      </c>
    </row>
    <row r="4" spans="1:2">
      <c r="A4" s="5">
        <v>3</v>
      </c>
      <c r="B4" s="160" t="s">
        <v>3</v>
      </c>
    </row>
    <row r="5" spans="1:2">
      <c r="A5" s="5">
        <v>4</v>
      </c>
      <c r="B5" s="160" t="s">
        <v>4</v>
      </c>
    </row>
    <row r="6" spans="1:2">
      <c r="A6" s="5">
        <v>5</v>
      </c>
      <c r="B6" s="160" t="s">
        <v>5</v>
      </c>
    </row>
    <row r="7" spans="1:2">
      <c r="A7" s="5">
        <v>6</v>
      </c>
      <c r="B7" s="160" t="s">
        <v>6</v>
      </c>
    </row>
    <row r="8" spans="1:2" s="156" customFormat="1" ht="15" customHeight="1">
      <c r="A8" s="161">
        <v>7</v>
      </c>
      <c r="B8" s="162" t="s">
        <v>7</v>
      </c>
    </row>
    <row r="9" spans="1:2" ht="18.95" customHeight="1">
      <c r="A9" s="158"/>
      <c r="B9" s="163" t="s">
        <v>8</v>
      </c>
    </row>
    <row r="10" spans="1:2" ht="15.95" customHeight="1">
      <c r="A10" s="5">
        <v>1</v>
      </c>
      <c r="B10" s="164" t="s">
        <v>9</v>
      </c>
    </row>
    <row r="11" spans="1:2">
      <c r="A11" s="5">
        <v>2</v>
      </c>
      <c r="B11" s="160" t="s">
        <v>10</v>
      </c>
    </row>
    <row r="12" spans="1:2">
      <c r="A12" s="5">
        <v>3</v>
      </c>
      <c r="B12" s="165" t="s">
        <v>11</v>
      </c>
    </row>
    <row r="13" spans="1:2">
      <c r="A13" s="5">
        <v>4</v>
      </c>
      <c r="B13" s="165" t="s">
        <v>12</v>
      </c>
    </row>
    <row r="14" spans="1:2">
      <c r="A14" s="5">
        <v>5</v>
      </c>
      <c r="B14" s="165" t="s">
        <v>13</v>
      </c>
    </row>
    <row r="15" spans="1:2">
      <c r="A15" s="5">
        <v>6</v>
      </c>
      <c r="B15" s="165" t="s">
        <v>14</v>
      </c>
    </row>
    <row r="16" spans="1:2">
      <c r="A16" s="5">
        <v>7</v>
      </c>
      <c r="B16" s="165" t="s">
        <v>15</v>
      </c>
    </row>
    <row r="17" spans="1:2">
      <c r="A17" s="5">
        <v>8</v>
      </c>
      <c r="B17" s="165" t="s">
        <v>16</v>
      </c>
    </row>
    <row r="18" spans="1:2">
      <c r="A18" s="5">
        <v>9</v>
      </c>
      <c r="B18" s="160" t="s">
        <v>17</v>
      </c>
    </row>
    <row r="19" spans="1:2">
      <c r="A19" s="5"/>
      <c r="B19" s="160"/>
    </row>
    <row r="20" spans="1:2" ht="20.25">
      <c r="A20" s="158"/>
      <c r="B20" s="159" t="s">
        <v>18</v>
      </c>
    </row>
    <row r="21" spans="1:2">
      <c r="A21" s="5">
        <v>1</v>
      </c>
      <c r="B21" s="160" t="s">
        <v>19</v>
      </c>
    </row>
    <row r="22" spans="1:2">
      <c r="A22" s="5">
        <v>2</v>
      </c>
      <c r="B22" s="160" t="s">
        <v>20</v>
      </c>
    </row>
    <row r="23" spans="1:2">
      <c r="A23" s="5">
        <v>3</v>
      </c>
      <c r="B23" s="160" t="s">
        <v>21</v>
      </c>
    </row>
    <row r="24" spans="1:2">
      <c r="A24" s="5">
        <v>4</v>
      </c>
      <c r="B24" s="160" t="s">
        <v>22</v>
      </c>
    </row>
    <row r="25" spans="1:2">
      <c r="A25" s="5">
        <v>5</v>
      </c>
      <c r="B25" s="165" t="s">
        <v>23</v>
      </c>
    </row>
    <row r="26" spans="1:2">
      <c r="A26" s="5">
        <v>6</v>
      </c>
      <c r="B26" s="165" t="s">
        <v>24</v>
      </c>
    </row>
    <row r="27" spans="1:2">
      <c r="A27" s="5">
        <v>7</v>
      </c>
      <c r="B27" s="160" t="s">
        <v>25</v>
      </c>
    </row>
    <row r="28" spans="1:2">
      <c r="A28" s="5"/>
      <c r="B28" s="160"/>
    </row>
    <row r="29" spans="1:2" ht="20.25">
      <c r="A29" s="158"/>
      <c r="B29" s="159" t="s">
        <v>26</v>
      </c>
    </row>
    <row r="30" spans="1:2">
      <c r="A30" s="5">
        <v>1</v>
      </c>
      <c r="B30" s="160" t="s">
        <v>27</v>
      </c>
    </row>
    <row r="31" spans="1:2">
      <c r="A31" s="5">
        <v>2</v>
      </c>
      <c r="B31" s="160" t="s">
        <v>28</v>
      </c>
    </row>
    <row r="32" spans="1:2">
      <c r="A32" s="5">
        <v>3</v>
      </c>
      <c r="B32" s="160" t="s">
        <v>29</v>
      </c>
    </row>
    <row r="33" spans="1:2" ht="28.5">
      <c r="A33" s="5">
        <v>4</v>
      </c>
      <c r="B33" s="160" t="s">
        <v>30</v>
      </c>
    </row>
    <row r="34" spans="1:2">
      <c r="A34" s="5">
        <v>5</v>
      </c>
      <c r="B34" s="160" t="s">
        <v>31</v>
      </c>
    </row>
    <row r="35" spans="1:2">
      <c r="A35" s="5">
        <v>6</v>
      </c>
      <c r="B35" s="160" t="s">
        <v>32</v>
      </c>
    </row>
    <row r="36" spans="1:2">
      <c r="A36" s="5">
        <v>7</v>
      </c>
      <c r="B36" s="160" t="s">
        <v>33</v>
      </c>
    </row>
    <row r="37" spans="1:2">
      <c r="A37" s="5"/>
      <c r="B37" s="160"/>
    </row>
    <row r="39" spans="1:2">
      <c r="A39" s="166" t="s">
        <v>34</v>
      </c>
      <c r="B39" s="167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9" t="s">
        <v>35</v>
      </c>
      <c r="C2" s="180"/>
      <c r="D2" s="180"/>
      <c r="E2" s="180"/>
      <c r="F2" s="180"/>
      <c r="G2" s="180"/>
      <c r="H2" s="180"/>
      <c r="I2" s="181"/>
    </row>
    <row r="3" spans="2:9" ht="27.95" customHeight="1">
      <c r="B3" s="144"/>
      <c r="C3" s="145"/>
      <c r="D3" s="182" t="s">
        <v>36</v>
      </c>
      <c r="E3" s="183"/>
      <c r="F3" s="184" t="s">
        <v>37</v>
      </c>
      <c r="G3" s="185"/>
      <c r="H3" s="182" t="s">
        <v>38</v>
      </c>
      <c r="I3" s="186"/>
    </row>
    <row r="4" spans="2:9" ht="27.95" customHeight="1">
      <c r="B4" s="144" t="s">
        <v>39</v>
      </c>
      <c r="C4" s="145" t="s">
        <v>40</v>
      </c>
      <c r="D4" s="145" t="s">
        <v>41</v>
      </c>
      <c r="E4" s="145" t="s">
        <v>42</v>
      </c>
      <c r="F4" s="146" t="s">
        <v>41</v>
      </c>
      <c r="G4" s="146" t="s">
        <v>42</v>
      </c>
      <c r="H4" s="145" t="s">
        <v>41</v>
      </c>
      <c r="I4" s="153" t="s">
        <v>42</v>
      </c>
    </row>
    <row r="5" spans="2:9" ht="27.95" customHeight="1">
      <c r="B5" s="147" t="s">
        <v>43</v>
      </c>
      <c r="C5" s="5">
        <v>13</v>
      </c>
      <c r="D5" s="5">
        <v>0</v>
      </c>
      <c r="E5" s="5">
        <v>1</v>
      </c>
      <c r="F5" s="148">
        <v>0</v>
      </c>
      <c r="G5" s="148">
        <v>1</v>
      </c>
      <c r="H5" s="5">
        <v>1</v>
      </c>
      <c r="I5" s="154">
        <v>2</v>
      </c>
    </row>
    <row r="6" spans="2:9" ht="27.95" customHeight="1">
      <c r="B6" s="147" t="s">
        <v>44</v>
      </c>
      <c r="C6" s="5">
        <v>20</v>
      </c>
      <c r="D6" s="5">
        <v>0</v>
      </c>
      <c r="E6" s="5">
        <v>1</v>
      </c>
      <c r="F6" s="148">
        <v>1</v>
      </c>
      <c r="G6" s="148">
        <v>2</v>
      </c>
      <c r="H6" s="5">
        <v>2</v>
      </c>
      <c r="I6" s="154">
        <v>3</v>
      </c>
    </row>
    <row r="7" spans="2:9" ht="27.95" customHeight="1">
      <c r="B7" s="147" t="s">
        <v>45</v>
      </c>
      <c r="C7" s="5">
        <v>32</v>
      </c>
      <c r="D7" s="5">
        <v>0</v>
      </c>
      <c r="E7" s="5">
        <v>1</v>
      </c>
      <c r="F7" s="148">
        <v>2</v>
      </c>
      <c r="G7" s="148">
        <v>3</v>
      </c>
      <c r="H7" s="5">
        <v>3</v>
      </c>
      <c r="I7" s="154">
        <v>4</v>
      </c>
    </row>
    <row r="8" spans="2:9" ht="27.95" customHeight="1">
      <c r="B8" s="147" t="s">
        <v>46</v>
      </c>
      <c r="C8" s="5">
        <v>50</v>
      </c>
      <c r="D8" s="5">
        <v>1</v>
      </c>
      <c r="E8" s="5">
        <v>2</v>
      </c>
      <c r="F8" s="148">
        <v>3</v>
      </c>
      <c r="G8" s="148">
        <v>4</v>
      </c>
      <c r="H8" s="5">
        <v>5</v>
      </c>
      <c r="I8" s="154">
        <v>6</v>
      </c>
    </row>
    <row r="9" spans="2:9" ht="27.95" customHeight="1">
      <c r="B9" s="147" t="s">
        <v>47</v>
      </c>
      <c r="C9" s="5">
        <v>80</v>
      </c>
      <c r="D9" s="5">
        <v>2</v>
      </c>
      <c r="E9" s="5">
        <v>3</v>
      </c>
      <c r="F9" s="148">
        <v>5</v>
      </c>
      <c r="G9" s="148">
        <v>6</v>
      </c>
      <c r="H9" s="5">
        <v>7</v>
      </c>
      <c r="I9" s="154">
        <v>8</v>
      </c>
    </row>
    <row r="10" spans="2:9" ht="27.95" customHeight="1">
      <c r="B10" s="147" t="s">
        <v>48</v>
      </c>
      <c r="C10" s="5">
        <v>125</v>
      </c>
      <c r="D10" s="5">
        <v>3</v>
      </c>
      <c r="E10" s="5">
        <v>4</v>
      </c>
      <c r="F10" s="148">
        <v>7</v>
      </c>
      <c r="G10" s="148">
        <v>8</v>
      </c>
      <c r="H10" s="5">
        <v>10</v>
      </c>
      <c r="I10" s="154">
        <v>11</v>
      </c>
    </row>
    <row r="11" spans="2:9" ht="27.95" customHeight="1">
      <c r="B11" s="147" t="s">
        <v>49</v>
      </c>
      <c r="C11" s="5">
        <v>200</v>
      </c>
      <c r="D11" s="5">
        <v>5</v>
      </c>
      <c r="E11" s="5">
        <v>6</v>
      </c>
      <c r="F11" s="148">
        <v>10</v>
      </c>
      <c r="G11" s="148">
        <v>11</v>
      </c>
      <c r="H11" s="5">
        <v>14</v>
      </c>
      <c r="I11" s="154">
        <v>15</v>
      </c>
    </row>
    <row r="12" spans="2:9" ht="27.95" customHeight="1">
      <c r="B12" s="149" t="s">
        <v>50</v>
      </c>
      <c r="C12" s="150">
        <v>315</v>
      </c>
      <c r="D12" s="150">
        <v>7</v>
      </c>
      <c r="E12" s="150">
        <v>8</v>
      </c>
      <c r="F12" s="151">
        <v>14</v>
      </c>
      <c r="G12" s="151">
        <v>15</v>
      </c>
      <c r="H12" s="150">
        <v>21</v>
      </c>
      <c r="I12" s="155">
        <v>22</v>
      </c>
    </row>
    <row r="14" spans="2:9">
      <c r="B14" s="152" t="s">
        <v>51</v>
      </c>
      <c r="C14" s="152"/>
      <c r="D14" s="152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L9" sqref="L9"/>
    </sheetView>
  </sheetViews>
  <sheetFormatPr defaultColWidth="10.375" defaultRowHeight="16.5" customHeight="1"/>
  <cols>
    <col min="1" max="1" width="11.125" style="64" customWidth="1"/>
    <col min="2" max="9" width="10.375" style="64"/>
    <col min="10" max="10" width="8.875" style="64" customWidth="1"/>
    <col min="11" max="11" width="12" style="64" customWidth="1"/>
    <col min="12" max="16384" width="10.375" style="64"/>
  </cols>
  <sheetData>
    <row r="1" spans="1:11" ht="20.25">
      <c r="A1" s="187" t="s">
        <v>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4.25">
      <c r="A2" s="93" t="s">
        <v>53</v>
      </c>
      <c r="B2" s="188" t="s">
        <v>54</v>
      </c>
      <c r="C2" s="188"/>
      <c r="D2" s="189" t="s">
        <v>55</v>
      </c>
      <c r="E2" s="189"/>
      <c r="F2" s="188" t="s">
        <v>56</v>
      </c>
      <c r="G2" s="188"/>
      <c r="H2" s="94" t="s">
        <v>57</v>
      </c>
      <c r="I2" s="190" t="s">
        <v>58</v>
      </c>
      <c r="J2" s="190"/>
      <c r="K2" s="191"/>
    </row>
    <row r="3" spans="1:11" ht="14.25">
      <c r="A3" s="192" t="s">
        <v>59</v>
      </c>
      <c r="B3" s="193"/>
      <c r="C3" s="194"/>
      <c r="D3" s="195" t="s">
        <v>60</v>
      </c>
      <c r="E3" s="196"/>
      <c r="F3" s="196"/>
      <c r="G3" s="197"/>
      <c r="H3" s="195" t="s">
        <v>61</v>
      </c>
      <c r="I3" s="196"/>
      <c r="J3" s="196"/>
      <c r="K3" s="197"/>
    </row>
    <row r="4" spans="1:11" ht="14.25">
      <c r="A4" s="97" t="s">
        <v>62</v>
      </c>
      <c r="B4" s="198" t="s">
        <v>63</v>
      </c>
      <c r="C4" s="199"/>
      <c r="D4" s="200" t="s">
        <v>64</v>
      </c>
      <c r="E4" s="201"/>
      <c r="F4" s="202" t="s">
        <v>65</v>
      </c>
      <c r="G4" s="203"/>
      <c r="H4" s="200" t="s">
        <v>66</v>
      </c>
      <c r="I4" s="201"/>
      <c r="J4" s="69" t="s">
        <v>67</v>
      </c>
      <c r="K4" s="70" t="s">
        <v>68</v>
      </c>
    </row>
    <row r="5" spans="1:11" ht="14.25">
      <c r="A5" s="98" t="s">
        <v>69</v>
      </c>
      <c r="B5" s="198" t="s">
        <v>70</v>
      </c>
      <c r="C5" s="199"/>
      <c r="D5" s="200" t="s">
        <v>71</v>
      </c>
      <c r="E5" s="201"/>
      <c r="F5" s="202">
        <v>45082</v>
      </c>
      <c r="G5" s="203"/>
      <c r="H5" s="200" t="s">
        <v>72</v>
      </c>
      <c r="I5" s="201"/>
      <c r="J5" s="69" t="s">
        <v>67</v>
      </c>
      <c r="K5" s="70" t="s">
        <v>68</v>
      </c>
    </row>
    <row r="6" spans="1:11" ht="14.25">
      <c r="A6" s="97" t="s">
        <v>73</v>
      </c>
      <c r="B6" s="99">
        <v>1</v>
      </c>
      <c r="C6" s="100">
        <v>6</v>
      </c>
      <c r="D6" s="98" t="s">
        <v>74</v>
      </c>
      <c r="E6" s="101"/>
      <c r="F6" s="202">
        <v>45095</v>
      </c>
      <c r="G6" s="203"/>
      <c r="H6" s="200" t="s">
        <v>75</v>
      </c>
      <c r="I6" s="201"/>
      <c r="J6" s="69" t="s">
        <v>67</v>
      </c>
      <c r="K6" s="70" t="s">
        <v>68</v>
      </c>
    </row>
    <row r="7" spans="1:11" ht="14.25">
      <c r="A7" s="97" t="s">
        <v>76</v>
      </c>
      <c r="B7" s="204">
        <v>800</v>
      </c>
      <c r="C7" s="205"/>
      <c r="D7" s="98" t="s">
        <v>77</v>
      </c>
      <c r="E7" s="103"/>
      <c r="F7" s="202">
        <v>45097</v>
      </c>
      <c r="G7" s="203"/>
      <c r="H7" s="200" t="s">
        <v>78</v>
      </c>
      <c r="I7" s="201"/>
      <c r="J7" s="69" t="s">
        <v>67</v>
      </c>
      <c r="K7" s="70" t="s">
        <v>68</v>
      </c>
    </row>
    <row r="8" spans="1:11" ht="14.25">
      <c r="A8" s="105" t="s">
        <v>79</v>
      </c>
      <c r="B8" s="206"/>
      <c r="C8" s="207"/>
      <c r="D8" s="208" t="s">
        <v>80</v>
      </c>
      <c r="E8" s="209"/>
      <c r="F8" s="210">
        <v>45098</v>
      </c>
      <c r="G8" s="211"/>
      <c r="H8" s="208" t="s">
        <v>81</v>
      </c>
      <c r="I8" s="209"/>
      <c r="J8" s="112" t="s">
        <v>67</v>
      </c>
      <c r="K8" s="119" t="s">
        <v>68</v>
      </c>
    </row>
    <row r="9" spans="1:11" ht="14.25">
      <c r="A9" s="212" t="s">
        <v>82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>
      <c r="A10" s="215" t="s">
        <v>83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>
      <c r="A11" s="122" t="s">
        <v>84</v>
      </c>
      <c r="B11" s="123" t="s">
        <v>85</v>
      </c>
      <c r="C11" s="124" t="s">
        <v>86</v>
      </c>
      <c r="D11" s="125"/>
      <c r="E11" s="126" t="s">
        <v>87</v>
      </c>
      <c r="F11" s="123" t="s">
        <v>85</v>
      </c>
      <c r="G11" s="124" t="s">
        <v>86</v>
      </c>
      <c r="H11" s="124" t="s">
        <v>88</v>
      </c>
      <c r="I11" s="126" t="s">
        <v>89</v>
      </c>
      <c r="J11" s="123" t="s">
        <v>85</v>
      </c>
      <c r="K11" s="140" t="s">
        <v>86</v>
      </c>
    </row>
    <row r="12" spans="1:11" ht="14.25">
      <c r="A12" s="98" t="s">
        <v>90</v>
      </c>
      <c r="B12" s="111" t="s">
        <v>85</v>
      </c>
      <c r="C12" s="69" t="s">
        <v>86</v>
      </c>
      <c r="D12" s="103"/>
      <c r="E12" s="101" t="s">
        <v>91</v>
      </c>
      <c r="F12" s="111" t="s">
        <v>85</v>
      </c>
      <c r="G12" s="69" t="s">
        <v>86</v>
      </c>
      <c r="H12" s="69" t="s">
        <v>88</v>
      </c>
      <c r="I12" s="101" t="s">
        <v>92</v>
      </c>
      <c r="J12" s="111" t="s">
        <v>85</v>
      </c>
      <c r="K12" s="70" t="s">
        <v>86</v>
      </c>
    </row>
    <row r="13" spans="1:11" ht="14.25">
      <c r="A13" s="98" t="s">
        <v>93</v>
      </c>
      <c r="B13" s="111" t="s">
        <v>85</v>
      </c>
      <c r="C13" s="69" t="s">
        <v>86</v>
      </c>
      <c r="D13" s="103"/>
      <c r="E13" s="101" t="s">
        <v>94</v>
      </c>
      <c r="F13" s="69" t="s">
        <v>95</v>
      </c>
      <c r="G13" s="69" t="s">
        <v>96</v>
      </c>
      <c r="H13" s="69" t="s">
        <v>88</v>
      </c>
      <c r="I13" s="101" t="s">
        <v>97</v>
      </c>
      <c r="J13" s="111" t="s">
        <v>85</v>
      </c>
      <c r="K13" s="70" t="s">
        <v>86</v>
      </c>
    </row>
    <row r="14" spans="1:11" ht="14.25">
      <c r="A14" s="208" t="s">
        <v>98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8"/>
    </row>
    <row r="15" spans="1:11" ht="14.25">
      <c r="A15" s="215" t="s">
        <v>99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>
      <c r="A16" s="127" t="s">
        <v>100</v>
      </c>
      <c r="B16" s="124" t="s">
        <v>95</v>
      </c>
      <c r="C16" s="124" t="s">
        <v>96</v>
      </c>
      <c r="D16" s="128"/>
      <c r="E16" s="129" t="s">
        <v>101</v>
      </c>
      <c r="F16" s="124" t="s">
        <v>95</v>
      </c>
      <c r="G16" s="124" t="s">
        <v>96</v>
      </c>
      <c r="H16" s="130"/>
      <c r="I16" s="129" t="s">
        <v>102</v>
      </c>
      <c r="J16" s="124" t="s">
        <v>95</v>
      </c>
      <c r="K16" s="140" t="s">
        <v>96</v>
      </c>
    </row>
    <row r="17" spans="1:22" ht="16.5" customHeight="1">
      <c r="A17" s="102" t="s">
        <v>103</v>
      </c>
      <c r="B17" s="69" t="s">
        <v>95</v>
      </c>
      <c r="C17" s="69" t="s">
        <v>96</v>
      </c>
      <c r="D17" s="76"/>
      <c r="E17" s="113" t="s">
        <v>104</v>
      </c>
      <c r="F17" s="69" t="s">
        <v>95</v>
      </c>
      <c r="G17" s="69" t="s">
        <v>96</v>
      </c>
      <c r="H17" s="131"/>
      <c r="I17" s="113" t="s">
        <v>105</v>
      </c>
      <c r="J17" s="69" t="s">
        <v>95</v>
      </c>
      <c r="K17" s="70" t="s">
        <v>96</v>
      </c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spans="1:22" ht="18" customHeight="1">
      <c r="A18" s="219" t="s">
        <v>106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>
      <c r="A19" s="215" t="s">
        <v>107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>
      <c r="A20" s="222" t="s">
        <v>108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>
      <c r="A21" s="132" t="s">
        <v>109</v>
      </c>
      <c r="B21" s="113" t="s">
        <v>110</v>
      </c>
      <c r="C21" s="113" t="s">
        <v>111</v>
      </c>
      <c r="D21" s="113" t="s">
        <v>112</v>
      </c>
      <c r="E21" s="113" t="s">
        <v>113</v>
      </c>
      <c r="F21" s="113" t="s">
        <v>114</v>
      </c>
      <c r="G21" s="113" t="s">
        <v>115</v>
      </c>
      <c r="H21" s="113" t="s">
        <v>116</v>
      </c>
      <c r="I21" s="113" t="s">
        <v>117</v>
      </c>
      <c r="J21" s="113" t="s">
        <v>118</v>
      </c>
      <c r="K21" s="92" t="s">
        <v>119</v>
      </c>
    </row>
    <row r="22" spans="1:22" ht="16.5" customHeight="1">
      <c r="A22" s="104" t="s">
        <v>120</v>
      </c>
      <c r="B22" s="133"/>
      <c r="C22" s="133"/>
      <c r="D22" s="133">
        <v>1</v>
      </c>
      <c r="E22" s="133">
        <v>1</v>
      </c>
      <c r="F22" s="133">
        <v>1</v>
      </c>
      <c r="G22" s="133">
        <v>1</v>
      </c>
      <c r="H22" s="133">
        <v>1</v>
      </c>
      <c r="I22" s="133">
        <v>1</v>
      </c>
      <c r="J22" s="133"/>
      <c r="K22" s="142"/>
    </row>
    <row r="23" spans="1:22" ht="16.5" customHeight="1">
      <c r="B23" s="133"/>
      <c r="C23" s="133"/>
      <c r="D23" s="133"/>
      <c r="E23" s="133"/>
      <c r="F23" s="133"/>
      <c r="G23" s="133"/>
      <c r="H23" s="133"/>
      <c r="I23" s="133"/>
      <c r="J23" s="133"/>
      <c r="K23" s="143"/>
    </row>
    <row r="24" spans="1:22" ht="16.5" customHeight="1">
      <c r="A24" s="104"/>
      <c r="B24" s="133"/>
      <c r="C24" s="133"/>
      <c r="D24" s="133"/>
      <c r="E24" s="133"/>
      <c r="F24" s="133"/>
      <c r="G24" s="133"/>
      <c r="H24" s="133"/>
      <c r="I24" s="133"/>
      <c r="J24" s="133"/>
      <c r="K24" s="143"/>
    </row>
    <row r="25" spans="1:22" ht="16.5" customHeight="1">
      <c r="A25" s="104"/>
      <c r="B25" s="133"/>
      <c r="C25" s="133"/>
      <c r="D25" s="133"/>
      <c r="E25" s="133"/>
      <c r="F25" s="133"/>
      <c r="G25" s="133"/>
      <c r="H25" s="133"/>
      <c r="I25" s="133"/>
      <c r="J25" s="133"/>
      <c r="K25" s="90"/>
    </row>
    <row r="26" spans="1:22" ht="16.5" customHeight="1">
      <c r="A26" s="104"/>
      <c r="B26" s="133"/>
      <c r="C26" s="133"/>
      <c r="D26" s="133"/>
      <c r="E26" s="133"/>
      <c r="F26" s="133"/>
      <c r="G26" s="133"/>
      <c r="H26" s="133"/>
      <c r="I26" s="133"/>
      <c r="J26" s="133"/>
      <c r="K26" s="90"/>
    </row>
    <row r="27" spans="1:22" ht="16.5" customHeight="1">
      <c r="A27" s="104"/>
      <c r="B27" s="133"/>
      <c r="C27" s="133"/>
      <c r="D27" s="133"/>
      <c r="E27" s="133"/>
      <c r="F27" s="133"/>
      <c r="G27" s="133"/>
      <c r="H27" s="133"/>
      <c r="I27" s="133"/>
      <c r="J27" s="133"/>
      <c r="K27" s="90"/>
    </row>
    <row r="28" spans="1:22" ht="16.5" customHeight="1">
      <c r="A28" s="104"/>
      <c r="B28" s="133"/>
      <c r="C28" s="133"/>
      <c r="D28" s="133"/>
      <c r="E28" s="133"/>
      <c r="F28" s="133"/>
      <c r="G28" s="133"/>
      <c r="H28" s="133"/>
      <c r="I28" s="133"/>
      <c r="J28" s="133"/>
      <c r="K28" s="90"/>
    </row>
    <row r="29" spans="1:22" ht="18" customHeight="1">
      <c r="A29" s="225" t="s">
        <v>121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>
      <c r="A30" s="228" t="s">
        <v>122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>
      <c r="A32" s="225" t="s">
        <v>123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>
      <c r="A33" s="234" t="s">
        <v>124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>
      <c r="A34" s="237" t="s">
        <v>125</v>
      </c>
      <c r="B34" s="238"/>
      <c r="C34" s="69" t="s">
        <v>67</v>
      </c>
      <c r="D34" s="69" t="s">
        <v>68</v>
      </c>
      <c r="E34" s="239" t="s">
        <v>126</v>
      </c>
      <c r="F34" s="240"/>
      <c r="G34" s="240"/>
      <c r="H34" s="240"/>
      <c r="I34" s="240"/>
      <c r="J34" s="240"/>
      <c r="K34" s="241"/>
    </row>
    <row r="35" spans="1:11" ht="14.25">
      <c r="A35" s="242" t="s">
        <v>127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>
      <c r="A36" s="243" t="s">
        <v>128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>
      <c r="A37" s="246" t="s">
        <v>129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05"/>
    </row>
    <row r="38" spans="1:11" ht="14.2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05"/>
    </row>
    <row r="39" spans="1:11" ht="14.2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05"/>
    </row>
    <row r="40" spans="1:11" ht="14.2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05"/>
    </row>
    <row r="41" spans="1:11" ht="14.2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05"/>
    </row>
    <row r="42" spans="1:11" ht="14.2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05"/>
    </row>
    <row r="43" spans="1:11" ht="14.25">
      <c r="A43" s="248" t="s">
        <v>130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15" t="s">
        <v>131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>
      <c r="A45" s="127" t="s">
        <v>132</v>
      </c>
      <c r="B45" s="124" t="s">
        <v>95</v>
      </c>
      <c r="C45" s="124" t="s">
        <v>96</v>
      </c>
      <c r="D45" s="124" t="s">
        <v>88</v>
      </c>
      <c r="E45" s="129" t="s">
        <v>133</v>
      </c>
      <c r="F45" s="124" t="s">
        <v>95</v>
      </c>
      <c r="G45" s="124" t="s">
        <v>96</v>
      </c>
      <c r="H45" s="124" t="s">
        <v>88</v>
      </c>
      <c r="I45" s="129" t="s">
        <v>134</v>
      </c>
      <c r="J45" s="124" t="s">
        <v>95</v>
      </c>
      <c r="K45" s="140" t="s">
        <v>96</v>
      </c>
    </row>
    <row r="46" spans="1:11" ht="14.25">
      <c r="A46" s="102" t="s">
        <v>87</v>
      </c>
      <c r="B46" s="69" t="s">
        <v>95</v>
      </c>
      <c r="C46" s="69" t="s">
        <v>96</v>
      </c>
      <c r="D46" s="69" t="s">
        <v>88</v>
      </c>
      <c r="E46" s="113" t="s">
        <v>94</v>
      </c>
      <c r="F46" s="69" t="s">
        <v>95</v>
      </c>
      <c r="G46" s="69" t="s">
        <v>96</v>
      </c>
      <c r="H46" s="69" t="s">
        <v>88</v>
      </c>
      <c r="I46" s="113" t="s">
        <v>105</v>
      </c>
      <c r="J46" s="69" t="s">
        <v>95</v>
      </c>
      <c r="K46" s="70" t="s">
        <v>96</v>
      </c>
    </row>
    <row r="47" spans="1:11" ht="14.25">
      <c r="A47" s="208" t="s">
        <v>98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8"/>
    </row>
    <row r="48" spans="1:11" ht="14.25">
      <c r="A48" s="242" t="s">
        <v>135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4.2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>
      <c r="A50" s="134" t="s">
        <v>136</v>
      </c>
      <c r="B50" s="251" t="s">
        <v>137</v>
      </c>
      <c r="C50" s="251"/>
      <c r="D50" s="135" t="s">
        <v>138</v>
      </c>
      <c r="E50" s="136" t="s">
        <v>139</v>
      </c>
      <c r="F50" s="137" t="s">
        <v>140</v>
      </c>
      <c r="G50" s="138"/>
      <c r="H50" s="252" t="s">
        <v>141</v>
      </c>
      <c r="I50" s="253"/>
      <c r="J50" s="254"/>
      <c r="K50" s="255"/>
    </row>
    <row r="51" spans="1:11" ht="14.25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4.25">
      <c r="A52" s="256"/>
      <c r="B52" s="257"/>
      <c r="C52" s="257"/>
      <c r="D52" s="257"/>
      <c r="E52" s="257"/>
      <c r="F52" s="257"/>
      <c r="G52" s="257"/>
      <c r="H52" s="257"/>
      <c r="I52" s="257"/>
      <c r="J52" s="257"/>
      <c r="K52" s="258"/>
    </row>
    <row r="53" spans="1:11" ht="14.25">
      <c r="A53" s="134" t="s">
        <v>136</v>
      </c>
      <c r="B53" s="251" t="s">
        <v>137</v>
      </c>
      <c r="C53" s="251"/>
      <c r="D53" s="135" t="s">
        <v>138</v>
      </c>
      <c r="E53" s="139" t="s">
        <v>142</v>
      </c>
      <c r="F53" s="137" t="s">
        <v>143</v>
      </c>
      <c r="G53" s="138"/>
      <c r="H53" s="252" t="s">
        <v>141</v>
      </c>
      <c r="I53" s="253"/>
      <c r="J53" s="254" t="s">
        <v>144</v>
      </c>
      <c r="K53" s="25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abSelected="1" topLeftCell="A2" workbookViewId="0">
      <selection activeCell="J16" sqref="J16"/>
    </sheetView>
  </sheetViews>
  <sheetFormatPr defaultColWidth="9" defaultRowHeight="26.1" customHeight="1"/>
  <cols>
    <col min="1" max="1" width="17.125" style="37" customWidth="1"/>
    <col min="2" max="7" width="9.375" style="37" customWidth="1"/>
    <col min="8" max="8" width="1.375" style="37" customWidth="1"/>
    <col min="9" max="9" width="15.375" style="37" customWidth="1"/>
    <col min="10" max="10" width="15.125" style="37" customWidth="1"/>
    <col min="11" max="14" width="9.625" style="37" customWidth="1"/>
    <col min="15" max="16384" width="9" style="37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38" t="s">
        <v>62</v>
      </c>
      <c r="B2" s="261" t="s">
        <v>63</v>
      </c>
      <c r="C2" s="261"/>
      <c r="D2" s="39" t="s">
        <v>69</v>
      </c>
      <c r="E2" s="261" t="s">
        <v>146</v>
      </c>
      <c r="F2" s="261"/>
      <c r="G2" s="261"/>
      <c r="H2" s="266"/>
      <c r="I2" s="58" t="s">
        <v>57</v>
      </c>
      <c r="J2" s="261" t="s">
        <v>58</v>
      </c>
      <c r="K2" s="261"/>
      <c r="L2" s="261"/>
      <c r="M2" s="261"/>
      <c r="N2" s="262"/>
    </row>
    <row r="3" spans="1:14" ht="29.1" customHeight="1">
      <c r="A3" s="265" t="s">
        <v>147</v>
      </c>
      <c r="B3" s="263" t="s">
        <v>148</v>
      </c>
      <c r="C3" s="263"/>
      <c r="D3" s="263"/>
      <c r="E3" s="263"/>
      <c r="F3" s="263"/>
      <c r="G3" s="263"/>
      <c r="H3" s="267"/>
      <c r="I3" s="263" t="s">
        <v>149</v>
      </c>
      <c r="J3" s="263"/>
      <c r="K3" s="263"/>
      <c r="L3" s="263"/>
      <c r="M3" s="263"/>
      <c r="N3" s="264"/>
    </row>
    <row r="4" spans="1:14" ht="29.1" customHeight="1">
      <c r="A4" s="265"/>
      <c r="B4" s="40" t="s">
        <v>112</v>
      </c>
      <c r="C4" s="40" t="s">
        <v>113</v>
      </c>
      <c r="D4" s="40" t="s">
        <v>114</v>
      </c>
      <c r="E4" s="40" t="s">
        <v>115</v>
      </c>
      <c r="F4" s="41" t="s">
        <v>116</v>
      </c>
      <c r="G4" s="42"/>
      <c r="H4" s="267"/>
      <c r="I4" s="59" t="s">
        <v>150</v>
      </c>
      <c r="J4" s="59" t="s">
        <v>329</v>
      </c>
      <c r="K4" s="59"/>
      <c r="L4" s="59"/>
      <c r="M4" s="59"/>
      <c r="N4" s="59"/>
    </row>
    <row r="5" spans="1:14" ht="21.95" customHeight="1">
      <c r="A5" s="43" t="s">
        <v>151</v>
      </c>
      <c r="B5" s="40" t="s">
        <v>152</v>
      </c>
      <c r="C5" s="44" t="s">
        <v>153</v>
      </c>
      <c r="D5" s="44" t="s">
        <v>154</v>
      </c>
      <c r="E5" s="40" t="s">
        <v>155</v>
      </c>
      <c r="F5" s="40" t="s">
        <v>156</v>
      </c>
      <c r="G5" s="45"/>
      <c r="H5" s="267"/>
      <c r="I5" s="40" t="s">
        <v>155</v>
      </c>
      <c r="J5" s="40" t="s">
        <v>330</v>
      </c>
      <c r="K5" s="60"/>
      <c r="L5" s="60"/>
      <c r="M5" s="60"/>
      <c r="N5" s="60"/>
    </row>
    <row r="6" spans="1:14" ht="21.95" customHeight="1">
      <c r="A6" s="46" t="s">
        <v>157</v>
      </c>
      <c r="B6" s="47">
        <f>C6-2.1</f>
        <v>97.9</v>
      </c>
      <c r="C6" s="48">
        <v>100</v>
      </c>
      <c r="D6" s="47">
        <f>C6+2.1</f>
        <v>102.1</v>
      </c>
      <c r="E6" s="47">
        <f>D6+2.1</f>
        <v>104.19999999999999</v>
      </c>
      <c r="F6" s="49">
        <f>E6+2.1</f>
        <v>106.29999999999998</v>
      </c>
      <c r="G6" s="50"/>
      <c r="H6" s="267"/>
      <c r="I6" s="61" t="s">
        <v>158</v>
      </c>
      <c r="J6" s="61" t="s">
        <v>331</v>
      </c>
      <c r="K6" s="62"/>
      <c r="L6" s="62"/>
      <c r="M6" s="62"/>
      <c r="N6" s="62"/>
    </row>
    <row r="7" spans="1:14" ht="21.95" customHeight="1">
      <c r="A7" s="46" t="s">
        <v>159</v>
      </c>
      <c r="B7" s="47">
        <f>C7-1.5</f>
        <v>71</v>
      </c>
      <c r="C7" s="48">
        <v>72.5</v>
      </c>
      <c r="D7" s="47">
        <f>C7+1.5</f>
        <v>74</v>
      </c>
      <c r="E7" s="47">
        <f>D7+1.5</f>
        <v>75.5</v>
      </c>
      <c r="F7" s="49">
        <f>E7+1.5</f>
        <v>77</v>
      </c>
      <c r="G7" s="50"/>
      <c r="H7" s="267"/>
      <c r="I7" s="61"/>
      <c r="J7" s="61"/>
      <c r="K7" s="63"/>
      <c r="L7" s="63"/>
      <c r="M7" s="63"/>
      <c r="N7" s="63"/>
    </row>
    <row r="8" spans="1:14" ht="21.95" customHeight="1">
      <c r="A8" s="46" t="s">
        <v>160</v>
      </c>
      <c r="B8" s="47">
        <f t="shared" ref="B8" si="0">C8-4</f>
        <v>68</v>
      </c>
      <c r="C8" s="48">
        <v>72</v>
      </c>
      <c r="D8" s="47">
        <f t="shared" ref="D8:D9" si="1">C8+4</f>
        <v>76</v>
      </c>
      <c r="E8" s="47">
        <f t="shared" ref="E8" si="2">D8+5</f>
        <v>81</v>
      </c>
      <c r="F8" s="49">
        <f t="shared" ref="F8" si="3">E8+6</f>
        <v>87</v>
      </c>
      <c r="G8" s="50"/>
      <c r="H8" s="267"/>
      <c r="I8" s="61" t="s">
        <v>161</v>
      </c>
      <c r="J8" s="61" t="s">
        <v>332</v>
      </c>
      <c r="K8" s="62"/>
      <c r="L8" s="62"/>
      <c r="M8" s="62"/>
      <c r="N8" s="62"/>
    </row>
    <row r="9" spans="1:14" ht="21.95" customHeight="1">
      <c r="A9" s="46" t="s">
        <v>165</v>
      </c>
      <c r="B9" s="47">
        <f>C9-3.6</f>
        <v>94.4</v>
      </c>
      <c r="C9" s="48">
        <v>98</v>
      </c>
      <c r="D9" s="47">
        <f t="shared" si="1"/>
        <v>102</v>
      </c>
      <c r="E9" s="47">
        <f>D9+4</f>
        <v>106</v>
      </c>
      <c r="F9" s="49">
        <f>E9+4</f>
        <v>110</v>
      </c>
      <c r="G9" s="51"/>
      <c r="H9" s="267"/>
      <c r="I9" s="61" t="s">
        <v>166</v>
      </c>
      <c r="J9" s="61" t="s">
        <v>333</v>
      </c>
      <c r="K9" s="62"/>
      <c r="L9" s="62"/>
      <c r="M9" s="62"/>
      <c r="N9" s="62"/>
    </row>
    <row r="10" spans="1:14" ht="21.95" customHeight="1">
      <c r="A10" s="46" t="s">
        <v>167</v>
      </c>
      <c r="B10" s="47">
        <f>C10-1.15</f>
        <v>28.35</v>
      </c>
      <c r="C10" s="48">
        <v>29.5</v>
      </c>
      <c r="D10" s="47">
        <f>C10+1.3</f>
        <v>30.8</v>
      </c>
      <c r="E10" s="47">
        <f>D10+1.3</f>
        <v>32.1</v>
      </c>
      <c r="F10" s="49">
        <f>E10+1.3</f>
        <v>33.4</v>
      </c>
      <c r="G10" s="51"/>
      <c r="H10" s="267"/>
      <c r="I10" s="61" t="s">
        <v>166</v>
      </c>
      <c r="J10" s="61" t="s">
        <v>334</v>
      </c>
      <c r="K10" s="62"/>
      <c r="L10" s="62"/>
      <c r="M10" s="62"/>
      <c r="N10" s="62"/>
    </row>
    <row r="11" spans="1:14" ht="21.95" customHeight="1">
      <c r="A11" s="46" t="s">
        <v>168</v>
      </c>
      <c r="B11" s="47">
        <f>C11-0.7</f>
        <v>21.1</v>
      </c>
      <c r="C11" s="48">
        <v>21.8</v>
      </c>
      <c r="D11" s="47">
        <f>C11+0.7</f>
        <v>22.5</v>
      </c>
      <c r="E11" s="47">
        <f>D11+0.7</f>
        <v>23.2</v>
      </c>
      <c r="F11" s="49">
        <f>E11+0.9</f>
        <v>24.099999999999998</v>
      </c>
      <c r="G11" s="51"/>
      <c r="H11" s="267"/>
      <c r="I11" s="61" t="s">
        <v>169</v>
      </c>
      <c r="J11" s="61" t="s">
        <v>332</v>
      </c>
      <c r="K11" s="62"/>
      <c r="L11" s="62"/>
      <c r="M11" s="62"/>
      <c r="N11" s="62"/>
    </row>
    <row r="12" spans="1:14" ht="21.95" customHeight="1">
      <c r="A12" s="46" t="s">
        <v>170</v>
      </c>
      <c r="B12" s="47">
        <f>C12-0.5</f>
        <v>17.5</v>
      </c>
      <c r="C12" s="48">
        <v>18</v>
      </c>
      <c r="D12" s="47">
        <f>C12+0.5</f>
        <v>18.5</v>
      </c>
      <c r="E12" s="47">
        <f>D12+0.5</f>
        <v>19</v>
      </c>
      <c r="F12" s="49">
        <f>E12+0.7</f>
        <v>19.7</v>
      </c>
      <c r="G12" s="51"/>
      <c r="H12" s="267"/>
      <c r="I12" s="61" t="s">
        <v>169</v>
      </c>
      <c r="J12" s="61" t="s">
        <v>335</v>
      </c>
      <c r="K12" s="62"/>
      <c r="L12" s="62"/>
      <c r="M12" s="62"/>
      <c r="N12" s="62"/>
    </row>
    <row r="13" spans="1:14" ht="21.95" customHeight="1">
      <c r="A13" s="46" t="s">
        <v>171</v>
      </c>
      <c r="B13" s="47">
        <f>C13-0.6</f>
        <v>26.599999999999998</v>
      </c>
      <c r="C13" s="48">
        <v>27.2</v>
      </c>
      <c r="D13" s="47">
        <f>C13+0.6</f>
        <v>27.8</v>
      </c>
      <c r="E13" s="47">
        <f>D13+0.7</f>
        <v>28.5</v>
      </c>
      <c r="F13" s="49">
        <f>E13+0.6</f>
        <v>29.1</v>
      </c>
      <c r="G13" s="51"/>
      <c r="H13" s="267"/>
      <c r="I13" s="61" t="s">
        <v>172</v>
      </c>
      <c r="J13" s="61" t="s">
        <v>336</v>
      </c>
      <c r="K13" s="62"/>
      <c r="L13" s="62"/>
      <c r="M13" s="62"/>
      <c r="N13" s="62"/>
    </row>
    <row r="14" spans="1:14" ht="21.95" customHeight="1">
      <c r="A14" s="46" t="s">
        <v>173</v>
      </c>
      <c r="B14" s="47">
        <f>C14-0.9</f>
        <v>37.6</v>
      </c>
      <c r="C14" s="48">
        <v>38.5</v>
      </c>
      <c r="D14" s="47">
        <f>C14+1.1</f>
        <v>39.6</v>
      </c>
      <c r="E14" s="47">
        <f>D14+1.1</f>
        <v>40.700000000000003</v>
      </c>
      <c r="F14" s="49">
        <f>E14+1.1</f>
        <v>41.800000000000004</v>
      </c>
      <c r="G14" s="55"/>
      <c r="H14" s="268"/>
      <c r="I14" s="61" t="s">
        <v>166</v>
      </c>
      <c r="J14" s="61" t="s">
        <v>337</v>
      </c>
      <c r="K14" s="62"/>
      <c r="L14" s="62"/>
      <c r="M14" s="62"/>
      <c r="N14" s="62"/>
    </row>
    <row r="15" spans="1:14" ht="16.5">
      <c r="A15" s="46" t="s">
        <v>174</v>
      </c>
      <c r="B15" s="47">
        <f>C15-0.5</f>
        <v>13.5</v>
      </c>
      <c r="C15" s="48">
        <v>14</v>
      </c>
      <c r="D15" s="47">
        <f>C15</f>
        <v>14</v>
      </c>
      <c r="E15" s="47">
        <f>D15+1.5</f>
        <v>15.5</v>
      </c>
      <c r="F15" s="49">
        <f>E15+0</f>
        <v>15.5</v>
      </c>
      <c r="G15" s="56"/>
      <c r="H15" s="57"/>
      <c r="I15" s="61" t="s">
        <v>166</v>
      </c>
      <c r="J15" s="397" t="s">
        <v>338</v>
      </c>
      <c r="K15" s="56"/>
      <c r="L15" s="56"/>
      <c r="M15" s="56"/>
      <c r="N15" s="56"/>
    </row>
    <row r="16" spans="1:14" ht="14.25">
      <c r="A16" s="37" t="s">
        <v>175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3" ht="14.25">
      <c r="A17" s="57"/>
      <c r="B17" s="57"/>
      <c r="C17" s="57"/>
      <c r="D17" s="57"/>
      <c r="E17" s="57"/>
      <c r="F17" s="57"/>
      <c r="G17" s="57"/>
      <c r="H17" s="57"/>
      <c r="I17" s="120" t="s">
        <v>176</v>
      </c>
      <c r="J17" s="121"/>
      <c r="K17" s="120" t="s">
        <v>177</v>
      </c>
      <c r="L17" s="120"/>
      <c r="M17" s="120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4"/>
  </mergeCells>
  <phoneticPr fontId="44" type="noConversion"/>
  <pageMargins left="0.156944444444444" right="7.8472222222222193E-2" top="0.35416666666666702" bottom="1" header="0.196527777777778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75" style="64" customWidth="1"/>
    <col min="2" max="16384" width="10" style="64"/>
  </cols>
  <sheetData>
    <row r="1" spans="1:11" ht="22.5" customHeight="1">
      <c r="A1" s="269" t="s">
        <v>179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>
      <c r="A2" s="93" t="s">
        <v>53</v>
      </c>
      <c r="B2" s="188"/>
      <c r="C2" s="188"/>
      <c r="D2" s="189" t="s">
        <v>55</v>
      </c>
      <c r="E2" s="189"/>
      <c r="F2" s="188"/>
      <c r="G2" s="188"/>
      <c r="H2" s="94" t="s">
        <v>57</v>
      </c>
      <c r="I2" s="190" t="s">
        <v>58</v>
      </c>
      <c r="J2" s="190"/>
      <c r="K2" s="191"/>
    </row>
    <row r="3" spans="1:11" ht="16.5" customHeight="1">
      <c r="A3" s="192" t="s">
        <v>59</v>
      </c>
      <c r="B3" s="193"/>
      <c r="C3" s="194"/>
      <c r="D3" s="195" t="s">
        <v>60</v>
      </c>
      <c r="E3" s="196"/>
      <c r="F3" s="196"/>
      <c r="G3" s="197"/>
      <c r="H3" s="195" t="s">
        <v>61</v>
      </c>
      <c r="I3" s="196"/>
      <c r="J3" s="196"/>
      <c r="K3" s="197"/>
    </row>
    <row r="4" spans="1:11" ht="16.5" customHeight="1">
      <c r="A4" s="97" t="s">
        <v>62</v>
      </c>
      <c r="B4" s="198" t="s">
        <v>63</v>
      </c>
      <c r="C4" s="199"/>
      <c r="D4" s="200" t="s">
        <v>64</v>
      </c>
      <c r="E4" s="201"/>
      <c r="F4" s="202" t="s">
        <v>65</v>
      </c>
      <c r="G4" s="203"/>
      <c r="H4" s="200" t="s">
        <v>180</v>
      </c>
      <c r="I4" s="201"/>
      <c r="J4" s="69" t="s">
        <v>67</v>
      </c>
      <c r="K4" s="70" t="s">
        <v>68</v>
      </c>
    </row>
    <row r="5" spans="1:11" ht="16.5" customHeight="1">
      <c r="A5" s="98" t="s">
        <v>69</v>
      </c>
      <c r="B5" s="198" t="s">
        <v>70</v>
      </c>
      <c r="C5" s="199"/>
      <c r="D5" s="200" t="s">
        <v>71</v>
      </c>
      <c r="E5" s="201"/>
      <c r="F5" s="202">
        <v>45082</v>
      </c>
      <c r="G5" s="203"/>
      <c r="H5" s="200" t="s">
        <v>181</v>
      </c>
      <c r="I5" s="201"/>
      <c r="J5" s="69" t="s">
        <v>67</v>
      </c>
      <c r="K5" s="70" t="s">
        <v>68</v>
      </c>
    </row>
    <row r="6" spans="1:11" ht="16.5" customHeight="1">
      <c r="A6" s="97" t="s">
        <v>73</v>
      </c>
      <c r="B6" s="99">
        <v>1</v>
      </c>
      <c r="C6" s="100">
        <v>6</v>
      </c>
      <c r="D6" s="98" t="s">
        <v>74</v>
      </c>
      <c r="E6" s="101"/>
      <c r="F6" s="202">
        <v>45095</v>
      </c>
      <c r="G6" s="203"/>
      <c r="H6" s="270" t="s">
        <v>182</v>
      </c>
      <c r="I6" s="271"/>
      <c r="J6" s="271"/>
      <c r="K6" s="272"/>
    </row>
    <row r="7" spans="1:11" ht="16.5" customHeight="1">
      <c r="A7" s="97" t="s">
        <v>76</v>
      </c>
      <c r="B7" s="204">
        <v>800</v>
      </c>
      <c r="C7" s="205"/>
      <c r="D7" s="98" t="s">
        <v>77</v>
      </c>
      <c r="E7" s="103"/>
      <c r="F7" s="202">
        <v>45097</v>
      </c>
      <c r="G7" s="203"/>
      <c r="H7" s="273"/>
      <c r="I7" s="198"/>
      <c r="J7" s="198"/>
      <c r="K7" s="199"/>
    </row>
    <row r="8" spans="1:11" ht="16.5" customHeight="1">
      <c r="A8" s="105" t="s">
        <v>79</v>
      </c>
      <c r="B8" s="206"/>
      <c r="C8" s="207"/>
      <c r="D8" s="208" t="s">
        <v>80</v>
      </c>
      <c r="E8" s="209"/>
      <c r="F8" s="210">
        <v>45098</v>
      </c>
      <c r="G8" s="211"/>
      <c r="H8" s="208"/>
      <c r="I8" s="209"/>
      <c r="J8" s="209"/>
      <c r="K8" s="218"/>
    </row>
    <row r="9" spans="1:11" ht="16.5" customHeight="1">
      <c r="A9" s="274" t="s">
        <v>183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6.5" customHeight="1">
      <c r="A10" s="106" t="s">
        <v>84</v>
      </c>
      <c r="B10" s="107" t="s">
        <v>85</v>
      </c>
      <c r="C10" s="108" t="s">
        <v>86</v>
      </c>
      <c r="D10" s="109"/>
      <c r="E10" s="110" t="s">
        <v>89</v>
      </c>
      <c r="F10" s="107" t="s">
        <v>85</v>
      </c>
      <c r="G10" s="108" t="s">
        <v>86</v>
      </c>
      <c r="H10" s="107"/>
      <c r="I10" s="110" t="s">
        <v>87</v>
      </c>
      <c r="J10" s="107" t="s">
        <v>85</v>
      </c>
      <c r="K10" s="118" t="s">
        <v>86</v>
      </c>
    </row>
    <row r="11" spans="1:11" ht="16.5" customHeight="1">
      <c r="A11" s="98" t="s">
        <v>90</v>
      </c>
      <c r="B11" s="111" t="s">
        <v>85</v>
      </c>
      <c r="C11" s="69" t="s">
        <v>86</v>
      </c>
      <c r="D11" s="103"/>
      <c r="E11" s="101" t="s">
        <v>92</v>
      </c>
      <c r="F11" s="111" t="s">
        <v>85</v>
      </c>
      <c r="G11" s="69" t="s">
        <v>86</v>
      </c>
      <c r="H11" s="111"/>
      <c r="I11" s="101" t="s">
        <v>97</v>
      </c>
      <c r="J11" s="111" t="s">
        <v>85</v>
      </c>
      <c r="K11" s="70" t="s">
        <v>86</v>
      </c>
    </row>
    <row r="12" spans="1:11" ht="16.5" customHeight="1">
      <c r="A12" s="208" t="s">
        <v>126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8"/>
    </row>
    <row r="13" spans="1:11" ht="16.5" customHeight="1">
      <c r="A13" s="275" t="s">
        <v>184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spans="1:11" ht="16.5" customHeight="1">
      <c r="A14" s="276" t="s">
        <v>185</v>
      </c>
      <c r="B14" s="277"/>
      <c r="C14" s="277"/>
      <c r="D14" s="277"/>
      <c r="E14" s="277"/>
      <c r="F14" s="277"/>
      <c r="G14" s="277"/>
      <c r="H14" s="277"/>
      <c r="I14" s="278"/>
      <c r="J14" s="278"/>
      <c r="K14" s="279"/>
    </row>
    <row r="15" spans="1:11" ht="16.5" customHeight="1">
      <c r="A15" s="280"/>
      <c r="B15" s="281"/>
      <c r="C15" s="281"/>
      <c r="D15" s="282"/>
      <c r="E15" s="283"/>
      <c r="F15" s="281"/>
      <c r="G15" s="281"/>
      <c r="H15" s="282"/>
      <c r="I15" s="284"/>
      <c r="J15" s="285"/>
      <c r="K15" s="286"/>
    </row>
    <row r="16" spans="1:11" ht="16.5" customHeight="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>
      <c r="A17" s="275" t="s">
        <v>186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spans="1:11" ht="16.5" customHeight="1">
      <c r="A18" s="276" t="s">
        <v>187</v>
      </c>
      <c r="B18" s="277"/>
      <c r="C18" s="277"/>
      <c r="D18" s="277"/>
      <c r="E18" s="277"/>
      <c r="F18" s="277"/>
      <c r="G18" s="277"/>
      <c r="H18" s="277"/>
      <c r="I18" s="278"/>
      <c r="J18" s="278"/>
      <c r="K18" s="279"/>
    </row>
    <row r="19" spans="1:11" ht="16.5" customHeight="1">
      <c r="A19" s="280"/>
      <c r="B19" s="281"/>
      <c r="C19" s="281"/>
      <c r="D19" s="282"/>
      <c r="E19" s="283"/>
      <c r="F19" s="281"/>
      <c r="G19" s="281"/>
      <c r="H19" s="282"/>
      <c r="I19" s="284"/>
      <c r="J19" s="285"/>
      <c r="K19" s="286"/>
    </row>
    <row r="20" spans="1:11" ht="16.5" customHeight="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>
      <c r="A21" s="290" t="s">
        <v>123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>
      <c r="A22" s="291" t="s">
        <v>124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ht="16.5" customHeight="1">
      <c r="A23" s="237" t="s">
        <v>125</v>
      </c>
      <c r="B23" s="238"/>
      <c r="C23" s="69" t="s">
        <v>67</v>
      </c>
      <c r="D23" s="69" t="s">
        <v>68</v>
      </c>
      <c r="E23" s="292"/>
      <c r="F23" s="292"/>
      <c r="G23" s="292"/>
      <c r="H23" s="292"/>
      <c r="I23" s="292"/>
      <c r="J23" s="292"/>
      <c r="K23" s="293"/>
    </row>
    <row r="24" spans="1:11" ht="16.5" customHeight="1">
      <c r="A24" s="200" t="s">
        <v>188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9"/>
    </row>
    <row r="25" spans="1:11" ht="16.5" customHeight="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>
      <c r="A26" s="274" t="s">
        <v>131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spans="1:11" ht="16.5" customHeight="1">
      <c r="A27" s="95" t="s">
        <v>132</v>
      </c>
      <c r="B27" s="108" t="s">
        <v>95</v>
      </c>
      <c r="C27" s="108" t="s">
        <v>96</v>
      </c>
      <c r="D27" s="108" t="s">
        <v>88</v>
      </c>
      <c r="E27" s="96" t="s">
        <v>133</v>
      </c>
      <c r="F27" s="108" t="s">
        <v>95</v>
      </c>
      <c r="G27" s="108" t="s">
        <v>96</v>
      </c>
      <c r="H27" s="108" t="s">
        <v>88</v>
      </c>
      <c r="I27" s="96" t="s">
        <v>134</v>
      </c>
      <c r="J27" s="108" t="s">
        <v>95</v>
      </c>
      <c r="K27" s="118" t="s">
        <v>96</v>
      </c>
    </row>
    <row r="28" spans="1:11" ht="16.5" customHeight="1">
      <c r="A28" s="102" t="s">
        <v>87</v>
      </c>
      <c r="B28" s="69" t="s">
        <v>95</v>
      </c>
      <c r="C28" s="69" t="s">
        <v>96</v>
      </c>
      <c r="D28" s="69" t="s">
        <v>88</v>
      </c>
      <c r="E28" s="113" t="s">
        <v>94</v>
      </c>
      <c r="F28" s="69" t="s">
        <v>95</v>
      </c>
      <c r="G28" s="69" t="s">
        <v>96</v>
      </c>
      <c r="H28" s="69" t="s">
        <v>88</v>
      </c>
      <c r="I28" s="113" t="s">
        <v>105</v>
      </c>
      <c r="J28" s="69" t="s">
        <v>95</v>
      </c>
      <c r="K28" s="70" t="s">
        <v>96</v>
      </c>
    </row>
    <row r="29" spans="1:11" ht="16.5" customHeight="1">
      <c r="A29" s="200" t="s">
        <v>98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97"/>
    </row>
    <row r="30" spans="1:11" ht="16.5" customHeight="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 ht="16.5" customHeight="1">
      <c r="A31" s="274" t="s">
        <v>189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</row>
    <row r="32" spans="1:11" ht="17.25" customHeight="1">
      <c r="A32" s="298"/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05"/>
    </row>
    <row r="34" spans="1:11" ht="17.25" customHeight="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05"/>
    </row>
    <row r="35" spans="1:11" ht="17.25" customHeight="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05"/>
    </row>
    <row r="36" spans="1:11" ht="17.25" customHeight="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05"/>
    </row>
    <row r="37" spans="1:11" ht="17.25" customHeight="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05"/>
    </row>
    <row r="38" spans="1:11" ht="17.25" customHeight="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05"/>
    </row>
    <row r="39" spans="1:11" ht="17.25" customHeight="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05"/>
    </row>
    <row r="40" spans="1:11" ht="17.25" customHeight="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05"/>
    </row>
    <row r="41" spans="1:11" ht="17.25" customHeight="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05"/>
    </row>
    <row r="42" spans="1:11" ht="17.25" customHeight="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05"/>
    </row>
    <row r="43" spans="1:11" ht="17.25" customHeight="1">
      <c r="A43" s="248" t="s">
        <v>130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6.5" customHeight="1">
      <c r="A44" s="274" t="s">
        <v>190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</row>
    <row r="45" spans="1:11" ht="18" customHeight="1">
      <c r="A45" s="301" t="s">
        <v>126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>
      <c r="A48" s="114" t="s">
        <v>136</v>
      </c>
      <c r="B48" s="304" t="s">
        <v>137</v>
      </c>
      <c r="C48" s="304"/>
      <c r="D48" s="115" t="s">
        <v>138</v>
      </c>
      <c r="E48" s="116"/>
      <c r="F48" s="115" t="s">
        <v>140</v>
      </c>
      <c r="G48" s="117"/>
      <c r="H48" s="305" t="s">
        <v>141</v>
      </c>
      <c r="I48" s="305"/>
      <c r="J48" s="304"/>
      <c r="K48" s="306"/>
    </row>
    <row r="49" spans="1:11" ht="16.5" customHeight="1">
      <c r="A49" s="215" t="s">
        <v>191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6.5" customHeight="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>
      <c r="A52" s="114" t="s">
        <v>136</v>
      </c>
      <c r="B52" s="304" t="s">
        <v>137</v>
      </c>
      <c r="C52" s="304"/>
      <c r="D52" s="115" t="s">
        <v>138</v>
      </c>
      <c r="E52" s="115"/>
      <c r="F52" s="115" t="s">
        <v>140</v>
      </c>
      <c r="G52" s="115"/>
      <c r="H52" s="305" t="s">
        <v>141</v>
      </c>
      <c r="I52" s="305"/>
      <c r="J52" s="313"/>
      <c r="K52" s="31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A7" workbookViewId="0">
      <selection sqref="A1:N17"/>
    </sheetView>
  </sheetViews>
  <sheetFormatPr defaultColWidth="9" defaultRowHeight="26.1" customHeight="1"/>
  <cols>
    <col min="1" max="1" width="17.125" style="37" customWidth="1"/>
    <col min="2" max="7" width="9.375" style="37" customWidth="1"/>
    <col min="8" max="8" width="1.375" style="37" customWidth="1"/>
    <col min="9" max="14" width="10.625" style="37" customWidth="1"/>
    <col min="15" max="16384" width="9" style="37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38" t="s">
        <v>62</v>
      </c>
      <c r="B2" s="261" t="s">
        <v>63</v>
      </c>
      <c r="C2" s="261"/>
      <c r="D2" s="39" t="s">
        <v>69</v>
      </c>
      <c r="E2" s="261" t="s">
        <v>146</v>
      </c>
      <c r="F2" s="261"/>
      <c r="G2" s="261"/>
      <c r="H2" s="266"/>
      <c r="I2" s="58" t="s">
        <v>57</v>
      </c>
      <c r="J2" s="261" t="s">
        <v>58</v>
      </c>
      <c r="K2" s="261"/>
      <c r="L2" s="261"/>
      <c r="M2" s="261"/>
      <c r="N2" s="262"/>
    </row>
    <row r="3" spans="1:14" ht="29.1" customHeight="1">
      <c r="A3" s="265" t="s">
        <v>147</v>
      </c>
      <c r="B3" s="263" t="s">
        <v>148</v>
      </c>
      <c r="C3" s="263"/>
      <c r="D3" s="263"/>
      <c r="E3" s="263"/>
      <c r="F3" s="263"/>
      <c r="G3" s="263"/>
      <c r="H3" s="267"/>
      <c r="I3" s="263" t="s">
        <v>149</v>
      </c>
      <c r="J3" s="263"/>
      <c r="K3" s="263"/>
      <c r="L3" s="263"/>
      <c r="M3" s="263"/>
      <c r="N3" s="264"/>
    </row>
    <row r="4" spans="1:14" ht="29.1" customHeight="1">
      <c r="A4" s="265"/>
      <c r="B4" s="40" t="s">
        <v>112</v>
      </c>
      <c r="C4" s="40" t="s">
        <v>113</v>
      </c>
      <c r="D4" s="40" t="s">
        <v>114</v>
      </c>
      <c r="E4" s="40" t="s">
        <v>115</v>
      </c>
      <c r="F4" s="41" t="s">
        <v>116</v>
      </c>
      <c r="G4" s="42"/>
      <c r="H4" s="267"/>
      <c r="I4" s="59" t="s">
        <v>150</v>
      </c>
      <c r="J4" s="59"/>
      <c r="K4" s="59"/>
      <c r="L4" s="59"/>
      <c r="M4" s="59"/>
      <c r="N4" s="59"/>
    </row>
    <row r="5" spans="1:14" ht="29.1" customHeight="1">
      <c r="A5" s="43" t="s">
        <v>151</v>
      </c>
      <c r="B5" s="40" t="s">
        <v>152</v>
      </c>
      <c r="C5" s="44" t="s">
        <v>153</v>
      </c>
      <c r="D5" s="44" t="s">
        <v>154</v>
      </c>
      <c r="E5" s="40" t="s">
        <v>155</v>
      </c>
      <c r="F5" s="40" t="s">
        <v>156</v>
      </c>
      <c r="G5" s="45"/>
      <c r="H5" s="267"/>
      <c r="I5" s="40" t="s">
        <v>155</v>
      </c>
      <c r="J5" s="45"/>
      <c r="K5" s="60"/>
      <c r="L5" s="60"/>
      <c r="M5" s="60"/>
      <c r="N5" s="60"/>
    </row>
    <row r="6" spans="1:14" ht="29.1" customHeight="1">
      <c r="A6" s="46" t="s">
        <v>157</v>
      </c>
      <c r="B6" s="47">
        <f>C6-2.1</f>
        <v>97.9</v>
      </c>
      <c r="C6" s="48">
        <v>100</v>
      </c>
      <c r="D6" s="47">
        <f>C6+2.1</f>
        <v>102.1</v>
      </c>
      <c r="E6" s="47">
        <f>D6+2.1</f>
        <v>104.19999999999999</v>
      </c>
      <c r="F6" s="49">
        <f>E6+2.1</f>
        <v>106.29999999999998</v>
      </c>
      <c r="G6" s="50"/>
      <c r="H6" s="267"/>
      <c r="I6" s="61" t="s">
        <v>158</v>
      </c>
      <c r="J6" s="61"/>
      <c r="K6" s="62"/>
      <c r="L6" s="62"/>
      <c r="M6" s="62"/>
      <c r="N6" s="62"/>
    </row>
    <row r="7" spans="1:14" ht="29.1" customHeight="1">
      <c r="A7" s="46" t="s">
        <v>159</v>
      </c>
      <c r="B7" s="47">
        <f>C7-1.5</f>
        <v>71</v>
      </c>
      <c r="C7" s="48">
        <v>72.5</v>
      </c>
      <c r="D7" s="47">
        <f>C7+1.5</f>
        <v>74</v>
      </c>
      <c r="E7" s="47">
        <f>D7+1.5</f>
        <v>75.5</v>
      </c>
      <c r="F7" s="49">
        <f>E7+1.5</f>
        <v>77</v>
      </c>
      <c r="G7" s="50"/>
      <c r="H7" s="267"/>
      <c r="I7" s="61"/>
      <c r="J7" s="61"/>
      <c r="K7" s="63"/>
      <c r="L7" s="63"/>
      <c r="M7" s="63"/>
      <c r="N7" s="63"/>
    </row>
    <row r="8" spans="1:14" ht="29.1" customHeight="1">
      <c r="A8" s="46" t="s">
        <v>160</v>
      </c>
      <c r="B8" s="47">
        <f t="shared" ref="B8:B10" si="0">C8-4</f>
        <v>68</v>
      </c>
      <c r="C8" s="48">
        <v>72</v>
      </c>
      <c r="D8" s="47">
        <f t="shared" ref="D8:D11" si="1">C8+4</f>
        <v>76</v>
      </c>
      <c r="E8" s="47">
        <f t="shared" ref="E8:E10" si="2">D8+5</f>
        <v>81</v>
      </c>
      <c r="F8" s="49">
        <f t="shared" ref="F8:F10" si="3">E8+6</f>
        <v>87</v>
      </c>
      <c r="G8" s="50"/>
      <c r="H8" s="267"/>
      <c r="I8" s="61" t="s">
        <v>161</v>
      </c>
      <c r="J8" s="61"/>
      <c r="K8" s="62"/>
      <c r="L8" s="62"/>
      <c r="M8" s="62"/>
      <c r="N8" s="62"/>
    </row>
    <row r="9" spans="1:14" ht="29.1" customHeight="1">
      <c r="A9" s="46" t="s">
        <v>162</v>
      </c>
      <c r="B9" s="47">
        <f t="shared" si="0"/>
        <v>90</v>
      </c>
      <c r="C9" s="48">
        <v>94</v>
      </c>
      <c r="D9" s="47">
        <f t="shared" si="1"/>
        <v>98</v>
      </c>
      <c r="E9" s="47">
        <f t="shared" si="2"/>
        <v>103</v>
      </c>
      <c r="F9" s="49">
        <f t="shared" si="3"/>
        <v>109</v>
      </c>
      <c r="G9" s="51"/>
      <c r="H9" s="267"/>
      <c r="I9" s="61"/>
      <c r="J9" s="61"/>
      <c r="K9" s="62"/>
      <c r="L9" s="62"/>
      <c r="M9" s="62"/>
      <c r="N9" s="62"/>
    </row>
    <row r="10" spans="1:14" ht="29.1" customHeight="1">
      <c r="A10" s="46" t="s">
        <v>163</v>
      </c>
      <c r="B10" s="52">
        <f t="shared" si="0"/>
        <v>116</v>
      </c>
      <c r="C10" s="53">
        <v>120</v>
      </c>
      <c r="D10" s="52">
        <f t="shared" si="1"/>
        <v>124</v>
      </c>
      <c r="E10" s="52">
        <f t="shared" si="2"/>
        <v>129</v>
      </c>
      <c r="F10" s="54">
        <f t="shared" si="3"/>
        <v>135</v>
      </c>
      <c r="G10" s="51"/>
      <c r="H10" s="267"/>
      <c r="I10" s="61" t="s">
        <v>164</v>
      </c>
      <c r="J10" s="61"/>
      <c r="K10" s="62"/>
      <c r="L10" s="62"/>
      <c r="M10" s="62"/>
      <c r="N10" s="62"/>
    </row>
    <row r="11" spans="1:14" ht="29.1" customHeight="1">
      <c r="A11" s="46" t="s">
        <v>165</v>
      </c>
      <c r="B11" s="47">
        <f>C11-3.6</f>
        <v>94.4</v>
      </c>
      <c r="C11" s="48">
        <v>98</v>
      </c>
      <c r="D11" s="47">
        <f t="shared" si="1"/>
        <v>102</v>
      </c>
      <c r="E11" s="47">
        <f>D11+4</f>
        <v>106</v>
      </c>
      <c r="F11" s="49">
        <f>E11+4</f>
        <v>110</v>
      </c>
      <c r="G11" s="51"/>
      <c r="H11" s="267"/>
      <c r="I11" s="61" t="s">
        <v>166</v>
      </c>
      <c r="J11" s="61"/>
      <c r="K11" s="62"/>
      <c r="L11" s="62"/>
      <c r="M11" s="62"/>
      <c r="N11" s="62"/>
    </row>
    <row r="12" spans="1:14" ht="29.1" customHeight="1">
      <c r="A12" s="46" t="s">
        <v>167</v>
      </c>
      <c r="B12" s="47">
        <f>C12-1.15</f>
        <v>28.35</v>
      </c>
      <c r="C12" s="48">
        <v>29.5</v>
      </c>
      <c r="D12" s="47">
        <f>C12+1.3</f>
        <v>30.8</v>
      </c>
      <c r="E12" s="47">
        <f>D12+1.3</f>
        <v>32.1</v>
      </c>
      <c r="F12" s="49">
        <f>E12+1.3</f>
        <v>33.4</v>
      </c>
      <c r="G12" s="51"/>
      <c r="H12" s="267"/>
      <c r="I12" s="61" t="s">
        <v>166</v>
      </c>
      <c r="J12" s="61"/>
      <c r="K12" s="62"/>
      <c r="L12" s="62"/>
      <c r="M12" s="62"/>
      <c r="N12" s="62"/>
    </row>
    <row r="13" spans="1:14" ht="29.1" customHeight="1">
      <c r="A13" s="46" t="s">
        <v>168</v>
      </c>
      <c r="B13" s="47">
        <f>C13-0.7</f>
        <v>21.1</v>
      </c>
      <c r="C13" s="48">
        <v>21.8</v>
      </c>
      <c r="D13" s="47">
        <f>C13+0.7</f>
        <v>22.5</v>
      </c>
      <c r="E13" s="47">
        <f>D13+0.7</f>
        <v>23.2</v>
      </c>
      <c r="F13" s="49">
        <f>E13+0.9</f>
        <v>24.099999999999998</v>
      </c>
      <c r="G13" s="51"/>
      <c r="H13" s="267"/>
      <c r="I13" s="61" t="s">
        <v>169</v>
      </c>
      <c r="J13" s="61"/>
      <c r="K13" s="62"/>
      <c r="L13" s="62"/>
      <c r="M13" s="62"/>
      <c r="N13" s="62"/>
    </row>
    <row r="14" spans="1:14" ht="29.1" customHeight="1">
      <c r="A14" s="46" t="s">
        <v>170</v>
      </c>
      <c r="B14" s="47">
        <f>C14-0.5</f>
        <v>17.5</v>
      </c>
      <c r="C14" s="48">
        <v>18</v>
      </c>
      <c r="D14" s="47">
        <f>C14+0.5</f>
        <v>18.5</v>
      </c>
      <c r="E14" s="47">
        <f>D14+0.5</f>
        <v>19</v>
      </c>
      <c r="F14" s="49">
        <f>E14+0.7</f>
        <v>19.7</v>
      </c>
      <c r="G14" s="51"/>
      <c r="H14" s="267"/>
      <c r="I14" s="61" t="s">
        <v>169</v>
      </c>
      <c r="J14" s="61"/>
      <c r="K14" s="62"/>
      <c r="L14" s="62"/>
      <c r="M14" s="62"/>
      <c r="N14" s="62"/>
    </row>
    <row r="15" spans="1:14" ht="29.1" customHeight="1">
      <c r="A15" s="46" t="s">
        <v>171</v>
      </c>
      <c r="B15" s="47">
        <f>C15-0.6</f>
        <v>26.599999999999998</v>
      </c>
      <c r="C15" s="48">
        <v>27.2</v>
      </c>
      <c r="D15" s="47">
        <f>C15+0.6</f>
        <v>27.8</v>
      </c>
      <c r="E15" s="47">
        <f>D15+0.7</f>
        <v>28.5</v>
      </c>
      <c r="F15" s="49">
        <f>E15+0.6</f>
        <v>29.1</v>
      </c>
      <c r="G15" s="51"/>
      <c r="H15" s="267"/>
      <c r="I15" s="61" t="s">
        <v>172</v>
      </c>
      <c r="J15" s="61"/>
      <c r="K15" s="62"/>
      <c r="L15" s="62"/>
      <c r="M15" s="62"/>
      <c r="N15" s="62"/>
    </row>
    <row r="16" spans="1:14" ht="16.5">
      <c r="A16" s="46" t="s">
        <v>173</v>
      </c>
      <c r="B16" s="47">
        <f>C16-0.9</f>
        <v>37.6</v>
      </c>
      <c r="C16" s="48">
        <v>38.5</v>
      </c>
      <c r="D16" s="47">
        <f>C16+1.1</f>
        <v>39.6</v>
      </c>
      <c r="E16" s="47">
        <f>D16+1.1</f>
        <v>40.700000000000003</v>
      </c>
      <c r="F16" s="49">
        <f>E16+1.1</f>
        <v>41.800000000000004</v>
      </c>
      <c r="G16" s="55"/>
      <c r="H16" s="268"/>
      <c r="I16" s="61" t="s">
        <v>166</v>
      </c>
      <c r="J16" s="61"/>
      <c r="K16" s="62"/>
      <c r="L16" s="62"/>
      <c r="M16" s="62"/>
      <c r="N16" s="62"/>
    </row>
    <row r="17" spans="1:14" ht="26.1" customHeight="1">
      <c r="A17" s="46" t="s">
        <v>174</v>
      </c>
      <c r="B17" s="47">
        <f>C17-0.5</f>
        <v>13.5</v>
      </c>
      <c r="C17" s="48">
        <v>14</v>
      </c>
      <c r="D17" s="47">
        <f>C17</f>
        <v>14</v>
      </c>
      <c r="E17" s="47">
        <f>D17+1.5</f>
        <v>15.5</v>
      </c>
      <c r="F17" s="49">
        <f>E17+0</f>
        <v>15.5</v>
      </c>
      <c r="G17" s="56"/>
      <c r="H17" s="57"/>
      <c r="I17" s="61" t="s">
        <v>166</v>
      </c>
      <c r="J17" s="56"/>
      <c r="K17" s="56"/>
      <c r="L17" s="56"/>
      <c r="M17" s="56"/>
      <c r="N17" s="56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A22" sqref="A22:K22"/>
    </sheetView>
  </sheetViews>
  <sheetFormatPr defaultColWidth="10.125" defaultRowHeight="14.2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>
      <c r="A1" s="315" t="s">
        <v>192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A2" s="65" t="s">
        <v>53</v>
      </c>
      <c r="B2" s="316" t="s">
        <v>54</v>
      </c>
      <c r="C2" s="316"/>
      <c r="D2" s="66" t="s">
        <v>62</v>
      </c>
      <c r="E2" s="67" t="s">
        <v>63</v>
      </c>
      <c r="F2" s="68" t="s">
        <v>193</v>
      </c>
      <c r="G2" s="198" t="s">
        <v>70</v>
      </c>
      <c r="H2" s="199"/>
      <c r="I2" s="87" t="s">
        <v>57</v>
      </c>
      <c r="J2" s="317" t="s">
        <v>58</v>
      </c>
      <c r="K2" s="318"/>
    </row>
    <row r="3" spans="1:11">
      <c r="A3" s="71" t="s">
        <v>76</v>
      </c>
      <c r="B3" s="204">
        <v>800</v>
      </c>
      <c r="C3" s="205"/>
      <c r="D3" s="72" t="s">
        <v>194</v>
      </c>
      <c r="E3" s="319">
        <v>45098</v>
      </c>
      <c r="F3" s="320"/>
      <c r="G3" s="320"/>
      <c r="H3" s="292" t="s">
        <v>195</v>
      </c>
      <c r="I3" s="292"/>
      <c r="J3" s="292"/>
      <c r="K3" s="293"/>
    </row>
    <row r="4" spans="1:11">
      <c r="A4" s="73" t="s">
        <v>73</v>
      </c>
      <c r="B4" s="74">
        <v>1</v>
      </c>
      <c r="C4" s="74">
        <v>6</v>
      </c>
      <c r="D4" s="75" t="s">
        <v>196</v>
      </c>
      <c r="E4" s="320"/>
      <c r="F4" s="320"/>
      <c r="G4" s="320"/>
      <c r="H4" s="238" t="s">
        <v>197</v>
      </c>
      <c r="I4" s="238"/>
      <c r="J4" s="85" t="s">
        <v>67</v>
      </c>
      <c r="K4" s="90" t="s">
        <v>68</v>
      </c>
    </row>
    <row r="5" spans="1:11">
      <c r="A5" s="73" t="s">
        <v>198</v>
      </c>
      <c r="B5" s="321">
        <v>1</v>
      </c>
      <c r="C5" s="321"/>
      <c r="D5" s="72" t="s">
        <v>199</v>
      </c>
      <c r="E5" s="72" t="s">
        <v>200</v>
      </c>
      <c r="F5" s="72" t="s">
        <v>201</v>
      </c>
      <c r="G5" s="72" t="s">
        <v>202</v>
      </c>
      <c r="H5" s="238" t="s">
        <v>203</v>
      </c>
      <c r="I5" s="238"/>
      <c r="J5" s="85" t="s">
        <v>67</v>
      </c>
      <c r="K5" s="90" t="s">
        <v>68</v>
      </c>
    </row>
    <row r="6" spans="1:11">
      <c r="A6" s="77" t="s">
        <v>204</v>
      </c>
      <c r="B6" s="322">
        <v>80</v>
      </c>
      <c r="C6" s="322"/>
      <c r="D6" s="78" t="s">
        <v>205</v>
      </c>
      <c r="E6" s="79"/>
      <c r="F6" s="80"/>
      <c r="G6" s="78"/>
      <c r="H6" s="323" t="s">
        <v>206</v>
      </c>
      <c r="I6" s="323"/>
      <c r="J6" s="80" t="s">
        <v>67</v>
      </c>
      <c r="K6" s="91" t="s">
        <v>68</v>
      </c>
    </row>
    <row r="7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207</v>
      </c>
      <c r="B8" s="68" t="s">
        <v>208</v>
      </c>
      <c r="C8" s="68" t="s">
        <v>209</v>
      </c>
      <c r="D8" s="68" t="s">
        <v>210</v>
      </c>
      <c r="E8" s="68" t="s">
        <v>211</v>
      </c>
      <c r="F8" s="68" t="s">
        <v>212</v>
      </c>
      <c r="G8" s="324" t="s">
        <v>79</v>
      </c>
      <c r="H8" s="325"/>
      <c r="I8" s="325"/>
      <c r="J8" s="325"/>
      <c r="K8" s="326"/>
    </row>
    <row r="9" spans="1:11">
      <c r="A9" s="237" t="s">
        <v>213</v>
      </c>
      <c r="B9" s="238"/>
      <c r="C9" s="85" t="s">
        <v>67</v>
      </c>
      <c r="D9" s="85" t="s">
        <v>68</v>
      </c>
      <c r="E9" s="72" t="s">
        <v>214</v>
      </c>
      <c r="F9" s="86" t="s">
        <v>215</v>
      </c>
      <c r="G9" s="327"/>
      <c r="H9" s="328"/>
      <c r="I9" s="328"/>
      <c r="J9" s="328"/>
      <c r="K9" s="329"/>
    </row>
    <row r="10" spans="1:11">
      <c r="A10" s="237" t="s">
        <v>216</v>
      </c>
      <c r="B10" s="238"/>
      <c r="C10" s="85" t="s">
        <v>67</v>
      </c>
      <c r="D10" s="85" t="s">
        <v>68</v>
      </c>
      <c r="E10" s="72" t="s">
        <v>217</v>
      </c>
      <c r="F10" s="86" t="s">
        <v>218</v>
      </c>
      <c r="G10" s="327" t="s">
        <v>219</v>
      </c>
      <c r="H10" s="328"/>
      <c r="I10" s="328"/>
      <c r="J10" s="328"/>
      <c r="K10" s="329"/>
    </row>
    <row r="11" spans="1:11">
      <c r="A11" s="301" t="s">
        <v>183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71" t="s">
        <v>89</v>
      </c>
      <c r="B12" s="85" t="s">
        <v>85</v>
      </c>
      <c r="C12" s="85" t="s">
        <v>86</v>
      </c>
      <c r="D12" s="86"/>
      <c r="E12" s="72" t="s">
        <v>87</v>
      </c>
      <c r="F12" s="85" t="s">
        <v>85</v>
      </c>
      <c r="G12" s="85" t="s">
        <v>86</v>
      </c>
      <c r="H12" s="85"/>
      <c r="I12" s="72" t="s">
        <v>220</v>
      </c>
      <c r="J12" s="85" t="s">
        <v>85</v>
      </c>
      <c r="K12" s="90" t="s">
        <v>86</v>
      </c>
    </row>
    <row r="13" spans="1:11">
      <c r="A13" s="71" t="s">
        <v>92</v>
      </c>
      <c r="B13" s="85" t="s">
        <v>85</v>
      </c>
      <c r="C13" s="85" t="s">
        <v>86</v>
      </c>
      <c r="D13" s="86"/>
      <c r="E13" s="72" t="s">
        <v>97</v>
      </c>
      <c r="F13" s="85" t="s">
        <v>85</v>
      </c>
      <c r="G13" s="85" t="s">
        <v>86</v>
      </c>
      <c r="H13" s="85"/>
      <c r="I13" s="72" t="s">
        <v>221</v>
      </c>
      <c r="J13" s="85" t="s">
        <v>85</v>
      </c>
      <c r="K13" s="90" t="s">
        <v>86</v>
      </c>
    </row>
    <row r="14" spans="1:11">
      <c r="A14" s="77" t="s">
        <v>222</v>
      </c>
      <c r="B14" s="80" t="s">
        <v>85</v>
      </c>
      <c r="C14" s="80" t="s">
        <v>86</v>
      </c>
      <c r="D14" s="79"/>
      <c r="E14" s="78" t="s">
        <v>223</v>
      </c>
      <c r="F14" s="80" t="s">
        <v>85</v>
      </c>
      <c r="G14" s="80" t="s">
        <v>86</v>
      </c>
      <c r="H14" s="80"/>
      <c r="I14" s="78" t="s">
        <v>224</v>
      </c>
      <c r="J14" s="80" t="s">
        <v>85</v>
      </c>
      <c r="K14" s="91" t="s">
        <v>86</v>
      </c>
    </row>
    <row r="15" spans="1:1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>
      <c r="A16" s="291" t="s">
        <v>225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>
      <c r="A17" s="237" t="s">
        <v>226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97"/>
    </row>
    <row r="18" spans="1:11">
      <c r="A18" s="237" t="s">
        <v>227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97"/>
    </row>
    <row r="19" spans="1:11">
      <c r="A19" s="330" t="s">
        <v>228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2"/>
    </row>
    <row r="20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33"/>
    </row>
    <row r="21" spans="1:11">
      <c r="A21" s="280"/>
      <c r="B21" s="281"/>
      <c r="C21" s="281"/>
      <c r="D21" s="281"/>
      <c r="E21" s="281"/>
      <c r="F21" s="281"/>
      <c r="G21" s="281"/>
      <c r="H21" s="281"/>
      <c r="I21" s="281"/>
      <c r="J21" s="281"/>
      <c r="K21" s="333"/>
    </row>
    <row r="22" spans="1:11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333"/>
    </row>
    <row r="23" spans="1:11">
      <c r="A23" s="334"/>
      <c r="B23" s="335"/>
      <c r="C23" s="335"/>
      <c r="D23" s="335"/>
      <c r="E23" s="335"/>
      <c r="F23" s="335"/>
      <c r="G23" s="335"/>
      <c r="H23" s="335"/>
      <c r="I23" s="335"/>
      <c r="J23" s="335"/>
      <c r="K23" s="336"/>
    </row>
    <row r="24" spans="1:11">
      <c r="A24" s="237" t="s">
        <v>125</v>
      </c>
      <c r="B24" s="238"/>
      <c r="C24" s="85" t="s">
        <v>67</v>
      </c>
      <c r="D24" s="85" t="s">
        <v>68</v>
      </c>
      <c r="E24" s="292"/>
      <c r="F24" s="292"/>
      <c r="G24" s="292"/>
      <c r="H24" s="292"/>
      <c r="I24" s="292"/>
      <c r="J24" s="292"/>
      <c r="K24" s="293"/>
    </row>
    <row r="25" spans="1:11">
      <c r="A25" s="88" t="s">
        <v>229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>
      <c r="A27" s="340" t="s">
        <v>230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>
      <c r="A28" s="341"/>
      <c r="B28" s="342"/>
      <c r="C28" s="342"/>
      <c r="D28" s="342"/>
      <c r="E28" s="342"/>
      <c r="F28" s="342"/>
      <c r="G28" s="342"/>
      <c r="H28" s="342"/>
      <c r="I28" s="342"/>
      <c r="J28" s="342"/>
      <c r="K28" s="343"/>
    </row>
    <row r="29" spans="1:11">
      <c r="A29" s="341"/>
      <c r="B29" s="342"/>
      <c r="C29" s="342"/>
      <c r="D29" s="342"/>
      <c r="E29" s="342"/>
      <c r="F29" s="342"/>
      <c r="G29" s="342"/>
      <c r="H29" s="342"/>
      <c r="I29" s="342"/>
      <c r="J29" s="342"/>
      <c r="K29" s="343"/>
    </row>
    <row r="30" spans="1:11">
      <c r="A30" s="341"/>
      <c r="B30" s="342"/>
      <c r="C30" s="342"/>
      <c r="D30" s="342"/>
      <c r="E30" s="342"/>
      <c r="F30" s="342"/>
      <c r="G30" s="342"/>
      <c r="H30" s="342"/>
      <c r="I30" s="342"/>
      <c r="J30" s="342"/>
      <c r="K30" s="343"/>
    </row>
    <row r="31" spans="1:1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3"/>
    </row>
    <row r="32" spans="1:1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23.1" customHeight="1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3.1" customHeight="1">
      <c r="A34" s="280"/>
      <c r="B34" s="281"/>
      <c r="C34" s="281"/>
      <c r="D34" s="281"/>
      <c r="E34" s="281"/>
      <c r="F34" s="281"/>
      <c r="G34" s="281"/>
      <c r="H34" s="281"/>
      <c r="I34" s="281"/>
      <c r="J34" s="281"/>
      <c r="K34" s="333"/>
    </row>
    <row r="35" spans="1:11" ht="23.1" customHeight="1">
      <c r="A35" s="344"/>
      <c r="B35" s="281"/>
      <c r="C35" s="281"/>
      <c r="D35" s="281"/>
      <c r="E35" s="281"/>
      <c r="F35" s="281"/>
      <c r="G35" s="281"/>
      <c r="H35" s="281"/>
      <c r="I35" s="281"/>
      <c r="J35" s="281"/>
      <c r="K35" s="333"/>
    </row>
    <row r="36" spans="1:11" ht="23.1" customHeight="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7"/>
    </row>
    <row r="37" spans="1:11" ht="18.75" customHeight="1">
      <c r="A37" s="348" t="s">
        <v>231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50"/>
    </row>
    <row r="38" spans="1:11" ht="18.75" customHeight="1">
      <c r="A38" s="237" t="s">
        <v>232</v>
      </c>
      <c r="B38" s="238"/>
      <c r="C38" s="238"/>
      <c r="D38" s="292" t="s">
        <v>233</v>
      </c>
      <c r="E38" s="292"/>
      <c r="F38" s="284" t="s">
        <v>234</v>
      </c>
      <c r="G38" s="351"/>
      <c r="H38" s="238" t="s">
        <v>235</v>
      </c>
      <c r="I38" s="238"/>
      <c r="J38" s="238" t="s">
        <v>236</v>
      </c>
      <c r="K38" s="297"/>
    </row>
    <row r="39" spans="1:11" ht="18.75" customHeight="1">
      <c r="A39" s="73" t="s">
        <v>126</v>
      </c>
      <c r="B39" s="238" t="s">
        <v>237</v>
      </c>
      <c r="C39" s="238"/>
      <c r="D39" s="238"/>
      <c r="E39" s="238"/>
      <c r="F39" s="238"/>
      <c r="G39" s="238"/>
      <c r="H39" s="238"/>
      <c r="I39" s="238"/>
      <c r="J39" s="238"/>
      <c r="K39" s="297"/>
    </row>
    <row r="40" spans="1:11" ht="30.9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297"/>
    </row>
    <row r="41" spans="1:11" ht="18.7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297"/>
    </row>
    <row r="42" spans="1:11" ht="32.1" customHeight="1">
      <c r="A42" s="77" t="s">
        <v>136</v>
      </c>
      <c r="B42" s="352" t="s">
        <v>238</v>
      </c>
      <c r="C42" s="352"/>
      <c r="D42" s="78" t="s">
        <v>239</v>
      </c>
      <c r="E42" s="79"/>
      <c r="F42" s="78" t="s">
        <v>140</v>
      </c>
      <c r="G42" s="89"/>
      <c r="H42" s="353" t="s">
        <v>141</v>
      </c>
      <c r="I42" s="353"/>
      <c r="J42" s="352" t="s">
        <v>144</v>
      </c>
      <c r="K42" s="35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A8" workbookViewId="0">
      <selection activeCell="K8" sqref="K8"/>
    </sheetView>
  </sheetViews>
  <sheetFormatPr defaultColWidth="9" defaultRowHeight="26.1" customHeight="1"/>
  <cols>
    <col min="1" max="1" width="12.875" style="37" customWidth="1"/>
    <col min="2" max="7" width="9.375" style="37" customWidth="1"/>
    <col min="8" max="8" width="1.375" style="37" customWidth="1"/>
    <col min="9" max="14" width="9.5" style="37" customWidth="1"/>
    <col min="15" max="16384" width="9" style="37"/>
  </cols>
  <sheetData>
    <row r="1" spans="1:14" ht="30" customHeight="1">
      <c r="A1" s="259" t="s">
        <v>145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1:14" ht="29.1" customHeight="1">
      <c r="A2" s="38" t="s">
        <v>62</v>
      </c>
      <c r="B2" s="261" t="s">
        <v>63</v>
      </c>
      <c r="C2" s="261"/>
      <c r="D2" s="39" t="s">
        <v>69</v>
      </c>
      <c r="E2" s="261" t="s">
        <v>146</v>
      </c>
      <c r="F2" s="261"/>
      <c r="G2" s="261"/>
      <c r="H2" s="266"/>
      <c r="I2" s="58" t="s">
        <v>57</v>
      </c>
      <c r="J2" s="261" t="s">
        <v>58</v>
      </c>
      <c r="K2" s="261"/>
      <c r="L2" s="261"/>
      <c r="M2" s="261"/>
      <c r="N2" s="262"/>
    </row>
    <row r="3" spans="1:14" ht="29.1" customHeight="1">
      <c r="A3" s="265" t="s">
        <v>147</v>
      </c>
      <c r="B3" s="263" t="s">
        <v>148</v>
      </c>
      <c r="C3" s="263"/>
      <c r="D3" s="263"/>
      <c r="E3" s="263"/>
      <c r="F3" s="263"/>
      <c r="G3" s="263"/>
      <c r="H3" s="267"/>
      <c r="I3" s="263" t="s">
        <v>149</v>
      </c>
      <c r="J3" s="263"/>
      <c r="K3" s="263"/>
      <c r="L3" s="263"/>
      <c r="M3" s="263"/>
      <c r="N3" s="264"/>
    </row>
    <row r="4" spans="1:14" ht="29.1" customHeight="1">
      <c r="A4" s="265"/>
      <c r="B4" s="40" t="s">
        <v>112</v>
      </c>
      <c r="C4" s="40" t="s">
        <v>113</v>
      </c>
      <c r="D4" s="40" t="s">
        <v>114</v>
      </c>
      <c r="E4" s="40" t="s">
        <v>115</v>
      </c>
      <c r="F4" s="41" t="s">
        <v>116</v>
      </c>
      <c r="G4" s="42"/>
      <c r="H4" s="267"/>
      <c r="I4" s="59" t="s">
        <v>150</v>
      </c>
      <c r="J4" s="59"/>
      <c r="K4" s="59"/>
      <c r="L4" s="59"/>
      <c r="M4" s="59"/>
      <c r="N4" s="59"/>
    </row>
    <row r="5" spans="1:14" ht="29.1" customHeight="1">
      <c r="A5" s="43" t="s">
        <v>151</v>
      </c>
      <c r="B5" s="40" t="s">
        <v>152</v>
      </c>
      <c r="C5" s="44" t="s">
        <v>153</v>
      </c>
      <c r="D5" s="44" t="s">
        <v>154</v>
      </c>
      <c r="E5" s="40" t="s">
        <v>155</v>
      </c>
      <c r="F5" s="40" t="s">
        <v>156</v>
      </c>
      <c r="G5" s="45"/>
      <c r="H5" s="267"/>
      <c r="I5" s="40" t="s">
        <v>155</v>
      </c>
      <c r="J5" s="45"/>
      <c r="K5" s="60"/>
      <c r="L5" s="60"/>
      <c r="M5" s="60"/>
      <c r="N5" s="60"/>
    </row>
    <row r="6" spans="1:14" ht="29.1" customHeight="1">
      <c r="A6" s="46" t="s">
        <v>157</v>
      </c>
      <c r="B6" s="47">
        <f>C6-2.1</f>
        <v>97.9</v>
      </c>
      <c r="C6" s="48">
        <v>100</v>
      </c>
      <c r="D6" s="47">
        <f>C6+2.1</f>
        <v>102.1</v>
      </c>
      <c r="E6" s="47">
        <f>D6+2.1</f>
        <v>104.19999999999999</v>
      </c>
      <c r="F6" s="49">
        <f>E6+2.1</f>
        <v>106.29999999999998</v>
      </c>
      <c r="G6" s="50"/>
      <c r="H6" s="267"/>
      <c r="I6" s="61" t="s">
        <v>158</v>
      </c>
      <c r="J6" s="61"/>
      <c r="K6" s="62"/>
      <c r="L6" s="62"/>
      <c r="M6" s="62"/>
      <c r="N6" s="62"/>
    </row>
    <row r="7" spans="1:14" ht="29.1" customHeight="1">
      <c r="A7" s="46" t="s">
        <v>159</v>
      </c>
      <c r="B7" s="47">
        <f>C7-1.5</f>
        <v>71</v>
      </c>
      <c r="C7" s="48">
        <v>72.5</v>
      </c>
      <c r="D7" s="47">
        <f>C7+1.5</f>
        <v>74</v>
      </c>
      <c r="E7" s="47">
        <f>D7+1.5</f>
        <v>75.5</v>
      </c>
      <c r="F7" s="49">
        <f>E7+1.5</f>
        <v>77</v>
      </c>
      <c r="G7" s="50"/>
      <c r="H7" s="267"/>
      <c r="I7" s="61"/>
      <c r="J7" s="61"/>
      <c r="K7" s="63"/>
      <c r="L7" s="63"/>
      <c r="M7" s="63"/>
      <c r="N7" s="63"/>
    </row>
    <row r="8" spans="1:14" ht="29.1" customHeight="1">
      <c r="A8" s="46" t="s">
        <v>160</v>
      </c>
      <c r="B8" s="47">
        <f t="shared" ref="B8:B10" si="0">C8-4</f>
        <v>68</v>
      </c>
      <c r="C8" s="48">
        <v>72</v>
      </c>
      <c r="D8" s="47">
        <f t="shared" ref="D8:D11" si="1">C8+4</f>
        <v>76</v>
      </c>
      <c r="E8" s="47">
        <f t="shared" ref="E8:E10" si="2">D8+5</f>
        <v>81</v>
      </c>
      <c r="F8" s="49">
        <f t="shared" ref="F8:F10" si="3">E8+6</f>
        <v>87</v>
      </c>
      <c r="G8" s="50"/>
      <c r="H8" s="267"/>
      <c r="I8" s="61" t="s">
        <v>161</v>
      </c>
      <c r="J8" s="61"/>
      <c r="K8" s="62"/>
      <c r="L8" s="62"/>
      <c r="M8" s="62"/>
      <c r="N8" s="62"/>
    </row>
    <row r="9" spans="1:14" ht="29.1" customHeight="1">
      <c r="A9" s="46" t="s">
        <v>162</v>
      </c>
      <c r="B9" s="47">
        <f t="shared" si="0"/>
        <v>90</v>
      </c>
      <c r="C9" s="48">
        <v>94</v>
      </c>
      <c r="D9" s="47">
        <f t="shared" si="1"/>
        <v>98</v>
      </c>
      <c r="E9" s="47">
        <f t="shared" si="2"/>
        <v>103</v>
      </c>
      <c r="F9" s="49">
        <f t="shared" si="3"/>
        <v>109</v>
      </c>
      <c r="G9" s="51"/>
      <c r="H9" s="267"/>
      <c r="I9" s="61"/>
      <c r="J9" s="61"/>
      <c r="K9" s="62"/>
      <c r="L9" s="62"/>
      <c r="M9" s="62"/>
      <c r="N9" s="62"/>
    </row>
    <row r="10" spans="1:14" ht="29.1" customHeight="1">
      <c r="A10" s="46" t="s">
        <v>163</v>
      </c>
      <c r="B10" s="52">
        <f t="shared" si="0"/>
        <v>116</v>
      </c>
      <c r="C10" s="53">
        <v>120</v>
      </c>
      <c r="D10" s="52">
        <f t="shared" si="1"/>
        <v>124</v>
      </c>
      <c r="E10" s="52">
        <f t="shared" si="2"/>
        <v>129</v>
      </c>
      <c r="F10" s="54">
        <f t="shared" si="3"/>
        <v>135</v>
      </c>
      <c r="G10" s="51"/>
      <c r="H10" s="267"/>
      <c r="I10" s="61" t="s">
        <v>164</v>
      </c>
      <c r="J10" s="61"/>
      <c r="K10" s="62"/>
      <c r="L10" s="62"/>
      <c r="M10" s="62"/>
      <c r="N10" s="62"/>
    </row>
    <row r="11" spans="1:14" ht="29.1" customHeight="1">
      <c r="A11" s="46" t="s">
        <v>165</v>
      </c>
      <c r="B11" s="47">
        <f>C11-3.6</f>
        <v>94.4</v>
      </c>
      <c r="C11" s="48">
        <v>98</v>
      </c>
      <c r="D11" s="47">
        <f t="shared" si="1"/>
        <v>102</v>
      </c>
      <c r="E11" s="47">
        <f>D11+4</f>
        <v>106</v>
      </c>
      <c r="F11" s="49">
        <f>E11+4</f>
        <v>110</v>
      </c>
      <c r="G11" s="51"/>
      <c r="H11" s="267"/>
      <c r="I11" s="61" t="s">
        <v>166</v>
      </c>
      <c r="J11" s="61"/>
      <c r="K11" s="62"/>
      <c r="L11" s="62"/>
      <c r="M11" s="62"/>
      <c r="N11" s="62"/>
    </row>
    <row r="12" spans="1:14" ht="29.1" customHeight="1">
      <c r="A12" s="46" t="s">
        <v>167</v>
      </c>
      <c r="B12" s="47">
        <f>C12-1.15</f>
        <v>28.35</v>
      </c>
      <c r="C12" s="48">
        <v>29.5</v>
      </c>
      <c r="D12" s="47">
        <f>C12+1.3</f>
        <v>30.8</v>
      </c>
      <c r="E12" s="47">
        <f>D12+1.3</f>
        <v>32.1</v>
      </c>
      <c r="F12" s="49">
        <f>E12+1.3</f>
        <v>33.4</v>
      </c>
      <c r="G12" s="51"/>
      <c r="H12" s="267"/>
      <c r="I12" s="61" t="s">
        <v>166</v>
      </c>
      <c r="J12" s="61"/>
      <c r="K12" s="62"/>
      <c r="L12" s="62"/>
      <c r="M12" s="62"/>
      <c r="N12" s="62"/>
    </row>
    <row r="13" spans="1:14" ht="29.1" customHeight="1">
      <c r="A13" s="46" t="s">
        <v>168</v>
      </c>
      <c r="B13" s="47">
        <f>C13-0.7</f>
        <v>21.1</v>
      </c>
      <c r="C13" s="48">
        <v>21.8</v>
      </c>
      <c r="D13" s="47">
        <f>C13+0.7</f>
        <v>22.5</v>
      </c>
      <c r="E13" s="47">
        <f>D13+0.7</f>
        <v>23.2</v>
      </c>
      <c r="F13" s="49">
        <f>E13+0.9</f>
        <v>24.099999999999998</v>
      </c>
      <c r="G13" s="51"/>
      <c r="H13" s="267"/>
      <c r="I13" s="61" t="s">
        <v>169</v>
      </c>
      <c r="J13" s="61"/>
      <c r="K13" s="62"/>
      <c r="L13" s="62"/>
      <c r="M13" s="62"/>
      <c r="N13" s="62"/>
    </row>
    <row r="14" spans="1:14" ht="29.1" customHeight="1">
      <c r="A14" s="46" t="s">
        <v>170</v>
      </c>
      <c r="B14" s="47">
        <f>C14-0.5</f>
        <v>17.5</v>
      </c>
      <c r="C14" s="48">
        <v>18</v>
      </c>
      <c r="D14" s="47">
        <f>C14+0.5</f>
        <v>18.5</v>
      </c>
      <c r="E14" s="47">
        <f>D14+0.5</f>
        <v>19</v>
      </c>
      <c r="F14" s="49">
        <f>E14+0.7</f>
        <v>19.7</v>
      </c>
      <c r="G14" s="51"/>
      <c r="H14" s="267"/>
      <c r="I14" s="61" t="s">
        <v>169</v>
      </c>
      <c r="J14" s="61"/>
      <c r="K14" s="62"/>
      <c r="L14" s="62"/>
      <c r="M14" s="62"/>
      <c r="N14" s="62"/>
    </row>
    <row r="15" spans="1:14" ht="29.1" customHeight="1">
      <c r="A15" s="46" t="s">
        <v>171</v>
      </c>
      <c r="B15" s="47">
        <f>C15-0.6</f>
        <v>26.599999999999998</v>
      </c>
      <c r="C15" s="48">
        <v>27.2</v>
      </c>
      <c r="D15" s="47">
        <f>C15+0.6</f>
        <v>27.8</v>
      </c>
      <c r="E15" s="47">
        <f>D15+0.7</f>
        <v>28.5</v>
      </c>
      <c r="F15" s="49">
        <f>E15+0.6</f>
        <v>29.1</v>
      </c>
      <c r="G15" s="51"/>
      <c r="H15" s="267"/>
      <c r="I15" s="61" t="s">
        <v>172</v>
      </c>
      <c r="J15" s="61"/>
      <c r="K15" s="62"/>
      <c r="L15" s="62"/>
      <c r="M15" s="62"/>
      <c r="N15" s="62"/>
    </row>
    <row r="16" spans="1:14" ht="16.5">
      <c r="A16" s="46" t="s">
        <v>173</v>
      </c>
      <c r="B16" s="47">
        <f>C16-0.9</f>
        <v>37.6</v>
      </c>
      <c r="C16" s="48">
        <v>38.5</v>
      </c>
      <c r="D16" s="47">
        <f>C16+1.1</f>
        <v>39.6</v>
      </c>
      <c r="E16" s="47">
        <f>D16+1.1</f>
        <v>40.700000000000003</v>
      </c>
      <c r="F16" s="49">
        <f>E16+1.1</f>
        <v>41.800000000000004</v>
      </c>
      <c r="G16" s="55"/>
      <c r="H16" s="268"/>
      <c r="I16" s="61" t="s">
        <v>166</v>
      </c>
      <c r="J16" s="61"/>
      <c r="K16" s="62"/>
      <c r="L16" s="62"/>
      <c r="M16" s="62"/>
      <c r="N16" s="62"/>
    </row>
    <row r="17" spans="1:14" ht="26.1" customHeight="1">
      <c r="A17" s="46" t="s">
        <v>174</v>
      </c>
      <c r="B17" s="47">
        <f>C17-0.5</f>
        <v>13.5</v>
      </c>
      <c r="C17" s="48">
        <v>14</v>
      </c>
      <c r="D17" s="47">
        <f>C17</f>
        <v>14</v>
      </c>
      <c r="E17" s="47">
        <f>D17+1.5</f>
        <v>15.5</v>
      </c>
      <c r="F17" s="49">
        <f>E17+0</f>
        <v>15.5</v>
      </c>
      <c r="G17" s="56"/>
      <c r="H17" s="57"/>
      <c r="I17" s="61" t="s">
        <v>166</v>
      </c>
      <c r="J17" s="56"/>
      <c r="K17" s="56"/>
      <c r="L17" s="56"/>
      <c r="M17" s="56"/>
      <c r="N17" s="56"/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honeticPr fontId="4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2.125" style="31" customWidth="1"/>
    <col min="3" max="3" width="12.875" style="31" customWidth="1"/>
    <col min="4" max="4" width="9.125" style="23" customWidth="1"/>
    <col min="5" max="5" width="18.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240</v>
      </c>
      <c r="B1" s="355"/>
      <c r="C1" s="355"/>
      <c r="D1" s="356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9" t="s">
        <v>241</v>
      </c>
      <c r="B2" s="370" t="s">
        <v>242</v>
      </c>
      <c r="C2" s="370" t="s">
        <v>243</v>
      </c>
      <c r="D2" s="372" t="s">
        <v>244</v>
      </c>
      <c r="E2" s="370" t="s">
        <v>245</v>
      </c>
      <c r="F2" s="370" t="s">
        <v>246</v>
      </c>
      <c r="G2" s="370" t="s">
        <v>247</v>
      </c>
      <c r="H2" s="370" t="s">
        <v>248</v>
      </c>
      <c r="I2" s="3" t="s">
        <v>249</v>
      </c>
      <c r="J2" s="3" t="s">
        <v>250</v>
      </c>
      <c r="K2" s="3" t="s">
        <v>251</v>
      </c>
      <c r="L2" s="3" t="s">
        <v>252</v>
      </c>
      <c r="M2" s="3" t="s">
        <v>253</v>
      </c>
      <c r="N2" s="370" t="s">
        <v>254</v>
      </c>
      <c r="O2" s="370" t="s">
        <v>255</v>
      </c>
    </row>
    <row r="3" spans="1:15" s="1" customFormat="1" ht="16.5">
      <c r="A3" s="369"/>
      <c r="B3" s="371"/>
      <c r="C3" s="371"/>
      <c r="D3" s="373"/>
      <c r="E3" s="371"/>
      <c r="F3" s="371"/>
      <c r="G3" s="371"/>
      <c r="H3" s="371"/>
      <c r="I3" s="3" t="s">
        <v>256</v>
      </c>
      <c r="J3" s="3" t="s">
        <v>256</v>
      </c>
      <c r="K3" s="3" t="s">
        <v>256</v>
      </c>
      <c r="L3" s="3" t="s">
        <v>256</v>
      </c>
      <c r="M3" s="3" t="s">
        <v>256</v>
      </c>
      <c r="N3" s="371"/>
      <c r="O3" s="371"/>
    </row>
    <row r="4" spans="1:15" ht="45" customHeight="1">
      <c r="A4" s="5">
        <v>1</v>
      </c>
      <c r="B4" s="14" t="s">
        <v>257</v>
      </c>
      <c r="C4" s="168" t="s">
        <v>258</v>
      </c>
      <c r="D4" s="169" t="s">
        <v>259</v>
      </c>
      <c r="E4" s="6" t="s">
        <v>260</v>
      </c>
      <c r="F4" s="170" t="s">
        <v>261</v>
      </c>
      <c r="G4" s="7" t="s">
        <v>67</v>
      </c>
      <c r="H4" s="7" t="s">
        <v>67</v>
      </c>
      <c r="I4" s="7">
        <v>2</v>
      </c>
      <c r="J4" s="7">
        <v>2</v>
      </c>
      <c r="K4" s="7">
        <v>3</v>
      </c>
      <c r="L4" s="7">
        <v>4</v>
      </c>
      <c r="M4" s="7">
        <v>1</v>
      </c>
      <c r="N4" s="7">
        <f>SUM(I4:M4)</f>
        <v>12</v>
      </c>
      <c r="O4" s="7" t="s">
        <v>262</v>
      </c>
    </row>
    <row r="5" spans="1:15" ht="45" customHeight="1">
      <c r="A5" s="5">
        <v>2</v>
      </c>
      <c r="B5" s="24">
        <v>112</v>
      </c>
      <c r="C5" s="171" t="s">
        <v>258</v>
      </c>
      <c r="D5" s="172" t="s">
        <v>263</v>
      </c>
      <c r="E5" s="8" t="s">
        <v>260</v>
      </c>
      <c r="F5" s="170" t="s">
        <v>261</v>
      </c>
      <c r="G5" s="7" t="s">
        <v>67</v>
      </c>
      <c r="H5" s="7" t="s">
        <v>67</v>
      </c>
      <c r="I5" s="7">
        <v>1</v>
      </c>
      <c r="J5" s="7">
        <v>3</v>
      </c>
      <c r="K5" s="7">
        <v>2</v>
      </c>
      <c r="L5" s="7">
        <v>4</v>
      </c>
      <c r="M5" s="7">
        <v>3</v>
      </c>
      <c r="N5" s="7">
        <f>SUM(I5:M5)</f>
        <v>13</v>
      </c>
      <c r="O5" s="7" t="s">
        <v>262</v>
      </c>
    </row>
    <row r="6" spans="1:15">
      <c r="A6" s="5"/>
      <c r="B6" s="7"/>
      <c r="C6" s="32"/>
      <c r="D6" s="25"/>
      <c r="E6" s="7"/>
      <c r="F6" s="33"/>
      <c r="G6" s="7"/>
      <c r="H6" s="7"/>
      <c r="I6" s="7"/>
      <c r="J6" s="7"/>
      <c r="K6" s="7"/>
      <c r="L6" s="7"/>
      <c r="M6" s="7"/>
      <c r="N6" s="7"/>
      <c r="O6" s="7"/>
    </row>
    <row r="7" spans="1:15">
      <c r="A7" s="5"/>
      <c r="B7" s="7"/>
      <c r="C7" s="32"/>
      <c r="D7" s="25"/>
      <c r="E7" s="7"/>
      <c r="F7" s="34"/>
      <c r="G7" s="7"/>
      <c r="H7" s="7"/>
      <c r="I7" s="7"/>
      <c r="J7" s="7"/>
      <c r="K7" s="7"/>
      <c r="L7" s="7"/>
      <c r="M7" s="7"/>
      <c r="N7" s="7"/>
      <c r="O7" s="7"/>
    </row>
    <row r="8" spans="1:15">
      <c r="A8" s="5"/>
      <c r="B8" s="7"/>
      <c r="C8" s="7"/>
      <c r="D8" s="35"/>
      <c r="E8" s="7"/>
      <c r="F8" s="32"/>
      <c r="G8" s="7"/>
      <c r="H8" s="7"/>
      <c r="I8" s="7"/>
      <c r="J8" s="7"/>
      <c r="K8" s="7"/>
      <c r="L8" s="7"/>
      <c r="M8" s="5"/>
      <c r="N8" s="5"/>
      <c r="O8" s="5"/>
    </row>
    <row r="9" spans="1:15">
      <c r="A9" s="5"/>
      <c r="B9" s="27"/>
      <c r="C9" s="27"/>
      <c r="D9" s="36"/>
      <c r="E9" s="27"/>
      <c r="F9" s="32"/>
      <c r="G9" s="7"/>
      <c r="H9" s="7"/>
      <c r="I9" s="7"/>
      <c r="J9" s="7"/>
      <c r="K9" s="7"/>
      <c r="L9" s="7"/>
      <c r="M9" s="5"/>
      <c r="N9" s="5"/>
      <c r="O9" s="5"/>
    </row>
    <row r="10" spans="1:15">
      <c r="A10" s="5"/>
      <c r="B10" s="7"/>
      <c r="C10" s="7"/>
      <c r="D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7"/>
      <c r="C11" s="7"/>
      <c r="D11" s="2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7" t="s">
        <v>264</v>
      </c>
      <c r="B12" s="358"/>
      <c r="C12" s="358"/>
      <c r="D12" s="359"/>
      <c r="E12" s="360"/>
      <c r="F12" s="361"/>
      <c r="G12" s="361"/>
      <c r="H12" s="361"/>
      <c r="I12" s="362"/>
      <c r="J12" s="357" t="s">
        <v>265</v>
      </c>
      <c r="K12" s="363"/>
      <c r="L12" s="363"/>
      <c r="M12" s="364"/>
      <c r="N12" s="11"/>
      <c r="O12" s="12"/>
    </row>
    <row r="13" spans="1:15" ht="16.5">
      <c r="A13" s="365" t="s">
        <v>266</v>
      </c>
      <c r="B13" s="366"/>
      <c r="C13" s="366"/>
      <c r="D13" s="367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8" sqref="F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267</v>
      </c>
      <c r="B1" s="355"/>
      <c r="C1" s="355"/>
      <c r="D1" s="355"/>
      <c r="E1" s="356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9" t="s">
        <v>241</v>
      </c>
      <c r="B2" s="370" t="s">
        <v>246</v>
      </c>
      <c r="C2" s="370" t="s">
        <v>242</v>
      </c>
      <c r="D2" s="370" t="s">
        <v>243</v>
      </c>
      <c r="E2" s="372" t="s">
        <v>244</v>
      </c>
      <c r="F2" s="370" t="s">
        <v>245</v>
      </c>
      <c r="G2" s="369" t="s">
        <v>268</v>
      </c>
      <c r="H2" s="369"/>
      <c r="I2" s="369" t="s">
        <v>269</v>
      </c>
      <c r="J2" s="369"/>
      <c r="K2" s="377" t="s">
        <v>270</v>
      </c>
      <c r="L2" s="379" t="s">
        <v>271</v>
      </c>
      <c r="M2" s="381" t="s">
        <v>272</v>
      </c>
    </row>
    <row r="3" spans="1:13" s="1" customFormat="1" ht="16.5">
      <c r="A3" s="369"/>
      <c r="B3" s="371"/>
      <c r="C3" s="371"/>
      <c r="D3" s="371"/>
      <c r="E3" s="373"/>
      <c r="F3" s="371"/>
      <c r="G3" s="3" t="s">
        <v>273</v>
      </c>
      <c r="H3" s="3" t="s">
        <v>274</v>
      </c>
      <c r="I3" s="3" t="s">
        <v>273</v>
      </c>
      <c r="J3" s="3" t="s">
        <v>274</v>
      </c>
      <c r="K3" s="378"/>
      <c r="L3" s="380"/>
      <c r="M3" s="382"/>
    </row>
    <row r="4" spans="1:13" ht="57">
      <c r="A4" s="5">
        <v>1</v>
      </c>
      <c r="B4" s="170" t="s">
        <v>261</v>
      </c>
      <c r="C4" s="14" t="s">
        <v>257</v>
      </c>
      <c r="D4" s="168" t="s">
        <v>258</v>
      </c>
      <c r="E4" s="169" t="s">
        <v>259</v>
      </c>
      <c r="F4" s="6" t="s">
        <v>260</v>
      </c>
      <c r="G4" s="7">
        <v>0.2</v>
      </c>
      <c r="H4" s="7">
        <v>0.2</v>
      </c>
      <c r="I4" s="7">
        <v>0.3</v>
      </c>
      <c r="J4" s="7">
        <v>0.5</v>
      </c>
      <c r="K4" s="7">
        <f>SUM(G4:J4)</f>
        <v>1.2</v>
      </c>
      <c r="L4" s="7" t="s">
        <v>275</v>
      </c>
      <c r="M4" s="7" t="s">
        <v>262</v>
      </c>
    </row>
    <row r="5" spans="1:13" ht="57">
      <c r="A5" s="5">
        <v>2</v>
      </c>
      <c r="B5" s="170" t="s">
        <v>261</v>
      </c>
      <c r="C5" s="24">
        <v>112</v>
      </c>
      <c r="D5" s="171" t="s">
        <v>258</v>
      </c>
      <c r="E5" s="172" t="s">
        <v>263</v>
      </c>
      <c r="F5" s="8" t="s">
        <v>260</v>
      </c>
      <c r="G5" s="7">
        <v>0.3</v>
      </c>
      <c r="H5" s="7">
        <v>0.2</v>
      </c>
      <c r="I5" s="7">
        <v>0.5</v>
      </c>
      <c r="J5" s="7">
        <v>0.5</v>
      </c>
      <c r="K5" s="7">
        <f>SUM(G5:J5)</f>
        <v>1.5</v>
      </c>
      <c r="L5" s="7" t="s">
        <v>275</v>
      </c>
      <c r="M5" s="7" t="s">
        <v>262</v>
      </c>
    </row>
    <row r="6" spans="1:13">
      <c r="A6" s="5"/>
      <c r="B6" s="13"/>
      <c r="C6" s="7"/>
      <c r="D6" s="7"/>
      <c r="E6" s="15"/>
      <c r="F6" s="7"/>
      <c r="G6" s="7"/>
      <c r="H6" s="7"/>
      <c r="I6" s="7"/>
      <c r="J6" s="7"/>
      <c r="K6" s="7"/>
      <c r="L6" s="7"/>
      <c r="M6" s="7"/>
    </row>
    <row r="7" spans="1:13">
      <c r="A7" s="5"/>
      <c r="B7" s="13"/>
      <c r="C7" s="7"/>
      <c r="D7" s="7"/>
      <c r="E7" s="15"/>
      <c r="F7" s="7"/>
      <c r="G7" s="7"/>
      <c r="H7" s="7"/>
      <c r="I7" s="7"/>
      <c r="J7" s="7"/>
      <c r="K7" s="7"/>
      <c r="L7" s="7"/>
      <c r="M7" s="7"/>
    </row>
    <row r="8" spans="1:13">
      <c r="A8" s="5"/>
      <c r="B8" s="30"/>
      <c r="C8" s="7"/>
      <c r="D8" s="7"/>
      <c r="E8" s="26"/>
      <c r="F8" s="7"/>
      <c r="G8" s="7"/>
      <c r="H8" s="7"/>
      <c r="I8" s="7"/>
      <c r="J8" s="7"/>
      <c r="K8" s="5"/>
      <c r="L8" s="7"/>
      <c r="M8" s="5"/>
    </row>
    <row r="9" spans="1:13">
      <c r="A9" s="5"/>
      <c r="B9" s="30"/>
      <c r="C9" s="7"/>
      <c r="D9" s="7"/>
      <c r="E9" s="28"/>
      <c r="F9" s="7"/>
      <c r="G9" s="7"/>
      <c r="H9" s="7"/>
      <c r="I9" s="7"/>
      <c r="J9" s="7"/>
      <c r="K9" s="5"/>
      <c r="L9" s="7"/>
      <c r="M9" s="5"/>
    </row>
    <row r="10" spans="1:13">
      <c r="A10" s="5"/>
      <c r="B10" s="5"/>
      <c r="C10" s="5"/>
      <c r="D10" s="5"/>
      <c r="E10" s="29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9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7" t="s">
        <v>264</v>
      </c>
      <c r="B12" s="363"/>
      <c r="C12" s="363"/>
      <c r="D12" s="363"/>
      <c r="E12" s="359"/>
      <c r="F12" s="360"/>
      <c r="G12" s="362"/>
      <c r="H12" s="357" t="s">
        <v>276</v>
      </c>
      <c r="I12" s="363"/>
      <c r="J12" s="363"/>
      <c r="K12" s="364"/>
      <c r="L12" s="374"/>
      <c r="M12" s="375"/>
    </row>
    <row r="13" spans="1:13" ht="16.5">
      <c r="A13" s="376" t="s">
        <v>277</v>
      </c>
      <c r="B13" s="376"/>
      <c r="C13" s="368"/>
      <c r="D13" s="368"/>
      <c r="E13" s="367"/>
      <c r="F13" s="368"/>
      <c r="G13" s="368"/>
      <c r="H13" s="368"/>
      <c r="I13" s="368"/>
      <c r="J13" s="368"/>
      <c r="K13" s="368"/>
      <c r="L13" s="368"/>
      <c r="M13" s="36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4" sqref="F4:F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3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278</v>
      </c>
      <c r="B1" s="355"/>
      <c r="C1" s="355"/>
      <c r="D1" s="355"/>
      <c r="E1" s="356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70" t="s">
        <v>279</v>
      </c>
      <c r="B2" s="370" t="s">
        <v>246</v>
      </c>
      <c r="C2" s="370" t="s">
        <v>242</v>
      </c>
      <c r="D2" s="370" t="s">
        <v>243</v>
      </c>
      <c r="E2" s="372" t="s">
        <v>244</v>
      </c>
      <c r="F2" s="370" t="s">
        <v>245</v>
      </c>
      <c r="G2" s="383" t="s">
        <v>280</v>
      </c>
      <c r="H2" s="384"/>
      <c r="I2" s="385"/>
      <c r="J2" s="383" t="s">
        <v>281</v>
      </c>
      <c r="K2" s="384"/>
      <c r="L2" s="385"/>
      <c r="M2" s="383" t="s">
        <v>282</v>
      </c>
      <c r="N2" s="384"/>
      <c r="O2" s="385"/>
      <c r="P2" s="383" t="s">
        <v>283</v>
      </c>
      <c r="Q2" s="384"/>
      <c r="R2" s="385"/>
      <c r="S2" s="384" t="s">
        <v>284</v>
      </c>
      <c r="T2" s="384"/>
      <c r="U2" s="385"/>
      <c r="V2" s="395" t="s">
        <v>285</v>
      </c>
      <c r="W2" s="395" t="s">
        <v>255</v>
      </c>
    </row>
    <row r="3" spans="1:23" s="1" customFormat="1" ht="16.5">
      <c r="A3" s="371"/>
      <c r="B3" s="391"/>
      <c r="C3" s="391"/>
      <c r="D3" s="391"/>
      <c r="E3" s="392"/>
      <c r="F3" s="391"/>
      <c r="G3" s="3" t="s">
        <v>286</v>
      </c>
      <c r="H3" s="3" t="s">
        <v>69</v>
      </c>
      <c r="I3" s="3" t="s">
        <v>246</v>
      </c>
      <c r="J3" s="3" t="s">
        <v>286</v>
      </c>
      <c r="K3" s="3" t="s">
        <v>69</v>
      </c>
      <c r="L3" s="3" t="s">
        <v>246</v>
      </c>
      <c r="M3" s="3" t="s">
        <v>286</v>
      </c>
      <c r="N3" s="3" t="s">
        <v>69</v>
      </c>
      <c r="O3" s="3" t="s">
        <v>246</v>
      </c>
      <c r="P3" s="3" t="s">
        <v>286</v>
      </c>
      <c r="Q3" s="3" t="s">
        <v>69</v>
      </c>
      <c r="R3" s="3" t="s">
        <v>246</v>
      </c>
      <c r="S3" s="3" t="s">
        <v>286</v>
      </c>
      <c r="T3" s="3" t="s">
        <v>69</v>
      </c>
      <c r="U3" s="3" t="s">
        <v>246</v>
      </c>
      <c r="V3" s="396"/>
      <c r="W3" s="396"/>
    </row>
    <row r="4" spans="1:23" ht="57">
      <c r="A4" s="386" t="s">
        <v>287</v>
      </c>
      <c r="B4" s="170" t="s">
        <v>261</v>
      </c>
      <c r="C4" s="14" t="s">
        <v>257</v>
      </c>
      <c r="D4" s="168" t="s">
        <v>258</v>
      </c>
      <c r="E4" s="169" t="s">
        <v>259</v>
      </c>
      <c r="F4" s="6" t="s">
        <v>260</v>
      </c>
      <c r="G4" s="173" t="s">
        <v>288</v>
      </c>
      <c r="H4" s="173" t="s">
        <v>289</v>
      </c>
      <c r="I4" s="170" t="s">
        <v>290</v>
      </c>
      <c r="J4" s="174" t="s">
        <v>291</v>
      </c>
      <c r="K4" s="170" t="s">
        <v>292</v>
      </c>
      <c r="L4" s="174" t="s">
        <v>293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57">
      <c r="A5" s="387"/>
      <c r="B5" s="170" t="s">
        <v>261</v>
      </c>
      <c r="C5" s="24">
        <v>112</v>
      </c>
      <c r="D5" s="171" t="s">
        <v>258</v>
      </c>
      <c r="E5" s="172" t="s">
        <v>263</v>
      </c>
      <c r="F5" s="8" t="s">
        <v>260</v>
      </c>
      <c r="G5" s="383" t="s">
        <v>294</v>
      </c>
      <c r="H5" s="384"/>
      <c r="I5" s="385"/>
      <c r="J5" s="383" t="s">
        <v>295</v>
      </c>
      <c r="K5" s="384"/>
      <c r="L5" s="385"/>
      <c r="M5" s="383" t="s">
        <v>296</v>
      </c>
      <c r="N5" s="384"/>
      <c r="O5" s="385"/>
      <c r="P5" s="383" t="s">
        <v>297</v>
      </c>
      <c r="Q5" s="384"/>
      <c r="R5" s="385"/>
      <c r="S5" s="384" t="s">
        <v>298</v>
      </c>
      <c r="T5" s="384"/>
      <c r="U5" s="385"/>
      <c r="V5" s="7"/>
      <c r="W5" s="7"/>
    </row>
    <row r="6" spans="1:23" ht="16.5">
      <c r="A6" s="387"/>
      <c r="B6" s="13"/>
      <c r="C6" s="7"/>
      <c r="D6" s="7"/>
      <c r="E6" s="15"/>
      <c r="F6" s="7"/>
      <c r="G6" s="3" t="s">
        <v>286</v>
      </c>
      <c r="H6" s="3" t="s">
        <v>69</v>
      </c>
      <c r="I6" s="3" t="s">
        <v>246</v>
      </c>
      <c r="J6" s="3" t="s">
        <v>286</v>
      </c>
      <c r="K6" s="3" t="s">
        <v>69</v>
      </c>
      <c r="L6" s="3" t="s">
        <v>246</v>
      </c>
      <c r="M6" s="3" t="s">
        <v>286</v>
      </c>
      <c r="N6" s="3" t="s">
        <v>69</v>
      </c>
      <c r="O6" s="3" t="s">
        <v>246</v>
      </c>
      <c r="P6" s="3" t="s">
        <v>286</v>
      </c>
      <c r="Q6" s="3" t="s">
        <v>69</v>
      </c>
      <c r="R6" s="3" t="s">
        <v>246</v>
      </c>
      <c r="S6" s="3" t="s">
        <v>286</v>
      </c>
      <c r="T6" s="3" t="s">
        <v>69</v>
      </c>
      <c r="U6" s="3" t="s">
        <v>246</v>
      </c>
      <c r="V6" s="7"/>
      <c r="W6" s="7"/>
    </row>
    <row r="7" spans="1:23">
      <c r="A7" s="388"/>
      <c r="B7" s="13"/>
      <c r="C7" s="7"/>
      <c r="D7" s="7"/>
      <c r="E7" s="2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>
      <c r="A8" s="389" t="s">
        <v>299</v>
      </c>
      <c r="B8" s="389"/>
      <c r="C8" s="7"/>
      <c r="D8" s="7"/>
      <c r="E8" s="2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390"/>
      <c r="B9" s="390"/>
      <c r="C9" s="7"/>
      <c r="D9" s="7"/>
      <c r="E9" s="2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389" t="s">
        <v>300</v>
      </c>
      <c r="B10" s="389"/>
      <c r="C10" s="389"/>
      <c r="D10" s="389"/>
      <c r="E10" s="393"/>
      <c r="F10" s="38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390"/>
      <c r="B11" s="390"/>
      <c r="C11" s="390"/>
      <c r="D11" s="390"/>
      <c r="E11" s="394"/>
      <c r="F11" s="39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389" t="s">
        <v>301</v>
      </c>
      <c r="B12" s="389"/>
      <c r="C12" s="389"/>
      <c r="D12" s="389"/>
      <c r="E12" s="393"/>
      <c r="F12" s="389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390"/>
      <c r="B13" s="390"/>
      <c r="C13" s="390"/>
      <c r="D13" s="390"/>
      <c r="E13" s="394"/>
      <c r="F13" s="39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389" t="s">
        <v>302</v>
      </c>
      <c r="B14" s="389"/>
      <c r="C14" s="389"/>
      <c r="D14" s="389"/>
      <c r="E14" s="393"/>
      <c r="F14" s="38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0"/>
      <c r="B15" s="390"/>
      <c r="C15" s="390"/>
      <c r="D15" s="390"/>
      <c r="E15" s="394"/>
      <c r="F15" s="39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7" t="s">
        <v>264</v>
      </c>
      <c r="B17" s="363"/>
      <c r="C17" s="363"/>
      <c r="D17" s="363"/>
      <c r="E17" s="359"/>
      <c r="F17" s="360"/>
      <c r="G17" s="362"/>
      <c r="H17" s="22"/>
      <c r="I17" s="22"/>
      <c r="J17" s="357" t="s">
        <v>276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  <c r="V17" s="11"/>
      <c r="W17" s="12"/>
    </row>
    <row r="18" spans="1:23" ht="16.5">
      <c r="A18" s="365" t="s">
        <v>303</v>
      </c>
      <c r="B18" s="365"/>
      <c r="C18" s="368"/>
      <c r="D18" s="368"/>
      <c r="E18" s="367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24" sqref="E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304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8" t="s">
        <v>305</v>
      </c>
      <c r="B2" s="19" t="s">
        <v>242</v>
      </c>
      <c r="C2" s="19" t="s">
        <v>243</v>
      </c>
      <c r="D2" s="19" t="s">
        <v>244</v>
      </c>
      <c r="E2" s="19" t="s">
        <v>245</v>
      </c>
      <c r="F2" s="19" t="s">
        <v>246</v>
      </c>
      <c r="G2" s="18" t="s">
        <v>306</v>
      </c>
      <c r="H2" s="18" t="s">
        <v>307</v>
      </c>
      <c r="I2" s="18" t="s">
        <v>308</v>
      </c>
      <c r="J2" s="18" t="s">
        <v>307</v>
      </c>
      <c r="K2" s="18" t="s">
        <v>309</v>
      </c>
      <c r="L2" s="18" t="s">
        <v>307</v>
      </c>
      <c r="M2" s="19" t="s">
        <v>285</v>
      </c>
      <c r="N2" s="19" t="s">
        <v>255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20" t="s">
        <v>305</v>
      </c>
      <c r="B4" s="21" t="s">
        <v>310</v>
      </c>
      <c r="C4" s="21" t="s">
        <v>286</v>
      </c>
      <c r="D4" s="21" t="s">
        <v>244</v>
      </c>
      <c r="E4" s="19" t="s">
        <v>245</v>
      </c>
      <c r="F4" s="19" t="s">
        <v>246</v>
      </c>
      <c r="G4" s="18" t="s">
        <v>306</v>
      </c>
      <c r="H4" s="18" t="s">
        <v>307</v>
      </c>
      <c r="I4" s="18" t="s">
        <v>308</v>
      </c>
      <c r="J4" s="18" t="s">
        <v>307</v>
      </c>
      <c r="K4" s="18" t="s">
        <v>309</v>
      </c>
      <c r="L4" s="18" t="s">
        <v>307</v>
      </c>
      <c r="M4" s="19" t="s">
        <v>285</v>
      </c>
      <c r="N4" s="19" t="s">
        <v>255</v>
      </c>
    </row>
    <row r="5" spans="1:14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7" t="s">
        <v>311</v>
      </c>
      <c r="B11" s="363"/>
      <c r="C11" s="363"/>
      <c r="D11" s="364"/>
      <c r="E11" s="360"/>
      <c r="F11" s="361"/>
      <c r="G11" s="362"/>
      <c r="H11" s="22"/>
      <c r="I11" s="357" t="s">
        <v>312</v>
      </c>
      <c r="J11" s="363"/>
      <c r="K11" s="363"/>
      <c r="L11" s="11"/>
      <c r="M11" s="11"/>
      <c r="N11" s="12"/>
    </row>
    <row r="12" spans="1:14" ht="16.5">
      <c r="A12" s="365" t="s">
        <v>313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F3" sqref="F3: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314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279</v>
      </c>
      <c r="B2" s="4" t="s">
        <v>246</v>
      </c>
      <c r="C2" s="4" t="s">
        <v>242</v>
      </c>
      <c r="D2" s="4" t="s">
        <v>243</v>
      </c>
      <c r="E2" s="4" t="s">
        <v>244</v>
      </c>
      <c r="F2" s="4" t="s">
        <v>245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285</v>
      </c>
      <c r="L2" s="4" t="s">
        <v>255</v>
      </c>
    </row>
    <row r="3" spans="1:12" ht="57">
      <c r="A3" s="5"/>
      <c r="B3" s="174" t="s">
        <v>319</v>
      </c>
      <c r="C3" s="14" t="s">
        <v>257</v>
      </c>
      <c r="D3" s="168" t="s">
        <v>258</v>
      </c>
      <c r="E3" s="175" t="s">
        <v>320</v>
      </c>
      <c r="F3" s="6" t="s">
        <v>260</v>
      </c>
      <c r="G3" s="174" t="s">
        <v>321</v>
      </c>
      <c r="H3" s="176" t="s">
        <v>322</v>
      </c>
      <c r="I3" s="7"/>
      <c r="J3" s="7"/>
      <c r="K3" s="7"/>
      <c r="L3" s="7"/>
    </row>
    <row r="4" spans="1:12" ht="57">
      <c r="A4" s="5"/>
      <c r="B4" s="5"/>
      <c r="C4" s="7"/>
      <c r="D4" s="7"/>
      <c r="E4" s="16"/>
      <c r="F4" s="8" t="s">
        <v>260</v>
      </c>
      <c r="G4" s="7"/>
      <c r="H4" s="7"/>
      <c r="I4" s="7"/>
      <c r="J4" s="7"/>
      <c r="K4" s="7"/>
      <c r="L4" s="7"/>
    </row>
    <row r="5" spans="1:12">
      <c r="A5" s="5"/>
      <c r="B5" s="5"/>
      <c r="C5" s="7"/>
      <c r="D5" s="7"/>
      <c r="E5" s="16"/>
      <c r="F5" s="7"/>
      <c r="G5" s="7"/>
      <c r="H5" s="7"/>
      <c r="I5" s="7"/>
      <c r="J5" s="7"/>
      <c r="K5" s="7"/>
      <c r="L5" s="7"/>
    </row>
    <row r="6" spans="1:12">
      <c r="A6" s="5"/>
      <c r="B6" s="5"/>
      <c r="C6" s="7"/>
      <c r="D6" s="7"/>
      <c r="E6" s="17"/>
      <c r="F6" s="7"/>
      <c r="G6" s="7"/>
      <c r="H6" s="7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357" t="s">
        <v>264</v>
      </c>
      <c r="B10" s="363"/>
      <c r="C10" s="363"/>
      <c r="D10" s="363"/>
      <c r="E10" s="364"/>
      <c r="F10" s="360"/>
      <c r="G10" s="362"/>
      <c r="H10" s="357" t="s">
        <v>276</v>
      </c>
      <c r="I10" s="363"/>
      <c r="J10" s="363"/>
      <c r="K10" s="11"/>
      <c r="L10" s="12"/>
    </row>
    <row r="11" spans="1:12" ht="16.5">
      <c r="A11" s="365" t="s">
        <v>323</v>
      </c>
      <c r="B11" s="365"/>
      <c r="C11" s="368"/>
      <c r="D11" s="368"/>
      <c r="E11" s="368"/>
      <c r="F11" s="368"/>
      <c r="G11" s="368"/>
      <c r="H11" s="368"/>
      <c r="I11" s="368"/>
      <c r="J11" s="368"/>
      <c r="K11" s="368"/>
      <c r="L11" s="368"/>
    </row>
  </sheetData>
  <mergeCells count="5">
    <mergeCell ref="A1:J1"/>
    <mergeCell ref="A10:E10"/>
    <mergeCell ref="F10:G10"/>
    <mergeCell ref="H10:J10"/>
    <mergeCell ref="A11:L11"/>
  </mergeCells>
  <phoneticPr fontId="44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324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9" t="s">
        <v>241</v>
      </c>
      <c r="B2" s="370" t="s">
        <v>246</v>
      </c>
      <c r="C2" s="370" t="s">
        <v>286</v>
      </c>
      <c r="D2" s="370" t="s">
        <v>244</v>
      </c>
      <c r="E2" s="370" t="s">
        <v>245</v>
      </c>
      <c r="F2" s="3" t="s">
        <v>325</v>
      </c>
      <c r="G2" s="3" t="s">
        <v>269</v>
      </c>
      <c r="H2" s="377" t="s">
        <v>270</v>
      </c>
      <c r="I2" s="381" t="s">
        <v>272</v>
      </c>
    </row>
    <row r="3" spans="1:9" s="1" customFormat="1" ht="16.5">
      <c r="A3" s="369"/>
      <c r="B3" s="371"/>
      <c r="C3" s="371"/>
      <c r="D3" s="371"/>
      <c r="E3" s="371"/>
      <c r="F3" s="3" t="s">
        <v>326</v>
      </c>
      <c r="G3" s="3" t="s">
        <v>273</v>
      </c>
      <c r="H3" s="378"/>
      <c r="I3" s="382"/>
    </row>
    <row r="4" spans="1:9" ht="57">
      <c r="A4" s="5"/>
      <c r="B4" s="170" t="s">
        <v>290</v>
      </c>
      <c r="C4" s="177" t="s">
        <v>289</v>
      </c>
      <c r="D4" s="178" t="s">
        <v>327</v>
      </c>
      <c r="E4" s="6" t="s">
        <v>260</v>
      </c>
      <c r="F4" s="7">
        <v>0.3</v>
      </c>
      <c r="G4" s="7">
        <v>0.5</v>
      </c>
      <c r="H4" s="7">
        <f>SUM(F4:G4)</f>
        <v>0.8</v>
      </c>
      <c r="I4" s="7" t="s">
        <v>262</v>
      </c>
    </row>
    <row r="5" spans="1:9" ht="57">
      <c r="A5" s="5"/>
      <c r="B5" s="170" t="s">
        <v>290</v>
      </c>
      <c r="C5" s="177" t="s">
        <v>289</v>
      </c>
      <c r="D5" s="178" t="s">
        <v>327</v>
      </c>
      <c r="E5" s="8" t="s">
        <v>260</v>
      </c>
      <c r="F5" s="7">
        <v>0.4</v>
      </c>
      <c r="G5" s="7">
        <v>0.6</v>
      </c>
      <c r="H5" s="7">
        <f>SUM(F5:G5)</f>
        <v>1</v>
      </c>
      <c r="I5" s="7" t="s">
        <v>262</v>
      </c>
    </row>
    <row r="6" spans="1:9">
      <c r="A6" s="5"/>
      <c r="B6" s="9"/>
      <c r="C6" s="9"/>
      <c r="D6" s="7"/>
      <c r="E6" s="7"/>
      <c r="F6" s="7"/>
      <c r="G6" s="7"/>
      <c r="H6" s="7"/>
      <c r="I6" s="7"/>
    </row>
    <row r="7" spans="1:9">
      <c r="A7" s="5"/>
      <c r="B7" s="9"/>
      <c r="C7" s="9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7" t="s">
        <v>264</v>
      </c>
      <c r="B12" s="358"/>
      <c r="C12" s="358"/>
      <c r="D12" s="359"/>
      <c r="E12" s="10"/>
      <c r="F12" s="357" t="s">
        <v>276</v>
      </c>
      <c r="G12" s="363"/>
      <c r="H12" s="364"/>
      <c r="I12" s="12"/>
    </row>
    <row r="13" spans="1:9" ht="16.5">
      <c r="A13" s="365" t="s">
        <v>328</v>
      </c>
      <c r="B13" s="365"/>
      <c r="C13" s="368"/>
      <c r="D13" s="368"/>
      <c r="E13" s="368"/>
      <c r="F13" s="368"/>
      <c r="G13" s="368"/>
      <c r="H13" s="368"/>
      <c r="I13" s="3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2023-06-11T08:01:33Z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