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EEBL92314\6-12首期\"/>
    </mc:Choice>
  </mc:AlternateContent>
  <xr:revisionPtr revIDLastSave="0" documentId="13_ncr:1_{092511D3-C64C-4EC4-B927-3BAE07FEDA57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  <c r="K6" i="8"/>
  <c r="K5" i="8"/>
  <c r="K4" i="8"/>
  <c r="E19" i="6"/>
  <c r="F19" i="6"/>
  <c r="G19" i="6"/>
  <c r="H19" i="6"/>
  <c r="C19" i="6"/>
  <c r="B19" i="6"/>
  <c r="E18" i="6"/>
  <c r="F18" i="6"/>
  <c r="G18" i="6"/>
  <c r="H18" i="6"/>
  <c r="C18" i="6"/>
  <c r="B18" i="6"/>
  <c r="E17" i="6"/>
  <c r="F17" i="6"/>
  <c r="G17" i="6"/>
  <c r="H17" i="6"/>
  <c r="C17" i="6"/>
  <c r="B17" i="6"/>
  <c r="E16" i="6"/>
  <c r="F16" i="6"/>
  <c r="G16" i="6"/>
  <c r="H16" i="6"/>
  <c r="C16" i="6"/>
  <c r="B16" i="6"/>
  <c r="E15" i="6"/>
  <c r="F15" i="6"/>
  <c r="G15" i="6"/>
  <c r="H15" i="6"/>
  <c r="C15" i="6"/>
  <c r="B15" i="6"/>
  <c r="E14" i="6"/>
  <c r="F14" i="6"/>
  <c r="G14" i="6"/>
  <c r="H14" i="6"/>
  <c r="C14" i="6"/>
  <c r="B14" i="6"/>
  <c r="E13" i="6"/>
  <c r="F13" i="6"/>
  <c r="G13" i="6"/>
  <c r="H13" i="6"/>
  <c r="C13" i="6"/>
  <c r="B13" i="6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9" i="14"/>
  <c r="F19" i="14"/>
  <c r="G19" i="14"/>
  <c r="H19" i="14"/>
  <c r="C19" i="14"/>
  <c r="B19" i="14"/>
  <c r="E18" i="14"/>
  <c r="F18" i="14"/>
  <c r="G18" i="14"/>
  <c r="H18" i="14"/>
  <c r="C18" i="14"/>
  <c r="B18" i="14"/>
  <c r="E17" i="14"/>
  <c r="F17" i="14"/>
  <c r="G17" i="14"/>
  <c r="H17" i="14"/>
  <c r="C17" i="14"/>
  <c r="B17" i="14"/>
  <c r="E16" i="14"/>
  <c r="F16" i="14"/>
  <c r="G16" i="14"/>
  <c r="H16" i="14"/>
  <c r="C16" i="14"/>
  <c r="B16" i="14"/>
  <c r="E15" i="14"/>
  <c r="F15" i="14"/>
  <c r="G15" i="14"/>
  <c r="H15" i="14"/>
  <c r="C15" i="14"/>
  <c r="B15" i="14"/>
  <c r="E14" i="14"/>
  <c r="F14" i="14"/>
  <c r="G14" i="14"/>
  <c r="H14" i="14"/>
  <c r="C14" i="14"/>
  <c r="B14" i="14"/>
  <c r="E13" i="14"/>
  <c r="F13" i="14"/>
  <c r="G13" i="14"/>
  <c r="H13" i="14"/>
  <c r="C13" i="14"/>
  <c r="B13" i="14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9" i="14"/>
  <c r="F9" i="14"/>
  <c r="G9" i="14"/>
  <c r="H9" i="14"/>
  <c r="C9" i="14"/>
  <c r="B9" i="14"/>
  <c r="E8" i="14"/>
  <c r="F8" i="14"/>
  <c r="G8" i="14"/>
  <c r="H8" i="14"/>
  <c r="C8" i="14"/>
  <c r="B8" i="14"/>
  <c r="E7" i="14"/>
  <c r="F7" i="14"/>
  <c r="G7" i="14"/>
  <c r="H7" i="14"/>
  <c r="C7" i="14"/>
  <c r="B7" i="14"/>
  <c r="E6" i="14"/>
  <c r="F6" i="14"/>
  <c r="G6" i="14"/>
  <c r="H6" i="14"/>
  <c r="C6" i="14"/>
  <c r="B6" i="14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<sst xmlns="http://schemas.openxmlformats.org/spreadsheetml/2006/main" count="856" uniqueCount="353">
  <si>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</si>
  <si>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</si>
  <si>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</si>
  <si>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</si>
  <si>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</si>
  <si>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</si>
  <si>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</si>
  <si>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</si>
  <si>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</si>
  <si>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</si>
  <si>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</si>
  <si>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</si>
  <si>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</si>
  <si>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</si>
  <si>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</si>
  <si>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</si>
  <si>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</si>
  <si>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</si>
  <si>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</si>
  <si>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</si>
  <si>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</si>
  <si>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</si>
  <si>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</si>
  <si>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</si>
  <si>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</si>
  <si>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</si>
  <si>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</si>
  <si>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</si>
  <si>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</si>
  <si>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</si>
  <si>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</si>
  <si>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</si>
  <si>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</si>
  <si>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</si>
  <si>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</si>
  <si>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</si>
  <si>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</si>
  <si>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</si>
  <si>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</si>
  <si>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</si>
  <si>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</si>
  <si>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</si>
  <si>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</si>
  <si>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</si>
  <si>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</si>
  <si>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</si>
  <si>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</si>
  <si>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</si>
  <si>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</si>
  <si>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</si>
  <si>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</si>
  <si>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</si>
  <si>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</si>
  <si>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</si>
  <si>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</si>
  <si>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</si>
  <si>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</si>
  <si>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</si>
  <si>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</si>
  <si>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</si>
  <si>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</si>
  <si>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</si>
  <si>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</si>
  <si>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TAEEBL92314</t>
  </si>
  <si>
    <t>合同交期</t>
  </si>
  <si>
    <t>6-21/7-22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</si>
  <si>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</si>
  <si>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</si>
  <si>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</si>
  <si>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</si>
  <si>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</si>
  <si>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</si>
  <si>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</si>
  <si>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</si>
  <si>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</si>
  <si>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</si>
  <si>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</si>
  <si>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</si>
  <si>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</si>
  <si>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</si>
  <si>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</si>
  <si>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</si>
  <si>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</si>
  <si>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</si>
  <si>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</si>
  <si>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</si>
  <si>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</si>
  <si>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</si>
  <si>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</si>
  <si>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</si>
  <si>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</si>
  <si>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</si>
  <si>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</si>
  <si>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</si>
  <si>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</si>
  <si>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</si>
  <si>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</si>
  <si>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</si>
  <si>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</si>
  <si>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</si>
  <si>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</si>
  <si>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</si>
  <si>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</si>
  <si>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</si>
  <si>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</si>
  <si>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</si>
  <si>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</si>
  <si>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</si>
  <si>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</si>
  <si>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</si>
  <si>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</si>
  <si>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</si>
  <si>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</si>
  <si>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</si>
  <si>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</si>
  <si>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</si>
  <si>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</si>
  <si>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</si>
  <si>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</si>
  <si>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</si>
  <si>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</si>
  <si>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</si>
  <si>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</si>
  <si>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黑色M/5件。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</si>
  <si>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</si>
  <si>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</si>
  <si>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</si>
  <si>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</si>
  <si>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</si>
  <si>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</si>
  <si>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2.拉链起拱，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</si>
  <si>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</si>
  <si>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</si>
  <si>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</si>
  <si>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</si>
  <si>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</si>
  <si>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</si>
  <si>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</si>
  <si>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</si>
  <si>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</si>
  <si>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</si>
  <si>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</si>
  <si>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</si>
  <si>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</si>
  <si>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</si>
  <si>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</si>
  <si>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</si>
  <si>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</si>
  <si>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</si>
  <si>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</si>
  <si>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</si>
  <si>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</si>
  <si>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黑色洗后M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</si>
  <si>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</si>
  <si>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</si>
  <si>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</si>
  <si>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</si>
  <si>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</si>
  <si>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</si>
  <si>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</si>
  <si>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</si>
  <si>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</si>
  <si>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</si>
  <si>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</si>
  <si>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</si>
  <si>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</si>
  <si>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</si>
  <si>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</si>
  <si>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</si>
  <si>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</si>
  <si>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</si>
  <si>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</si>
  <si>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</si>
  <si>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</si>
  <si>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</si>
  <si>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</si>
  <si>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</si>
  <si>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</si>
  <si>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</si>
  <si>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</si>
  <si>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</si>
  <si>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</si>
  <si>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</si>
  <si>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</si>
  <si>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验货时间：2023-6-6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</si>
  <si>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</si>
  <si>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</si>
  <si>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</si>
  <si>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</si>
  <si>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</si>
  <si>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</si>
  <si>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</si>
  <si>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</si>
  <si>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</si>
  <si>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</si>
  <si>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</si>
  <si>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</si>
  <si>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</si>
  <si>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</si>
  <si>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</si>
  <si>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</si>
  <si>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</si>
  <si>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</si>
  <si>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</si>
  <si>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</si>
  <si>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</si>
  <si>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</si>
  <si>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</si>
  <si>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</si>
  <si>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</si>
  <si>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</si>
  <si>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</si>
  <si>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</si>
  <si>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</si>
  <si>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</si>
  <si>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</si>
  <si>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</si>
  <si>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</si>
  <si>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</si>
  <si>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</si>
  <si>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</si>
  <si>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</si>
  <si>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</si>
  <si>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</si>
  <si>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</si>
  <si>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</si>
  <si>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</si>
  <si>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</si>
  <si>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</si>
  <si>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</si>
  <si>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</si>
  <si>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</si>
  <si>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</si>
  <si>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</si>
  <si>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</si>
  <si>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</si>
  <si>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</si>
  <si>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</si>
  <si>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</si>
  <si>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</si>
  <si>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</si>
  <si>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</si>
  <si>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</si>
  <si>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</si>
  <si>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</si>
  <si>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</si>
  <si>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</si>
  <si>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</si>
  <si>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</si>
  <si>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</si>
  <si>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</si>
  <si>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</si>
  <si>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</si>
  <si>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</si>
  <si>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</si>
  <si>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</si>
  <si>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</si>
  <si>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</si>
  <si>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</si>
  <si>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</si>
  <si>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</si>
  <si>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</si>
  <si>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</si>
  <si>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</si>
  <si>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</si>
  <si>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</si>
  <si>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TAEEAL92230.TAEEBL92314</t>
  </si>
  <si>
    <t>合格</t>
  </si>
  <si>
    <t>YES</t>
  </si>
  <si>
    <t>E23021356</t>
  </si>
  <si>
    <t>22FW极地白/Q14//19SS高级灰</t>
  </si>
  <si>
    <t>TAEEAL92230</t>
  </si>
  <si>
    <t>E23021332</t>
  </si>
  <si>
    <t>23FW寂静紫/Q77//19SS高级灰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</si>
  <si>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</si>
  <si>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</si>
  <si>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</si>
  <si>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</si>
  <si>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</si>
  <si>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</si>
  <si>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</si>
  <si>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</si>
  <si>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</si>
  <si>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</si>
  <si>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</si>
  <si>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</si>
  <si>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</si>
  <si>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</si>
  <si>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</si>
  <si>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</si>
  <si>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</si>
  <si>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</si>
  <si>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</si>
  <si>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</si>
  <si>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</si>
  <si>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</si>
  <si>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</si>
  <si>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</si>
  <si>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</si>
  <si>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</si>
  <si>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</si>
  <si>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</si>
  <si>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</si>
  <si>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</si>
  <si>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</si>
  <si>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</si>
  <si>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</si>
  <si>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</si>
  <si>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</si>
  <si>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</si>
  <si>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</si>
  <si>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</si>
  <si>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</si>
  <si>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</si>
  <si>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</si>
  <si>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</si>
  <si>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</si>
  <si>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</si>
  <si>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</si>
  <si>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</si>
  <si>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</si>
  <si>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</si>
  <si>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</si>
  <si>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</si>
  <si>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</si>
  <si>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</si>
  <si>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</si>
  <si>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</si>
  <si>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</si>
  <si>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</si>
  <si>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</si>
  <si>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</si>
  <si>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</si>
  <si>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</si>
  <si>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TAEEAL92230.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</si>
  <si>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</si>
  <si>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</si>
  <si>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</si>
  <si>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</si>
  <si>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</si>
  <si>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</si>
  <si>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</si>
  <si>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</si>
  <si>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</si>
  <si>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</si>
  <si>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1" type="noConversion"/>
  </si>
  <si>
    <t>+0.2</t>
    <phoneticPr fontId="41" type="noConversion"/>
  </si>
  <si>
    <t>+1</t>
    <phoneticPr fontId="41" type="noConversion"/>
  </si>
  <si>
    <t>-1</t>
    <phoneticPr fontId="41" type="noConversion"/>
  </si>
  <si>
    <t>+0.3</t>
    <phoneticPr fontId="41" type="noConversion"/>
  </si>
  <si>
    <t>-0.5</t>
    <phoneticPr fontId="41" type="noConversion"/>
  </si>
  <si>
    <t>+0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</si>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</sst>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7" fillId="0" borderId="0">
      <alignment horizontal="center" vertical="center"/>
    </xf>
    <xf numFmtId="0" fontId="2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29" fillId="0" borderId="0"/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8" fillId="0" borderId="0"/>
    <xf numFmtId="0" fontId="37" fillId="0" borderId="0">
      <alignment horizontal="center"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2" fillId="3" borderId="0" xfId="6" applyFont="1" applyFill="1"/>
    <xf numFmtId="0" fontId="13" fillId="3" borderId="16" xfId="5" applyFont="1" applyFill="1" applyBorder="1" applyAlignment="1">
      <alignment horizontal="left" vertical="center"/>
    </xf>
    <xf numFmtId="0" fontId="13" fillId="3" borderId="17" xfId="5" applyFont="1" applyFill="1" applyBorder="1">
      <alignment vertical="center"/>
    </xf>
    <xf numFmtId="0" fontId="14" fillId="0" borderId="2" xfId="8" applyFont="1" applyBorder="1" applyAlignment="1">
      <alignment horizontal="center" vertical="center"/>
    </xf>
    <xf numFmtId="0" fontId="15" fillId="0" borderId="2" xfId="12" applyFont="1" applyBorder="1" applyAlignment="1">
      <alignment horizontal="left"/>
    </xf>
    <xf numFmtId="0" fontId="16" fillId="0" borderId="2" xfId="8" applyFont="1" applyBorder="1" applyAlignment="1">
      <alignment horizontal="center" vertical="center"/>
    </xf>
    <xf numFmtId="0" fontId="16" fillId="4" borderId="2" xfId="8" applyFont="1" applyFill="1" applyBorder="1" applyAlignment="1">
      <alignment horizontal="center" vertical="center"/>
    </xf>
    <xf numFmtId="0" fontId="14" fillId="4" borderId="2" xfId="8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left" vertical="center"/>
    </xf>
    <xf numFmtId="0" fontId="12" fillId="3" borderId="2" xfId="6" applyFont="1" applyFill="1" applyBorder="1"/>
    <xf numFmtId="49" fontId="17" fillId="0" borderId="2" xfId="9" applyNumberFormat="1" applyFont="1" applyBorder="1" applyAlignment="1">
      <alignment horizont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2" xfId="5" applyFont="1" applyBorder="1" applyAlignment="1">
      <alignment horizontal="center" vertical="center"/>
    </xf>
    <xf numFmtId="0" fontId="22" fillId="0" borderId="22" xfId="5" applyFont="1" applyBorder="1">
      <alignment vertical="center"/>
    </xf>
    <xf numFmtId="0" fontId="20" fillId="0" borderId="22" xfId="5" applyFont="1" applyBorder="1">
      <alignment vertical="center"/>
    </xf>
    <xf numFmtId="0" fontId="20" fillId="0" borderId="23" xfId="5" applyFont="1" applyBorder="1">
      <alignment vertical="center"/>
    </xf>
    <xf numFmtId="0" fontId="21" fillId="0" borderId="24" xfId="5" applyFont="1" applyBorder="1" applyAlignment="1">
      <alignment horizontal="center" vertical="center"/>
    </xf>
    <xf numFmtId="0" fontId="20" fillId="0" borderId="24" xfId="5" applyFont="1" applyBorder="1">
      <alignment vertical="center"/>
    </xf>
    <xf numFmtId="0" fontId="20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right" vertical="center"/>
    </xf>
    <xf numFmtId="0" fontId="20" fillId="0" borderId="24" xfId="5" applyFont="1" applyBorder="1" applyAlignment="1">
      <alignment horizontal="left" vertical="center"/>
    </xf>
    <xf numFmtId="0" fontId="20" fillId="0" borderId="25" xfId="5" applyFont="1" applyBorder="1">
      <alignment vertical="center"/>
    </xf>
    <xf numFmtId="0" fontId="20" fillId="0" borderId="26" xfId="5" applyFont="1" applyBorder="1">
      <alignment vertical="center"/>
    </xf>
    <xf numFmtId="0" fontId="22" fillId="0" borderId="26" xfId="5" applyFont="1" applyBorder="1">
      <alignment vertical="center"/>
    </xf>
    <xf numFmtId="0" fontId="22" fillId="0" borderId="26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0" xfId="5" applyFont="1" applyBorder="1">
      <alignment vertical="center"/>
    </xf>
    <xf numFmtId="0" fontId="22" fillId="0" borderId="24" xfId="5" applyFont="1" applyBorder="1" applyAlignment="1">
      <alignment horizontal="left" vertical="center"/>
    </xf>
    <xf numFmtId="0" fontId="22" fillId="0" borderId="24" xfId="5" applyFont="1" applyBorder="1">
      <alignment vertical="center"/>
    </xf>
    <xf numFmtId="0" fontId="20" fillId="0" borderId="22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58" fontId="22" fillId="0" borderId="26" xfId="5" applyNumberFormat="1" applyFont="1" applyBorder="1">
      <alignment vertical="center"/>
    </xf>
    <xf numFmtId="0" fontId="22" fillId="0" borderId="38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3" fillId="0" borderId="21" xfId="5" applyFont="1" applyBorder="1" applyAlignment="1">
      <alignment horizontal="left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>
      <alignment vertical="center"/>
    </xf>
    <xf numFmtId="0" fontId="21" fillId="0" borderId="24" xfId="5" applyFont="1" applyBorder="1">
      <alignment vertical="center"/>
    </xf>
    <xf numFmtId="0" fontId="21" fillId="0" borderId="38" xfId="5" applyFont="1" applyBorder="1">
      <alignment vertical="center"/>
    </xf>
    <xf numFmtId="0" fontId="23" fillId="0" borderId="24" xfId="5" applyFont="1" applyBorder="1">
      <alignment vertical="center"/>
    </xf>
    <xf numFmtId="0" fontId="23" fillId="0" borderId="23" xfId="5" applyFont="1" applyBorder="1" applyAlignment="1">
      <alignment horizontal="center" vertical="center"/>
    </xf>
    <xf numFmtId="0" fontId="18" fillId="0" borderId="24" xfId="5" applyBorder="1">
      <alignment vertical="center"/>
    </xf>
    <xf numFmtId="0" fontId="21" fillId="0" borderId="23" xfId="5" applyFont="1" applyBorder="1" applyAlignment="1">
      <alignment horizontal="left" vertical="center"/>
    </xf>
    <xf numFmtId="0" fontId="26" fillId="0" borderId="25" xfId="5" applyFont="1" applyBorder="1">
      <alignment vertical="center"/>
    </xf>
    <xf numFmtId="0" fontId="23" fillId="0" borderId="20" xfId="5" applyFont="1" applyBorder="1">
      <alignment vertical="center"/>
    </xf>
    <xf numFmtId="0" fontId="18" fillId="0" borderId="22" xfId="5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18" fillId="0" borderId="22" xfId="5" applyBorder="1">
      <alignment vertical="center"/>
    </xf>
    <xf numFmtId="0" fontId="23" fillId="0" borderId="22" xfId="5" applyFont="1" applyBorder="1">
      <alignment vertical="center"/>
    </xf>
    <xf numFmtId="0" fontId="18" fillId="0" borderId="24" xfId="5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4" fillId="0" borderId="44" xfId="5" applyFont="1" applyBorder="1">
      <alignment vertical="center"/>
    </xf>
    <xf numFmtId="0" fontId="24" fillId="0" borderId="45" xfId="5" applyFont="1" applyBorder="1">
      <alignment vertical="center"/>
    </xf>
    <xf numFmtId="0" fontId="21" fillId="0" borderId="45" xfId="5" applyFont="1" applyBorder="1">
      <alignment vertical="center"/>
    </xf>
    <xf numFmtId="58" fontId="18" fillId="0" borderId="45" xfId="5" applyNumberFormat="1" applyBorder="1">
      <alignment vertical="center"/>
    </xf>
    <xf numFmtId="0" fontId="21" fillId="0" borderId="37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13" fillId="3" borderId="0" xfId="6" applyFont="1" applyFill="1"/>
    <xf numFmtId="0" fontId="0" fillId="3" borderId="0" xfId="7" applyFont="1" applyFill="1">
      <alignment vertical="center"/>
    </xf>
    <xf numFmtId="0" fontId="13" fillId="3" borderId="17" xfId="5" applyFont="1" applyFill="1" applyBorder="1" applyAlignment="1">
      <alignment horizontal="left" vertical="center"/>
    </xf>
    <xf numFmtId="0" fontId="12" fillId="3" borderId="2" xfId="6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23" fillId="0" borderId="47" xfId="5" applyFont="1" applyBorder="1">
      <alignment vertical="center"/>
    </xf>
    <xf numFmtId="0" fontId="18" fillId="0" borderId="48" xfId="5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18" fillId="0" borderId="48" xfId="5" applyBorder="1">
      <alignment vertical="center"/>
    </xf>
    <xf numFmtId="0" fontId="23" fillId="0" borderId="48" xfId="5" applyFont="1" applyBorder="1">
      <alignment vertical="center"/>
    </xf>
    <xf numFmtId="0" fontId="23" fillId="0" borderId="47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18" fillId="0" borderId="48" xfId="5" applyBorder="1" applyAlignment="1">
      <alignment horizontal="center" vertical="center"/>
    </xf>
    <xf numFmtId="0" fontId="18" fillId="0" borderId="24" xfId="5" applyBorder="1" applyAlignment="1">
      <alignment horizontal="center" vertical="center"/>
    </xf>
    <xf numFmtId="0" fontId="28" fillId="0" borderId="56" xfId="5" applyFont="1" applyBorder="1" applyAlignment="1">
      <alignment horizontal="left" vertical="center" wrapText="1"/>
    </xf>
    <xf numFmtId="0" fontId="29" fillId="0" borderId="2" xfId="0" applyFont="1" applyBorder="1"/>
    <xf numFmtId="9" fontId="21" fillId="0" borderId="24" xfId="5" applyNumberFormat="1" applyFont="1" applyBorder="1" applyAlignment="1">
      <alignment horizontal="center" vertical="center"/>
    </xf>
    <xf numFmtId="0" fontId="24" fillId="0" borderId="43" xfId="5" applyFont="1" applyBorder="1">
      <alignment vertical="center"/>
    </xf>
    <xf numFmtId="0" fontId="24" fillId="0" borderId="21" xfId="5" applyFont="1" applyBorder="1">
      <alignment vertical="center"/>
    </xf>
    <xf numFmtId="0" fontId="21" fillId="0" borderId="60" xfId="5" applyFont="1" applyBorder="1">
      <alignment vertical="center"/>
    </xf>
    <xf numFmtId="0" fontId="24" fillId="0" borderId="60" xfId="5" applyFont="1" applyBorder="1">
      <alignment vertical="center"/>
    </xf>
    <xf numFmtId="58" fontId="18" fillId="0" borderId="21" xfId="5" applyNumberFormat="1" applyBorder="1">
      <alignment vertical="center"/>
    </xf>
    <xf numFmtId="0" fontId="18" fillId="0" borderId="60" xfId="5" applyBorder="1">
      <alignment vertical="center"/>
    </xf>
    <xf numFmtId="0" fontId="21" fillId="0" borderId="52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1" fillId="0" borderId="38" xfId="5" applyFont="1" applyBorder="1" applyAlignment="1">
      <alignment horizontal="left" vertical="center" wrapText="1"/>
    </xf>
    <xf numFmtId="0" fontId="31" fillId="0" borderId="38" xfId="5" applyFont="1" applyBorder="1" applyAlignment="1">
      <alignment horizontal="left" vertical="center"/>
    </xf>
    <xf numFmtId="0" fontId="33" fillId="0" borderId="66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5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7" xfId="1" quotePrefix="1" applyFont="1" applyBorder="1" applyAlignment="1">
      <alignment horizontal="center" vertical="center" wrapText="1"/>
    </xf>
    <xf numFmtId="0" fontId="11" fillId="3" borderId="0" xfId="1" quotePrefix="1" applyFont="1" applyFill="1" applyAlignment="1">
      <alignment horizontal="center" vertical="center" wrapText="1"/>
    </xf>
    <xf numFmtId="0" fontId="11" fillId="3" borderId="7" xfId="1" quotePrefix="1" applyFont="1" applyFill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horizontal="center" vertical="center" wrapText="1"/>
    </xf>
    <xf numFmtId="0" fontId="5" fillId="0" borderId="12" xfId="11" quotePrefix="1" applyFont="1" applyBorder="1" applyAlignment="1">
      <alignment horizontal="center" vertical="center" wrapText="1"/>
    </xf>
    <xf numFmtId="0" fontId="5" fillId="0" borderId="10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6" fillId="3" borderId="8" xfId="1" quotePrefix="1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top"/>
    </xf>
    <xf numFmtId="0" fontId="21" fillId="0" borderId="21" xfId="5" applyFont="1" applyBorder="1" applyAlignment="1">
      <alignment horizontal="center" vertical="center"/>
    </xf>
    <xf numFmtId="0" fontId="24" fillId="0" borderId="21" xfId="5" applyFont="1" applyBorder="1" applyAlignment="1">
      <alignment horizontal="center" vertical="center"/>
    </xf>
    <xf numFmtId="0" fontId="18" fillId="0" borderId="21" xfId="5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14" fontId="21" fillId="0" borderId="24" xfId="5" applyNumberFormat="1" applyFont="1" applyBorder="1" applyAlignment="1">
      <alignment horizontal="center" vertical="center"/>
    </xf>
    <xf numFmtId="14" fontId="21" fillId="0" borderId="38" xfId="5" applyNumberFormat="1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26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14" fontId="21" fillId="0" borderId="26" xfId="5" applyNumberFormat="1" applyFont="1" applyBorder="1" applyAlignment="1">
      <alignment horizontal="center" vertical="center"/>
    </xf>
    <xf numFmtId="14" fontId="21" fillId="0" borderId="39" xfId="5" applyNumberFormat="1" applyFont="1" applyBorder="1" applyAlignment="1">
      <alignment horizontal="center" vertical="center"/>
    </xf>
    <xf numFmtId="0" fontId="23" fillId="0" borderId="55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 wrapText="1"/>
    </xf>
    <xf numFmtId="0" fontId="23" fillId="0" borderId="35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21" fillId="0" borderId="33" xfId="5" applyNumberFormat="1" applyFont="1" applyBorder="1" applyAlignment="1">
      <alignment horizontal="left" vertical="center"/>
    </xf>
    <xf numFmtId="9" fontId="21" fillId="0" borderId="28" xfId="5" applyNumberFormat="1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4" xfId="5" applyNumberFormat="1" applyFont="1" applyBorder="1" applyAlignment="1">
      <alignment horizontal="left" vertical="center"/>
    </xf>
    <xf numFmtId="9" fontId="21" fillId="0" borderId="35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0" fillId="0" borderId="48" xfId="5" applyFont="1" applyBorder="1" applyAlignment="1">
      <alignment horizontal="left" vertical="center"/>
    </xf>
    <xf numFmtId="0" fontId="20" fillId="0" borderId="52" xfId="5" applyFont="1" applyBorder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57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30" fillId="0" borderId="45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21" fillId="0" borderId="55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2" fillId="3" borderId="0" xfId="6" applyFont="1" applyFill="1" applyAlignment="1">
      <alignment horizontal="center"/>
    </xf>
    <xf numFmtId="0" fontId="12" fillId="3" borderId="17" xfId="5" applyFont="1" applyFill="1" applyBorder="1" applyAlignment="1">
      <alignment horizontal="center" vertical="center"/>
    </xf>
    <xf numFmtId="0" fontId="12" fillId="3" borderId="53" xfId="5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54" xfId="6" applyFont="1" applyFill="1" applyBorder="1" applyAlignment="1">
      <alignment horizontal="center" vertical="center"/>
    </xf>
    <xf numFmtId="0" fontId="13" fillId="3" borderId="18" xfId="6" applyFont="1" applyFill="1" applyBorder="1" applyAlignment="1">
      <alignment horizontal="center" vertical="center"/>
    </xf>
    <xf numFmtId="0" fontId="12" fillId="3" borderId="17" xfId="6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/>
    </xf>
    <xf numFmtId="0" fontId="25" fillId="0" borderId="19" xfId="5" applyFont="1" applyBorder="1" applyAlignment="1">
      <alignment horizontal="center" vertical="top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1" fillId="0" borderId="23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0" xfId="5" applyFont="1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4" xfId="5" applyFont="1" applyBorder="1" applyAlignment="1">
      <alignment horizontal="center" vertical="center"/>
    </xf>
    <xf numFmtId="0" fontId="20" fillId="0" borderId="38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0" fillId="0" borderId="38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1" fillId="0" borderId="45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4" fillId="0" borderId="47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18" fillId="0" borderId="50" xfId="5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9" fillId="0" borderId="19" xfId="5" applyFont="1" applyBorder="1" applyAlignment="1">
      <alignment horizontal="center" vertical="top"/>
    </xf>
    <xf numFmtId="0" fontId="22" fillId="0" borderId="22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58" fontId="22" fillId="0" borderId="24" xfId="5" applyNumberFormat="1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1" fillId="0" borderId="26" xfId="5" applyFont="1" applyBorder="1" applyAlignment="1">
      <alignment horizontal="righ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2" fillId="0" borderId="29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2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23" xfId="5" applyFont="1" applyBorder="1" applyAlignment="1">
      <alignment horizontal="left" vertical="center" wrapText="1"/>
    </xf>
    <xf numFmtId="0" fontId="22" fillId="0" borderId="24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 wrapText="1"/>
    </xf>
    <xf numFmtId="0" fontId="18" fillId="0" borderId="26" xfId="5" applyBorder="1" applyAlignment="1">
      <alignment horizontal="center" vertical="center"/>
    </xf>
    <xf numFmtId="0" fontId="18" fillId="0" borderId="39" xfId="5" applyBorder="1" applyAlignment="1">
      <alignment horizontal="center" vertical="center"/>
    </xf>
    <xf numFmtId="0" fontId="20" fillId="0" borderId="32" xfId="5" applyFont="1" applyBorder="1" applyAlignment="1">
      <alignment horizontal="center" vertical="center"/>
    </xf>
    <xf numFmtId="0" fontId="20" fillId="0" borderId="33" xfId="5" applyFont="1" applyBorder="1" applyAlignment="1">
      <alignment horizontal="left" vertical="center"/>
    </xf>
    <xf numFmtId="0" fontId="18" fillId="0" borderId="31" xfId="5" applyBorder="1" applyAlignment="1">
      <alignment horizontal="left" vertical="center"/>
    </xf>
    <xf numFmtId="0" fontId="18" fillId="0" borderId="30" xfId="5" applyBorder="1" applyAlignment="1">
      <alignment horizontal="left" vertical="center"/>
    </xf>
    <xf numFmtId="0" fontId="18" fillId="0" borderId="41" xfId="5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3" fillId="0" borderId="20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2" fillId="3" borderId="2" xfId="6" applyFont="1" applyFill="1" applyBorder="1" applyAlignment="1">
      <alignment horizontal="center" vertical="center"/>
    </xf>
    <xf numFmtId="49" fontId="42" fillId="3" borderId="2" xfId="7" applyNumberFormat="1" applyFont="1" applyFill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625475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4" customWidth="1"/>
    <col min="3" max="3" width="10.1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8.95" customHeight="1">
      <c r="A9" s="135"/>
      <c r="B9" s="140" t="s">
        <v>8</v>
      </c>
    </row>
    <row r="10" spans="1:2" ht="15.95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42" t="s">
        <v>11</v>
      </c>
    </row>
    <row r="13" spans="1:2">
      <c r="A13" s="5">
        <v>4</v>
      </c>
      <c r="B13" s="142" t="s">
        <v>12</v>
      </c>
    </row>
    <row r="14" spans="1:2">
      <c r="A14" s="5">
        <v>5</v>
      </c>
      <c r="B14" s="142" t="s">
        <v>13</v>
      </c>
    </row>
    <row r="15" spans="1:2">
      <c r="A15" s="5">
        <v>6</v>
      </c>
      <c r="B15" s="142" t="s">
        <v>14</v>
      </c>
    </row>
    <row r="16" spans="1:2">
      <c r="A16" s="5">
        <v>7</v>
      </c>
      <c r="B16" s="142" t="s">
        <v>15</v>
      </c>
    </row>
    <row r="17" spans="1:2">
      <c r="A17" s="5">
        <v>8</v>
      </c>
      <c r="B17" s="142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0.25">
      <c r="A20" s="135"/>
      <c r="B20" s="136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42" t="s">
        <v>23</v>
      </c>
    </row>
    <row r="26" spans="1:2">
      <c r="A26" s="5">
        <v>6</v>
      </c>
      <c r="B26" s="142" t="s">
        <v>24</v>
      </c>
    </row>
    <row r="27" spans="1:2">
      <c r="A27" s="5">
        <v>7</v>
      </c>
      <c r="B27" s="137" t="s">
        <v>25</v>
      </c>
    </row>
    <row r="28" spans="1:2">
      <c r="A28" s="5"/>
      <c r="B28" s="137"/>
    </row>
    <row r="29" spans="1:2" ht="20.25">
      <c r="A29" s="135"/>
      <c r="B29" s="136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7" t="s">
        <v>28</v>
      </c>
    </row>
    <row r="32" spans="1:2">
      <c r="A32" s="5">
        <v>3</v>
      </c>
      <c r="B32" s="137" t="s">
        <v>29</v>
      </c>
    </row>
    <row r="33" spans="1:2" ht="28.5">
      <c r="A33" s="5">
        <v>4</v>
      </c>
      <c r="B33" s="137" t="s">
        <v>30</v>
      </c>
    </row>
    <row r="34" spans="1:2">
      <c r="A34" s="5">
        <v>5</v>
      </c>
      <c r="B34" s="137" t="s">
        <v>31</v>
      </c>
    </row>
    <row r="35" spans="1:2">
      <c r="A35" s="5">
        <v>6</v>
      </c>
      <c r="B35" s="137" t="s">
        <v>32</v>
      </c>
    </row>
    <row r="36" spans="1:2">
      <c r="A36" s="5">
        <v>7</v>
      </c>
      <c r="B36" s="137" t="s">
        <v>33</v>
      </c>
    </row>
    <row r="37" spans="1:2">
      <c r="A37" s="5"/>
      <c r="B37" s="137"/>
    </row>
    <row r="39" spans="1:2">
      <c r="A39" s="143" t="s">
        <v>34</v>
      </c>
      <c r="B39" s="144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"/>
  <sheetViews>
    <sheetView zoomScale="125" zoomScaleNormal="125" workbookViewId="0">
      <selection activeCell="E4" sqref="E4:E6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3" t="s">
        <v>277</v>
      </c>
      <c r="B1" s="333"/>
      <c r="C1" s="333"/>
      <c r="D1" s="334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6.5">
      <c r="A2" s="335" t="s">
        <v>249</v>
      </c>
      <c r="B2" s="347" t="s">
        <v>251</v>
      </c>
      <c r="C2" s="347" t="s">
        <v>252</v>
      </c>
      <c r="D2" s="349" t="s">
        <v>253</v>
      </c>
      <c r="E2" s="347" t="s">
        <v>254</v>
      </c>
      <c r="F2" s="347" t="s">
        <v>250</v>
      </c>
      <c r="G2" s="347" t="s">
        <v>278</v>
      </c>
      <c r="H2" s="347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47" t="s">
        <v>285</v>
      </c>
      <c r="O2" s="347" t="s">
        <v>286</v>
      </c>
    </row>
    <row r="3" spans="1:15" s="1" customFormat="1" ht="16.5">
      <c r="A3" s="335"/>
      <c r="B3" s="348"/>
      <c r="C3" s="348"/>
      <c r="D3" s="350"/>
      <c r="E3" s="348"/>
      <c r="F3" s="348"/>
      <c r="G3" s="348"/>
      <c r="H3" s="348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48"/>
      <c r="O3" s="348"/>
    </row>
    <row r="4" spans="1:15" ht="31.5">
      <c r="A4" s="5">
        <v>1</v>
      </c>
      <c r="B4" s="18" t="s">
        <v>263</v>
      </c>
      <c r="C4" s="146" t="s">
        <v>264</v>
      </c>
      <c r="D4" s="147" t="s">
        <v>265</v>
      </c>
      <c r="E4" s="6" t="s">
        <v>266</v>
      </c>
      <c r="F4" s="145" t="s">
        <v>262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13</v>
      </c>
      <c r="O4" s="6" t="s">
        <v>268</v>
      </c>
    </row>
    <row r="5" spans="1:15" ht="31.5">
      <c r="A5" s="5">
        <v>2</v>
      </c>
      <c r="B5" s="18" t="s">
        <v>269</v>
      </c>
      <c r="C5" s="146" t="s">
        <v>264</v>
      </c>
      <c r="D5" s="148" t="s">
        <v>270</v>
      </c>
      <c r="E5" s="6" t="s">
        <v>271</v>
      </c>
      <c r="F5" s="145" t="s">
        <v>262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>SUM(I5:M5)</f>
        <v>16</v>
      </c>
      <c r="O5" s="6" t="s">
        <v>268</v>
      </c>
    </row>
    <row r="6" spans="1:15" ht="31.5">
      <c r="A6" s="5">
        <v>3</v>
      </c>
      <c r="B6" s="18" t="s">
        <v>272</v>
      </c>
      <c r="C6" s="146" t="s">
        <v>264</v>
      </c>
      <c r="D6" s="149" t="s">
        <v>273</v>
      </c>
      <c r="E6" s="6" t="s">
        <v>266</v>
      </c>
      <c r="F6" s="145" t="s">
        <v>262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>SUM(I6:M6)</f>
        <v>12</v>
      </c>
      <c r="O6" s="6" t="s">
        <v>268</v>
      </c>
    </row>
    <row r="7" spans="1:15">
      <c r="A7" s="5"/>
      <c r="B7" s="6"/>
      <c r="C7" s="6"/>
      <c r="D7" s="19"/>
      <c r="E7" s="6"/>
      <c r="F7" s="23"/>
      <c r="G7" s="6"/>
      <c r="H7" s="6"/>
      <c r="I7" s="6"/>
      <c r="J7" s="6"/>
      <c r="K7" s="6"/>
      <c r="L7" s="6"/>
      <c r="M7" s="5"/>
      <c r="N7" s="5"/>
      <c r="O7" s="5"/>
    </row>
    <row r="8" spans="1:15">
      <c r="A8" s="5"/>
      <c r="B8" s="6"/>
      <c r="C8" s="6"/>
      <c r="D8" s="20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>
      <c r="A11" s="336" t="s">
        <v>274</v>
      </c>
      <c r="B11" s="357"/>
      <c r="C11" s="357"/>
      <c r="D11" s="338"/>
      <c r="E11" s="339"/>
      <c r="F11" s="358"/>
      <c r="G11" s="358"/>
      <c r="H11" s="358"/>
      <c r="I11" s="340"/>
      <c r="J11" s="336" t="s">
        <v>288</v>
      </c>
      <c r="K11" s="337"/>
      <c r="L11" s="337"/>
      <c r="M11" s="341"/>
      <c r="N11" s="8"/>
      <c r="O11" s="9"/>
    </row>
    <row r="12" spans="1:15" ht="16.5">
      <c r="A12" s="359" t="s">
        <v>289</v>
      </c>
      <c r="B12" s="360"/>
      <c r="C12" s="360"/>
      <c r="D12" s="346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6 O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3" t="s">
        <v>290</v>
      </c>
      <c r="B1" s="333"/>
      <c r="C1" s="333"/>
      <c r="D1" s="333"/>
      <c r="E1" s="334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s="1" customFormat="1" ht="15.95" customHeight="1">
      <c r="A2" s="347" t="s">
        <v>291</v>
      </c>
      <c r="B2" s="347" t="s">
        <v>250</v>
      </c>
      <c r="C2" s="347" t="s">
        <v>251</v>
      </c>
      <c r="D2" s="347" t="s">
        <v>252</v>
      </c>
      <c r="E2" s="349" t="s">
        <v>253</v>
      </c>
      <c r="F2" s="347" t="s">
        <v>254</v>
      </c>
      <c r="G2" s="361" t="s">
        <v>292</v>
      </c>
      <c r="H2" s="362"/>
      <c r="I2" s="363"/>
      <c r="J2" s="361" t="s">
        <v>293</v>
      </c>
      <c r="K2" s="362"/>
      <c r="L2" s="363"/>
      <c r="M2" s="361" t="s">
        <v>294</v>
      </c>
      <c r="N2" s="362"/>
      <c r="O2" s="363"/>
      <c r="P2" s="361" t="s">
        <v>295</v>
      </c>
      <c r="Q2" s="362"/>
      <c r="R2" s="363"/>
      <c r="S2" s="362" t="s">
        <v>296</v>
      </c>
      <c r="T2" s="362"/>
      <c r="U2" s="363"/>
      <c r="V2" s="372" t="s">
        <v>297</v>
      </c>
      <c r="W2" s="372" t="s">
        <v>286</v>
      </c>
    </row>
    <row r="3" spans="1:23" s="1" customFormat="1" ht="16.5">
      <c r="A3" s="348"/>
      <c r="B3" s="368"/>
      <c r="C3" s="368"/>
      <c r="D3" s="368"/>
      <c r="E3" s="369"/>
      <c r="F3" s="368"/>
      <c r="G3" s="3" t="s">
        <v>298</v>
      </c>
      <c r="H3" s="3" t="s">
        <v>69</v>
      </c>
      <c r="I3" s="3" t="s">
        <v>250</v>
      </c>
      <c r="J3" s="3" t="s">
        <v>298</v>
      </c>
      <c r="K3" s="3" t="s">
        <v>69</v>
      </c>
      <c r="L3" s="3" t="s">
        <v>250</v>
      </c>
      <c r="M3" s="3" t="s">
        <v>298</v>
      </c>
      <c r="N3" s="3" t="s">
        <v>69</v>
      </c>
      <c r="O3" s="3" t="s">
        <v>250</v>
      </c>
      <c r="P3" s="3" t="s">
        <v>298</v>
      </c>
      <c r="Q3" s="3" t="s">
        <v>69</v>
      </c>
      <c r="R3" s="3" t="s">
        <v>250</v>
      </c>
      <c r="S3" s="3" t="s">
        <v>298</v>
      </c>
      <c r="T3" s="3" t="s">
        <v>69</v>
      </c>
      <c r="U3" s="3" t="s">
        <v>250</v>
      </c>
      <c r="V3" s="373"/>
      <c r="W3" s="373"/>
    </row>
    <row r="4" spans="1:23" ht="31.5">
      <c r="A4" s="364" t="s">
        <v>299</v>
      </c>
      <c r="B4" s="145" t="s">
        <v>262</v>
      </c>
      <c r="C4" s="18" t="s">
        <v>263</v>
      </c>
      <c r="D4" s="146" t="s">
        <v>264</v>
      </c>
      <c r="E4" s="147" t="s">
        <v>265</v>
      </c>
      <c r="F4" s="6" t="s">
        <v>266</v>
      </c>
      <c r="G4" s="150" t="s">
        <v>300</v>
      </c>
      <c r="H4" s="146" t="s">
        <v>301</v>
      </c>
      <c r="I4" s="6" t="s">
        <v>302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5"/>
      <c r="B5" s="145" t="s">
        <v>262</v>
      </c>
      <c r="C5" s="18" t="s">
        <v>269</v>
      </c>
      <c r="D5" s="146" t="s">
        <v>264</v>
      </c>
      <c r="E5" s="148" t="s">
        <v>270</v>
      </c>
      <c r="F5" s="6" t="s">
        <v>271</v>
      </c>
      <c r="G5" s="361" t="s">
        <v>303</v>
      </c>
      <c r="H5" s="362"/>
      <c r="I5" s="363"/>
      <c r="J5" s="361" t="s">
        <v>304</v>
      </c>
      <c r="K5" s="362"/>
      <c r="L5" s="363"/>
      <c r="M5" s="361" t="s">
        <v>305</v>
      </c>
      <c r="N5" s="362"/>
      <c r="O5" s="363"/>
      <c r="P5" s="361" t="s">
        <v>306</v>
      </c>
      <c r="Q5" s="362"/>
      <c r="R5" s="363"/>
      <c r="S5" s="362" t="s">
        <v>307</v>
      </c>
      <c r="T5" s="362"/>
      <c r="U5" s="363"/>
      <c r="V5" s="6"/>
      <c r="W5" s="6"/>
    </row>
    <row r="6" spans="1:23" ht="31.5">
      <c r="A6" s="365"/>
      <c r="B6" s="145" t="s">
        <v>262</v>
      </c>
      <c r="C6" s="18" t="s">
        <v>272</v>
      </c>
      <c r="D6" s="146" t="s">
        <v>264</v>
      </c>
      <c r="E6" s="149" t="s">
        <v>273</v>
      </c>
      <c r="F6" s="6" t="s">
        <v>266</v>
      </c>
      <c r="G6" s="3" t="s">
        <v>298</v>
      </c>
      <c r="H6" s="3" t="s">
        <v>69</v>
      </c>
      <c r="I6" s="3" t="s">
        <v>250</v>
      </c>
      <c r="J6" s="3" t="s">
        <v>298</v>
      </c>
      <c r="K6" s="3" t="s">
        <v>69</v>
      </c>
      <c r="L6" s="3" t="s">
        <v>250</v>
      </c>
      <c r="M6" s="3" t="s">
        <v>298</v>
      </c>
      <c r="N6" s="3" t="s">
        <v>69</v>
      </c>
      <c r="O6" s="3" t="s">
        <v>250</v>
      </c>
      <c r="P6" s="3" t="s">
        <v>298</v>
      </c>
      <c r="Q6" s="3" t="s">
        <v>69</v>
      </c>
      <c r="R6" s="3" t="s">
        <v>250</v>
      </c>
      <c r="S6" s="3" t="s">
        <v>298</v>
      </c>
      <c r="T6" s="3" t="s">
        <v>69</v>
      </c>
      <c r="U6" s="3" t="s">
        <v>250</v>
      </c>
      <c r="V6" s="6"/>
      <c r="W6" s="6"/>
    </row>
    <row r="7" spans="1:23">
      <c r="A7" s="366" t="s">
        <v>308</v>
      </c>
      <c r="B7" s="366"/>
      <c r="C7" s="6"/>
      <c r="D7" s="6"/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7"/>
      <c r="B8" s="367"/>
      <c r="C8" s="6"/>
      <c r="D8" s="6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6" t="s">
        <v>309</v>
      </c>
      <c r="B9" s="366"/>
      <c r="C9" s="366"/>
      <c r="D9" s="366"/>
      <c r="E9" s="370"/>
      <c r="F9" s="36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7"/>
      <c r="B10" s="367"/>
      <c r="C10" s="367"/>
      <c r="D10" s="367"/>
      <c r="E10" s="371"/>
      <c r="F10" s="36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6" t="s">
        <v>310</v>
      </c>
      <c r="B11" s="366"/>
      <c r="C11" s="366"/>
      <c r="D11" s="366"/>
      <c r="E11" s="370"/>
      <c r="F11" s="36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7"/>
      <c r="B12" s="367"/>
      <c r="C12" s="367"/>
      <c r="D12" s="367"/>
      <c r="E12" s="371"/>
      <c r="F12" s="3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6" t="s">
        <v>311</v>
      </c>
      <c r="B13" s="366"/>
      <c r="C13" s="366"/>
      <c r="D13" s="366"/>
      <c r="E13" s="370"/>
      <c r="F13" s="36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67"/>
      <c r="B14" s="367"/>
      <c r="C14" s="367"/>
      <c r="D14" s="367"/>
      <c r="E14" s="371"/>
      <c r="F14" s="36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"/>
      <c r="B15" s="5"/>
      <c r="C15" s="5"/>
      <c r="D15" s="5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>
      <c r="A16" s="336" t="s">
        <v>274</v>
      </c>
      <c r="B16" s="337"/>
      <c r="C16" s="337"/>
      <c r="D16" s="337"/>
      <c r="E16" s="338"/>
      <c r="F16" s="339"/>
      <c r="G16" s="340"/>
      <c r="H16" s="16"/>
      <c r="I16" s="16"/>
      <c r="J16" s="336" t="s">
        <v>275</v>
      </c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41"/>
      <c r="V16" s="8"/>
      <c r="W16" s="9"/>
    </row>
    <row r="17" spans="1:23" ht="16.5">
      <c r="A17" s="359" t="s">
        <v>312</v>
      </c>
      <c r="B17" s="359"/>
      <c r="C17" s="345"/>
      <c r="D17" s="345"/>
      <c r="E17" s="346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</sheetData>
  <mergeCells count="44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6 W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3" t="s">
        <v>313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4" s="1" customFormat="1" ht="16.5">
      <c r="A2" s="12" t="s">
        <v>314</v>
      </c>
      <c r="B2" s="13" t="s">
        <v>251</v>
      </c>
      <c r="C2" s="13" t="s">
        <v>252</v>
      </c>
      <c r="D2" s="13" t="s">
        <v>253</v>
      </c>
      <c r="E2" s="13" t="s">
        <v>254</v>
      </c>
      <c r="F2" s="13" t="s">
        <v>250</v>
      </c>
      <c r="G2" s="12" t="s">
        <v>315</v>
      </c>
      <c r="H2" s="12" t="s">
        <v>316</v>
      </c>
      <c r="I2" s="12" t="s">
        <v>317</v>
      </c>
      <c r="J2" s="12" t="s">
        <v>316</v>
      </c>
      <c r="K2" s="12" t="s">
        <v>318</v>
      </c>
      <c r="L2" s="12" t="s">
        <v>316</v>
      </c>
      <c r="M2" s="13" t="s">
        <v>297</v>
      </c>
      <c r="N2" s="13" t="s">
        <v>286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314</v>
      </c>
      <c r="B4" s="15" t="s">
        <v>319</v>
      </c>
      <c r="C4" s="15" t="s">
        <v>298</v>
      </c>
      <c r="D4" s="15" t="s">
        <v>253</v>
      </c>
      <c r="E4" s="13" t="s">
        <v>254</v>
      </c>
      <c r="F4" s="13" t="s">
        <v>250</v>
      </c>
      <c r="G4" s="12" t="s">
        <v>315</v>
      </c>
      <c r="H4" s="12" t="s">
        <v>316</v>
      </c>
      <c r="I4" s="12" t="s">
        <v>317</v>
      </c>
      <c r="J4" s="12" t="s">
        <v>316</v>
      </c>
      <c r="K4" s="12" t="s">
        <v>318</v>
      </c>
      <c r="L4" s="12" t="s">
        <v>316</v>
      </c>
      <c r="M4" s="13" t="s">
        <v>297</v>
      </c>
      <c r="N4" s="13" t="s">
        <v>286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6" t="s">
        <v>320</v>
      </c>
      <c r="B11" s="337"/>
      <c r="C11" s="337"/>
      <c r="D11" s="341"/>
      <c r="E11" s="339"/>
      <c r="F11" s="358"/>
      <c r="G11" s="340"/>
      <c r="H11" s="16"/>
      <c r="I11" s="336" t="s">
        <v>321</v>
      </c>
      <c r="J11" s="337"/>
      <c r="K11" s="337"/>
      <c r="L11" s="8"/>
      <c r="M11" s="8"/>
      <c r="N11" s="9"/>
    </row>
    <row r="12" spans="1:14" ht="16.5">
      <c r="A12" s="359" t="s">
        <v>322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>
      <c r="A1" s="333" t="s">
        <v>323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2" s="1" customFormat="1" ht="16.5">
      <c r="A2" s="3" t="s">
        <v>291</v>
      </c>
      <c r="B2" s="4" t="s">
        <v>250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297</v>
      </c>
      <c r="L2" s="4" t="s">
        <v>286</v>
      </c>
    </row>
    <row r="3" spans="1:12" ht="27">
      <c r="A3" s="5"/>
      <c r="B3" s="150" t="s">
        <v>328</v>
      </c>
      <c r="C3" s="6"/>
      <c r="D3" s="151" t="s">
        <v>329</v>
      </c>
      <c r="E3" s="152" t="s">
        <v>330</v>
      </c>
      <c r="F3" s="6" t="s">
        <v>266</v>
      </c>
      <c r="G3" s="151" t="s">
        <v>331</v>
      </c>
      <c r="H3" s="153" t="s">
        <v>332</v>
      </c>
      <c r="I3" s="6"/>
      <c r="J3" s="6"/>
      <c r="K3" s="6"/>
      <c r="L3" s="6"/>
    </row>
    <row r="4" spans="1:12" ht="40.5">
      <c r="A4" s="5"/>
      <c r="B4" s="150" t="s">
        <v>328</v>
      </c>
      <c r="C4" s="6"/>
      <c r="D4" s="154" t="s">
        <v>333</v>
      </c>
      <c r="E4" s="152" t="s">
        <v>330</v>
      </c>
      <c r="F4" s="6" t="s">
        <v>334</v>
      </c>
      <c r="G4" s="154" t="s">
        <v>335</v>
      </c>
      <c r="H4" s="153" t="s">
        <v>336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6" t="s">
        <v>274</v>
      </c>
      <c r="B11" s="337"/>
      <c r="C11" s="337"/>
      <c r="D11" s="337"/>
      <c r="E11" s="341"/>
      <c r="F11" s="339"/>
      <c r="G11" s="340"/>
      <c r="H11" s="336" t="s">
        <v>275</v>
      </c>
      <c r="I11" s="337"/>
      <c r="J11" s="337"/>
      <c r="K11" s="8"/>
      <c r="L11" s="9"/>
    </row>
    <row r="12" spans="1:12" ht="16.5">
      <c r="A12" s="359" t="s">
        <v>337</v>
      </c>
      <c r="B12" s="359"/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3" t="s">
        <v>338</v>
      </c>
      <c r="B1" s="333"/>
      <c r="C1" s="333"/>
      <c r="D1" s="333"/>
      <c r="E1" s="333"/>
      <c r="F1" s="333"/>
      <c r="G1" s="333"/>
      <c r="H1" s="333"/>
      <c r="I1" s="333"/>
    </row>
    <row r="2" spans="1:9" s="1" customFormat="1" ht="16.5">
      <c r="A2" s="335" t="s">
        <v>249</v>
      </c>
      <c r="B2" s="347" t="s">
        <v>250</v>
      </c>
      <c r="C2" s="347" t="s">
        <v>298</v>
      </c>
      <c r="D2" s="347" t="s">
        <v>253</v>
      </c>
      <c r="E2" s="347" t="s">
        <v>254</v>
      </c>
      <c r="F2" s="3" t="s">
        <v>339</v>
      </c>
      <c r="G2" s="3" t="s">
        <v>256</v>
      </c>
      <c r="H2" s="351" t="s">
        <v>257</v>
      </c>
      <c r="I2" s="355" t="s">
        <v>259</v>
      </c>
    </row>
    <row r="3" spans="1:9" s="1" customFormat="1" ht="16.5">
      <c r="A3" s="335"/>
      <c r="B3" s="348"/>
      <c r="C3" s="348"/>
      <c r="D3" s="348"/>
      <c r="E3" s="348"/>
      <c r="F3" s="3" t="s">
        <v>340</v>
      </c>
      <c r="G3" s="3" t="s">
        <v>260</v>
      </c>
      <c r="H3" s="352"/>
      <c r="I3" s="356"/>
    </row>
    <row r="4" spans="1:9">
      <c r="A4" s="5"/>
      <c r="B4" s="150" t="s">
        <v>302</v>
      </c>
      <c r="C4" s="150" t="s">
        <v>300</v>
      </c>
      <c r="D4" s="155" t="s">
        <v>341</v>
      </c>
      <c r="E4" s="6" t="s">
        <v>266</v>
      </c>
      <c r="F4" s="6">
        <v>0.3</v>
      </c>
      <c r="G4" s="6">
        <v>0.5</v>
      </c>
      <c r="H4" s="6">
        <f>SUM(F4:G4)</f>
        <v>0.8</v>
      </c>
      <c r="I4" s="6" t="s">
        <v>268</v>
      </c>
    </row>
    <row r="5" spans="1:9" ht="21">
      <c r="A5" s="5"/>
      <c r="B5" s="150" t="s">
        <v>302</v>
      </c>
      <c r="C5" s="150" t="s">
        <v>300</v>
      </c>
      <c r="D5" s="156" t="s">
        <v>342</v>
      </c>
      <c r="E5" s="6" t="s">
        <v>271</v>
      </c>
      <c r="F5" s="6">
        <v>0.4</v>
      </c>
      <c r="G5" s="6">
        <v>0.6</v>
      </c>
      <c r="H5" s="6">
        <f>SUM(F5:G5)</f>
        <v>1</v>
      </c>
      <c r="I5" s="6" t="s">
        <v>268</v>
      </c>
    </row>
    <row r="6" spans="1:9" ht="21">
      <c r="A6" s="5"/>
      <c r="B6" s="150" t="s">
        <v>302</v>
      </c>
      <c r="C6" s="150" t="s">
        <v>300</v>
      </c>
      <c r="D6" s="157" t="s">
        <v>343</v>
      </c>
      <c r="E6" s="6" t="s">
        <v>266</v>
      </c>
      <c r="F6" s="6">
        <v>0.3</v>
      </c>
      <c r="G6" s="6">
        <v>0.2</v>
      </c>
      <c r="H6" s="6">
        <f>SUM(F6:G6)</f>
        <v>0.5</v>
      </c>
      <c r="I6" s="6" t="s">
        <v>268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36" t="s">
        <v>274</v>
      </c>
      <c r="B11" s="357"/>
      <c r="C11" s="357"/>
      <c r="D11" s="338"/>
      <c r="E11" s="7"/>
      <c r="F11" s="336" t="s">
        <v>275</v>
      </c>
      <c r="G11" s="337"/>
      <c r="H11" s="341"/>
      <c r="I11" s="9"/>
    </row>
    <row r="12" spans="1:9" ht="16.5">
      <c r="A12" s="359" t="s">
        <v>344</v>
      </c>
      <c r="B12" s="359"/>
      <c r="C12" s="345"/>
      <c r="D12" s="345"/>
      <c r="E12" s="345"/>
      <c r="F12" s="345"/>
      <c r="G12" s="345"/>
      <c r="H12" s="345"/>
      <c r="I12" s="34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7.95" customHeight="1">
      <c r="B3" s="121"/>
      <c r="C3" s="122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7.95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7.95" customHeight="1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7.95" customHeight="1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7.95" customHeight="1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7.95" customHeight="1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7.95" customHeight="1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7.95" customHeight="1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7.95" customHeight="1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7.95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Normal="100" workbookViewId="0">
      <selection activeCell="L12" sqref="L12"/>
    </sheetView>
  </sheetViews>
  <sheetFormatPr defaultColWidth="10.375" defaultRowHeight="16.5" customHeight="1"/>
  <cols>
    <col min="1" max="1" width="11.125" style="37" customWidth="1"/>
    <col min="2" max="9" width="10.375" style="37"/>
    <col min="10" max="10" width="8.875" style="37" customWidth="1"/>
    <col min="11" max="11" width="12" style="37" customWidth="1"/>
    <col min="12" max="16384" width="10.375" style="37"/>
  </cols>
  <sheetData>
    <row r="1" spans="1:11" ht="20.25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>
      <c r="A2" s="64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65" t="s">
        <v>57</v>
      </c>
      <c r="I2" s="169" t="s">
        <v>58</v>
      </c>
      <c r="J2" s="169"/>
      <c r="K2" s="170"/>
    </row>
    <row r="3" spans="1:11" ht="14.2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4.25">
      <c r="A4" s="68" t="s">
        <v>62</v>
      </c>
      <c r="B4" s="177" t="s">
        <v>63</v>
      </c>
      <c r="C4" s="178"/>
      <c r="D4" s="179" t="s">
        <v>64</v>
      </c>
      <c r="E4" s="180"/>
      <c r="F4" s="181" t="s">
        <v>65</v>
      </c>
      <c r="G4" s="182"/>
      <c r="H4" s="179" t="s">
        <v>66</v>
      </c>
      <c r="I4" s="180"/>
      <c r="J4" s="69" t="s">
        <v>67</v>
      </c>
      <c r="K4" s="70" t="s">
        <v>68</v>
      </c>
    </row>
    <row r="5" spans="1:11" ht="14.25">
      <c r="A5" s="71" t="s">
        <v>69</v>
      </c>
      <c r="B5" s="177" t="s">
        <v>70</v>
      </c>
      <c r="C5" s="178"/>
      <c r="D5" s="179" t="s">
        <v>71</v>
      </c>
      <c r="E5" s="180"/>
      <c r="F5" s="181">
        <v>45082</v>
      </c>
      <c r="G5" s="182"/>
      <c r="H5" s="179" t="s">
        <v>72</v>
      </c>
      <c r="I5" s="180"/>
      <c r="J5" s="69" t="s">
        <v>67</v>
      </c>
      <c r="K5" s="70" t="s">
        <v>68</v>
      </c>
    </row>
    <row r="6" spans="1:11" ht="14.25">
      <c r="A6" s="68" t="s">
        <v>73</v>
      </c>
      <c r="B6" s="72">
        <v>1</v>
      </c>
      <c r="C6" s="73">
        <v>5</v>
      </c>
      <c r="D6" s="71" t="s">
        <v>74</v>
      </c>
      <c r="E6" s="74"/>
      <c r="F6" s="181">
        <v>45095</v>
      </c>
      <c r="G6" s="182"/>
      <c r="H6" s="179" t="s">
        <v>75</v>
      </c>
      <c r="I6" s="180"/>
      <c r="J6" s="69" t="s">
        <v>67</v>
      </c>
      <c r="K6" s="70" t="s">
        <v>68</v>
      </c>
    </row>
    <row r="7" spans="1:11" ht="14.25">
      <c r="A7" s="68" t="s">
        <v>76</v>
      </c>
      <c r="B7" s="183">
        <v>1100</v>
      </c>
      <c r="C7" s="184"/>
      <c r="D7" s="71" t="s">
        <v>77</v>
      </c>
      <c r="E7" s="76"/>
      <c r="F7" s="181">
        <v>45097</v>
      </c>
      <c r="G7" s="182"/>
      <c r="H7" s="179" t="s">
        <v>78</v>
      </c>
      <c r="I7" s="180"/>
      <c r="J7" s="69" t="s">
        <v>67</v>
      </c>
      <c r="K7" s="70" t="s">
        <v>68</v>
      </c>
    </row>
    <row r="8" spans="1:11" ht="14.25">
      <c r="A8" s="78" t="s">
        <v>79</v>
      </c>
      <c r="B8" s="185"/>
      <c r="C8" s="186"/>
      <c r="D8" s="187" t="s">
        <v>80</v>
      </c>
      <c r="E8" s="188"/>
      <c r="F8" s="189" t="s">
        <v>65</v>
      </c>
      <c r="G8" s="190"/>
      <c r="H8" s="187" t="s">
        <v>81</v>
      </c>
      <c r="I8" s="188"/>
      <c r="J8" s="85" t="s">
        <v>67</v>
      </c>
      <c r="K8" s="92" t="s">
        <v>68</v>
      </c>
    </row>
    <row r="9" spans="1:11" ht="14.25">
      <c r="A9" s="191" t="s">
        <v>82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ht="14.25">
      <c r="A10" s="194" t="s">
        <v>83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4.25">
      <c r="A11" s="98" t="s">
        <v>84</v>
      </c>
      <c r="B11" s="99" t="s">
        <v>85</v>
      </c>
      <c r="C11" s="100" t="s">
        <v>86</v>
      </c>
      <c r="D11" s="101"/>
      <c r="E11" s="102" t="s">
        <v>87</v>
      </c>
      <c r="F11" s="99" t="s">
        <v>85</v>
      </c>
      <c r="G11" s="100" t="s">
        <v>86</v>
      </c>
      <c r="H11" s="100" t="s">
        <v>88</v>
      </c>
      <c r="I11" s="102" t="s">
        <v>89</v>
      </c>
      <c r="J11" s="99" t="s">
        <v>85</v>
      </c>
      <c r="K11" s="117" t="s">
        <v>86</v>
      </c>
    </row>
    <row r="12" spans="1:11" ht="14.25">
      <c r="A12" s="71" t="s">
        <v>90</v>
      </c>
      <c r="B12" s="84" t="s">
        <v>85</v>
      </c>
      <c r="C12" s="69" t="s">
        <v>86</v>
      </c>
      <c r="D12" s="76"/>
      <c r="E12" s="74" t="s">
        <v>91</v>
      </c>
      <c r="F12" s="84" t="s">
        <v>85</v>
      </c>
      <c r="G12" s="69" t="s">
        <v>86</v>
      </c>
      <c r="H12" s="69" t="s">
        <v>88</v>
      </c>
      <c r="I12" s="74" t="s">
        <v>92</v>
      </c>
      <c r="J12" s="84" t="s">
        <v>85</v>
      </c>
      <c r="K12" s="70" t="s">
        <v>86</v>
      </c>
    </row>
    <row r="13" spans="1:11" ht="14.25">
      <c r="A13" s="71" t="s">
        <v>93</v>
      </c>
      <c r="B13" s="84" t="s">
        <v>85</v>
      </c>
      <c r="C13" s="69" t="s">
        <v>86</v>
      </c>
      <c r="D13" s="76"/>
      <c r="E13" s="74" t="s">
        <v>94</v>
      </c>
      <c r="F13" s="69" t="s">
        <v>95</v>
      </c>
      <c r="G13" s="69" t="s">
        <v>96</v>
      </c>
      <c r="H13" s="69" t="s">
        <v>88</v>
      </c>
      <c r="I13" s="74" t="s">
        <v>97</v>
      </c>
      <c r="J13" s="84" t="s">
        <v>85</v>
      </c>
      <c r="K13" s="70" t="s">
        <v>86</v>
      </c>
    </row>
    <row r="14" spans="1:11" ht="14.25">
      <c r="A14" s="187" t="s">
        <v>98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7"/>
    </row>
    <row r="15" spans="1:11" ht="14.25">
      <c r="A15" s="194" t="s">
        <v>99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4.25">
      <c r="A16" s="103" t="s">
        <v>100</v>
      </c>
      <c r="B16" s="100" t="s">
        <v>95</v>
      </c>
      <c r="C16" s="100" t="s">
        <v>96</v>
      </c>
      <c r="D16" s="104"/>
      <c r="E16" s="105" t="s">
        <v>101</v>
      </c>
      <c r="F16" s="100" t="s">
        <v>95</v>
      </c>
      <c r="G16" s="100" t="s">
        <v>96</v>
      </c>
      <c r="H16" s="106"/>
      <c r="I16" s="105" t="s">
        <v>102</v>
      </c>
      <c r="J16" s="100" t="s">
        <v>95</v>
      </c>
      <c r="K16" s="117" t="s">
        <v>96</v>
      </c>
    </row>
    <row r="17" spans="1:22" ht="16.5" customHeight="1">
      <c r="A17" s="75" t="s">
        <v>103</v>
      </c>
      <c r="B17" s="69" t="s">
        <v>95</v>
      </c>
      <c r="C17" s="69" t="s">
        <v>96</v>
      </c>
      <c r="D17" s="43"/>
      <c r="E17" s="86" t="s">
        <v>104</v>
      </c>
      <c r="F17" s="69" t="s">
        <v>95</v>
      </c>
      <c r="G17" s="69" t="s">
        <v>96</v>
      </c>
      <c r="H17" s="107"/>
      <c r="I17" s="86" t="s">
        <v>105</v>
      </c>
      <c r="J17" s="69" t="s">
        <v>95</v>
      </c>
      <c r="K17" s="70" t="s">
        <v>96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198" t="s">
        <v>106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</row>
    <row r="19" spans="1:22" ht="18" customHeight="1">
      <c r="A19" s="194" t="s">
        <v>107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>
      <c r="A20" s="201" t="s">
        <v>108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>
      <c r="A21" s="108" t="s">
        <v>109</v>
      </c>
      <c r="B21" s="86" t="s">
        <v>110</v>
      </c>
      <c r="C21" s="86" t="s">
        <v>111</v>
      </c>
      <c r="D21" s="86" t="s">
        <v>112</v>
      </c>
      <c r="E21" s="86" t="s">
        <v>113</v>
      </c>
      <c r="F21" s="86" t="s">
        <v>114</v>
      </c>
      <c r="G21" s="86" t="s">
        <v>115</v>
      </c>
      <c r="H21" s="86" t="s">
        <v>116</v>
      </c>
      <c r="I21" s="86" t="s">
        <v>117</v>
      </c>
      <c r="J21" s="86" t="s">
        <v>118</v>
      </c>
      <c r="K21" s="63" t="s">
        <v>119</v>
      </c>
    </row>
    <row r="22" spans="1:22" ht="16.5" customHeight="1">
      <c r="A22" s="109" t="s">
        <v>120</v>
      </c>
      <c r="B22" s="110"/>
      <c r="C22" s="110"/>
      <c r="D22" s="110">
        <v>1</v>
      </c>
      <c r="E22" s="110">
        <v>1</v>
      </c>
      <c r="F22" s="110">
        <v>1</v>
      </c>
      <c r="G22" s="110">
        <v>1</v>
      </c>
      <c r="H22" s="110">
        <v>1</v>
      </c>
      <c r="I22" s="110"/>
      <c r="J22" s="110"/>
      <c r="K22" s="119"/>
    </row>
    <row r="23" spans="1:22" ht="16.5" customHeight="1">
      <c r="A23" s="109" t="s">
        <v>121</v>
      </c>
      <c r="B23" s="110"/>
      <c r="C23" s="110"/>
      <c r="D23" s="110">
        <v>1</v>
      </c>
      <c r="E23" s="110">
        <v>1</v>
      </c>
      <c r="F23" s="110">
        <v>1</v>
      </c>
      <c r="G23" s="110">
        <v>1</v>
      </c>
      <c r="H23" s="110">
        <v>1</v>
      </c>
      <c r="I23" s="110"/>
      <c r="J23" s="110"/>
      <c r="K23" s="120"/>
    </row>
    <row r="24" spans="1:22" ht="16.5" customHeight="1">
      <c r="A24" s="77"/>
      <c r="B24" s="110"/>
      <c r="C24" s="110"/>
      <c r="D24" s="110"/>
      <c r="E24" s="110"/>
      <c r="F24" s="110"/>
      <c r="G24" s="110"/>
      <c r="H24" s="110"/>
      <c r="I24" s="110"/>
      <c r="J24" s="110"/>
      <c r="K24" s="61"/>
    </row>
    <row r="25" spans="1:22" ht="16.5" customHeight="1">
      <c r="A25" s="77"/>
      <c r="B25" s="110"/>
      <c r="C25" s="110"/>
      <c r="D25" s="110"/>
      <c r="E25" s="110"/>
      <c r="F25" s="110"/>
      <c r="G25" s="110"/>
      <c r="H25" s="110"/>
      <c r="I25" s="110"/>
      <c r="J25" s="110"/>
      <c r="K25" s="61"/>
    </row>
    <row r="26" spans="1:22" ht="16.5" customHeight="1">
      <c r="A26" s="77"/>
      <c r="B26" s="110"/>
      <c r="C26" s="110"/>
      <c r="D26" s="110"/>
      <c r="E26" s="110"/>
      <c r="F26" s="110"/>
      <c r="G26" s="110"/>
      <c r="H26" s="110"/>
      <c r="I26" s="110"/>
      <c r="J26" s="110"/>
      <c r="K26" s="61"/>
    </row>
    <row r="27" spans="1:22" ht="16.5" customHeight="1">
      <c r="A27" s="77"/>
      <c r="B27" s="110"/>
      <c r="C27" s="110"/>
      <c r="D27" s="110"/>
      <c r="E27" s="110"/>
      <c r="F27" s="110"/>
      <c r="G27" s="110"/>
      <c r="H27" s="110"/>
      <c r="I27" s="110"/>
      <c r="J27" s="110"/>
      <c r="K27" s="61"/>
    </row>
    <row r="28" spans="1:22" ht="18" customHeight="1">
      <c r="A28" s="204" t="s">
        <v>122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6"/>
    </row>
    <row r="29" spans="1:22" ht="18.75" customHeight="1">
      <c r="A29" s="207" t="s">
        <v>123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" customHeight="1">
      <c r="A31" s="204" t="s">
        <v>124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22" ht="14.25">
      <c r="A32" s="213" t="s">
        <v>125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>
      <c r="A33" s="216" t="s">
        <v>126</v>
      </c>
      <c r="B33" s="217"/>
      <c r="C33" s="69" t="s">
        <v>67</v>
      </c>
      <c r="D33" s="69" t="s">
        <v>68</v>
      </c>
      <c r="E33" s="218" t="s">
        <v>127</v>
      </c>
      <c r="F33" s="219"/>
      <c r="G33" s="219"/>
      <c r="H33" s="219"/>
      <c r="I33" s="219"/>
      <c r="J33" s="219"/>
      <c r="K33" s="220"/>
    </row>
    <row r="34" spans="1:11" ht="14.25">
      <c r="A34" s="221" t="s">
        <v>128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</row>
    <row r="35" spans="1:11" ht="14.25">
      <c r="A35" s="222" t="s">
        <v>129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1" ht="14.25">
      <c r="A36" s="225" t="s">
        <v>130</v>
      </c>
      <c r="B36" s="226"/>
      <c r="C36" s="226"/>
      <c r="D36" s="226"/>
      <c r="E36" s="226"/>
      <c r="F36" s="226"/>
      <c r="G36" s="226"/>
      <c r="H36" s="226"/>
      <c r="I36" s="226"/>
      <c r="J36" s="226"/>
      <c r="K36" s="184"/>
    </row>
    <row r="37" spans="1:11" ht="14.25">
      <c r="A37" s="225" t="s">
        <v>131</v>
      </c>
      <c r="B37" s="226"/>
      <c r="C37" s="226"/>
      <c r="D37" s="226"/>
      <c r="E37" s="226"/>
      <c r="F37" s="226"/>
      <c r="G37" s="226"/>
      <c r="H37" s="226"/>
      <c r="I37" s="226"/>
      <c r="J37" s="226"/>
      <c r="K37" s="184"/>
    </row>
    <row r="38" spans="1:11" ht="14.25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84"/>
    </row>
    <row r="39" spans="1:11" ht="14.25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4"/>
    </row>
    <row r="40" spans="1:11" ht="14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4"/>
    </row>
    <row r="41" spans="1:11" ht="14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4"/>
    </row>
    <row r="42" spans="1:11" ht="14.25">
      <c r="A42" s="227" t="s">
        <v>132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4.25">
      <c r="A43" s="194" t="s">
        <v>133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4.25">
      <c r="A44" s="103" t="s">
        <v>134</v>
      </c>
      <c r="B44" s="100" t="s">
        <v>95</v>
      </c>
      <c r="C44" s="100" t="s">
        <v>96</v>
      </c>
      <c r="D44" s="100" t="s">
        <v>88</v>
      </c>
      <c r="E44" s="105" t="s">
        <v>135</v>
      </c>
      <c r="F44" s="100" t="s">
        <v>95</v>
      </c>
      <c r="G44" s="100" t="s">
        <v>96</v>
      </c>
      <c r="H44" s="100" t="s">
        <v>88</v>
      </c>
      <c r="I44" s="105" t="s">
        <v>136</v>
      </c>
      <c r="J44" s="100" t="s">
        <v>95</v>
      </c>
      <c r="K44" s="117" t="s">
        <v>96</v>
      </c>
    </row>
    <row r="45" spans="1:11" ht="14.25">
      <c r="A45" s="75" t="s">
        <v>87</v>
      </c>
      <c r="B45" s="69" t="s">
        <v>95</v>
      </c>
      <c r="C45" s="69" t="s">
        <v>96</v>
      </c>
      <c r="D45" s="69" t="s">
        <v>88</v>
      </c>
      <c r="E45" s="86" t="s">
        <v>94</v>
      </c>
      <c r="F45" s="69" t="s">
        <v>95</v>
      </c>
      <c r="G45" s="69" t="s">
        <v>96</v>
      </c>
      <c r="H45" s="69" t="s">
        <v>88</v>
      </c>
      <c r="I45" s="86" t="s">
        <v>105</v>
      </c>
      <c r="J45" s="69" t="s">
        <v>95</v>
      </c>
      <c r="K45" s="70" t="s">
        <v>96</v>
      </c>
    </row>
    <row r="46" spans="1:11" ht="14.25">
      <c r="A46" s="187" t="s">
        <v>98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97"/>
    </row>
    <row r="47" spans="1:11" ht="14.25">
      <c r="A47" s="221" t="s">
        <v>137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</row>
    <row r="48" spans="1:11" ht="14.25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4.25">
      <c r="A49" s="111" t="s">
        <v>138</v>
      </c>
      <c r="B49" s="230" t="s">
        <v>139</v>
      </c>
      <c r="C49" s="230"/>
      <c r="D49" s="112" t="s">
        <v>140</v>
      </c>
      <c r="E49" s="113" t="s">
        <v>141</v>
      </c>
      <c r="F49" s="114" t="s">
        <v>142</v>
      </c>
      <c r="G49" s="115"/>
      <c r="H49" s="231" t="s">
        <v>143</v>
      </c>
      <c r="I49" s="232"/>
      <c r="J49" s="233"/>
      <c r="K49" s="234"/>
    </row>
    <row r="50" spans="1:11" ht="14.25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</row>
    <row r="51" spans="1:11" ht="14.25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37"/>
    </row>
    <row r="52" spans="1:11" ht="14.25">
      <c r="A52" s="111" t="s">
        <v>138</v>
      </c>
      <c r="B52" s="230" t="s">
        <v>139</v>
      </c>
      <c r="C52" s="230"/>
      <c r="D52" s="112" t="s">
        <v>140</v>
      </c>
      <c r="E52" s="116" t="s">
        <v>144</v>
      </c>
      <c r="F52" s="114" t="s">
        <v>145</v>
      </c>
      <c r="G52" s="115">
        <v>45083</v>
      </c>
      <c r="H52" s="231" t="s">
        <v>143</v>
      </c>
      <c r="I52" s="232"/>
      <c r="J52" s="233" t="s">
        <v>146</v>
      </c>
      <c r="K52" s="234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tabSelected="1" workbookViewId="0">
      <selection activeCell="Q9" sqref="Q9"/>
    </sheetView>
  </sheetViews>
  <sheetFormatPr defaultColWidth="9" defaultRowHeight="26.1" customHeight="1"/>
  <cols>
    <col min="1" max="1" width="17.125" style="24" customWidth="1"/>
    <col min="2" max="8" width="9.375" style="24" customWidth="1"/>
    <col min="9" max="9" width="1.375" style="24" customWidth="1"/>
    <col min="10" max="14" width="10" style="24" customWidth="1"/>
    <col min="15" max="15" width="7.625" style="24" customWidth="1"/>
    <col min="16" max="16384" width="9" style="24"/>
  </cols>
  <sheetData>
    <row r="1" spans="1:15" ht="30" customHeight="1">
      <c r="A1" s="238" t="s">
        <v>147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 ht="29.1" customHeight="1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95" t="s">
        <v>57</v>
      </c>
      <c r="K2" s="240" t="s">
        <v>58</v>
      </c>
      <c r="L2" s="240"/>
      <c r="M2" s="240"/>
      <c r="N2" s="240"/>
      <c r="O2" s="241"/>
    </row>
    <row r="3" spans="1:15" ht="29.1" customHeight="1">
      <c r="A3" s="244" t="s">
        <v>148</v>
      </c>
      <c r="B3" s="242" t="s">
        <v>149</v>
      </c>
      <c r="C3" s="242"/>
      <c r="D3" s="242"/>
      <c r="E3" s="242"/>
      <c r="F3" s="242"/>
      <c r="G3" s="242"/>
      <c r="H3" s="242"/>
      <c r="I3" s="246"/>
      <c r="J3" s="242" t="s">
        <v>150</v>
      </c>
      <c r="K3" s="242"/>
      <c r="L3" s="242"/>
      <c r="M3" s="242"/>
      <c r="N3" s="242"/>
      <c r="O3" s="243"/>
    </row>
    <row r="4" spans="1:15" ht="29.1" customHeight="1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96" t="s">
        <v>151</v>
      </c>
      <c r="K4" s="96" t="s">
        <v>152</v>
      </c>
      <c r="L4" s="96"/>
      <c r="M4" s="374" t="s">
        <v>345</v>
      </c>
      <c r="N4" s="96"/>
      <c r="O4" s="96"/>
    </row>
    <row r="5" spans="1:15" ht="15.95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7" t="s">
        <v>160</v>
      </c>
      <c r="I5" s="246"/>
      <c r="J5" s="27"/>
      <c r="K5" s="27"/>
      <c r="L5" s="27"/>
      <c r="M5" s="27"/>
      <c r="N5" s="27"/>
      <c r="O5" s="27"/>
    </row>
    <row r="6" spans="1:15" ht="15.95" customHeight="1">
      <c r="A6" s="29" t="s">
        <v>161</v>
      </c>
      <c r="B6" s="29">
        <f t="shared" ref="B6:B10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 t="s">
        <v>162</v>
      </c>
      <c r="K6" s="34" t="s">
        <v>162</v>
      </c>
      <c r="L6" s="35"/>
      <c r="M6" s="375" t="s">
        <v>346</v>
      </c>
      <c r="N6" s="35"/>
      <c r="O6" s="35"/>
    </row>
    <row r="7" spans="1:15" ht="15.95" customHeight="1">
      <c r="A7" s="29" t="s">
        <v>165</v>
      </c>
      <c r="B7" s="29">
        <f t="shared" ref="B7:B9" si="1">C7-4</f>
        <v>90</v>
      </c>
      <c r="C7" s="29">
        <f t="shared" ref="C7:C9" si="2">D7-4</f>
        <v>94</v>
      </c>
      <c r="D7" s="27">
        <v>98</v>
      </c>
      <c r="E7" s="29">
        <f t="shared" ref="E7:E9" si="3">D7+4</f>
        <v>102</v>
      </c>
      <c r="F7" s="29">
        <f>E7+4</f>
        <v>106</v>
      </c>
      <c r="G7" s="29">
        <f t="shared" ref="G7:G9" si="4">F7+6</f>
        <v>112</v>
      </c>
      <c r="H7" s="29">
        <f>G7+6</f>
        <v>118</v>
      </c>
      <c r="I7" s="246"/>
      <c r="J7" s="34" t="s">
        <v>166</v>
      </c>
      <c r="K7" s="34" t="s">
        <v>167</v>
      </c>
      <c r="L7" s="35"/>
      <c r="M7" s="375" t="s">
        <v>347</v>
      </c>
      <c r="N7" s="35"/>
      <c r="O7" s="35"/>
    </row>
    <row r="8" spans="1:15" ht="15.95" customHeight="1">
      <c r="A8" s="29" t="s">
        <v>168</v>
      </c>
      <c r="B8" s="29">
        <f t="shared" si="1"/>
        <v>84</v>
      </c>
      <c r="C8" s="29">
        <f t="shared" si="2"/>
        <v>88</v>
      </c>
      <c r="D8" s="27">
        <v>92</v>
      </c>
      <c r="E8" s="29">
        <f t="shared" si="3"/>
        <v>96</v>
      </c>
      <c r="F8" s="29">
        <f>E8+5</f>
        <v>101</v>
      </c>
      <c r="G8" s="29">
        <f t="shared" si="4"/>
        <v>107</v>
      </c>
      <c r="H8" s="29">
        <f>G8+7</f>
        <v>114</v>
      </c>
      <c r="I8" s="246"/>
      <c r="J8" s="34" t="s">
        <v>162</v>
      </c>
      <c r="K8" s="34" t="s">
        <v>164</v>
      </c>
      <c r="L8" s="35"/>
      <c r="M8" s="375" t="s">
        <v>348</v>
      </c>
      <c r="N8" s="35"/>
      <c r="O8" s="35"/>
    </row>
    <row r="9" spans="1:15" ht="15.95" customHeight="1">
      <c r="A9" s="29" t="s">
        <v>169</v>
      </c>
      <c r="B9" s="29">
        <f t="shared" si="1"/>
        <v>95</v>
      </c>
      <c r="C9" s="29">
        <f t="shared" si="2"/>
        <v>99</v>
      </c>
      <c r="D9" s="27">
        <v>103</v>
      </c>
      <c r="E9" s="29">
        <f t="shared" si="3"/>
        <v>107</v>
      </c>
      <c r="F9" s="29">
        <f>E9+5</f>
        <v>112</v>
      </c>
      <c r="G9" s="29">
        <f t="shared" si="4"/>
        <v>118</v>
      </c>
      <c r="H9" s="29">
        <f>G9+7</f>
        <v>125</v>
      </c>
      <c r="I9" s="246"/>
      <c r="J9" s="34" t="s">
        <v>164</v>
      </c>
      <c r="K9" s="34" t="s">
        <v>164</v>
      </c>
      <c r="L9" s="35"/>
      <c r="M9" s="375" t="s">
        <v>347</v>
      </c>
      <c r="N9" s="35"/>
      <c r="O9" s="35"/>
    </row>
    <row r="10" spans="1:15" ht="15.95" customHeight="1">
      <c r="A10" s="29" t="s">
        <v>170</v>
      </c>
      <c r="B10" s="29">
        <f t="shared" si="0"/>
        <v>37</v>
      </c>
      <c r="C10" s="29">
        <f>D10-1</f>
        <v>38</v>
      </c>
      <c r="D10" s="27">
        <v>39</v>
      </c>
      <c r="E10" s="29">
        <f>D10+1</f>
        <v>40</v>
      </c>
      <c r="F10" s="29">
        <f>E10+1</f>
        <v>41</v>
      </c>
      <c r="G10" s="29">
        <f>F10+1.2</f>
        <v>42.2</v>
      </c>
      <c r="H10" s="29">
        <f>G10+1.2</f>
        <v>43.400000000000006</v>
      </c>
      <c r="I10" s="246"/>
      <c r="J10" s="34" t="s">
        <v>171</v>
      </c>
      <c r="K10" s="34" t="s">
        <v>171</v>
      </c>
      <c r="L10" s="35"/>
      <c r="M10" s="375" t="s">
        <v>349</v>
      </c>
      <c r="N10" s="35"/>
      <c r="O10" s="35"/>
    </row>
    <row r="11" spans="1:15" ht="15.95" customHeight="1">
      <c r="A11" s="29" t="s">
        <v>172</v>
      </c>
      <c r="B11" s="29">
        <f>C11-0.5</f>
        <v>58.5</v>
      </c>
      <c r="C11" s="29">
        <f>D11-1</f>
        <v>59</v>
      </c>
      <c r="D11" s="27">
        <v>60</v>
      </c>
      <c r="E11" s="29">
        <f>D11+1</f>
        <v>61</v>
      </c>
      <c r="F11" s="29">
        <f>E11+1</f>
        <v>62</v>
      </c>
      <c r="G11" s="29">
        <f>F11+0.5</f>
        <v>62.5</v>
      </c>
      <c r="H11" s="29">
        <f>G11+0.5</f>
        <v>63</v>
      </c>
      <c r="I11" s="246"/>
      <c r="J11" s="34" t="s">
        <v>173</v>
      </c>
      <c r="K11" s="34" t="s">
        <v>173</v>
      </c>
      <c r="L11" s="35"/>
      <c r="M11" s="375" t="s">
        <v>350</v>
      </c>
      <c r="N11" s="35"/>
      <c r="O11" s="35"/>
    </row>
    <row r="12" spans="1:15" ht="15.95" customHeight="1">
      <c r="A12" s="29" t="s">
        <v>174</v>
      </c>
      <c r="B12" s="29">
        <f>C12-0.8</f>
        <v>16.899999999999999</v>
      </c>
      <c r="C12" s="29">
        <f>D12-0.8</f>
        <v>17.7</v>
      </c>
      <c r="D12" s="27">
        <v>18.5</v>
      </c>
      <c r="E12" s="29">
        <f>D12+0.8</f>
        <v>19.3</v>
      </c>
      <c r="F12" s="29">
        <f>E12+0.8</f>
        <v>20.100000000000001</v>
      </c>
      <c r="G12" s="29">
        <f>F12+1.1</f>
        <v>21.200000000000003</v>
      </c>
      <c r="H12" s="29">
        <f>G12+1.1</f>
        <v>22.300000000000004</v>
      </c>
      <c r="I12" s="246"/>
      <c r="J12" s="34" t="s">
        <v>164</v>
      </c>
      <c r="K12" s="34" t="s">
        <v>164</v>
      </c>
      <c r="L12" s="35"/>
      <c r="M12" s="375" t="s">
        <v>351</v>
      </c>
      <c r="N12" s="35"/>
      <c r="O12" s="35"/>
    </row>
    <row r="13" spans="1:15" ht="15.95" customHeight="1">
      <c r="A13" s="29" t="s">
        <v>175</v>
      </c>
      <c r="B13" s="29">
        <f>C13-0.6</f>
        <v>14.8</v>
      </c>
      <c r="C13" s="29">
        <f>D13-0.6</f>
        <v>15.4</v>
      </c>
      <c r="D13" s="27">
        <v>16</v>
      </c>
      <c r="E13" s="29">
        <f>D13+0.6</f>
        <v>16.600000000000001</v>
      </c>
      <c r="F13" s="29">
        <f>E13+0.6</f>
        <v>17.200000000000003</v>
      </c>
      <c r="G13" s="29">
        <f>F13+0.95</f>
        <v>18.150000000000002</v>
      </c>
      <c r="H13" s="29">
        <f>G13+0.95</f>
        <v>19.100000000000001</v>
      </c>
      <c r="I13" s="246"/>
      <c r="J13" s="34" t="s">
        <v>164</v>
      </c>
      <c r="K13" s="34" t="s">
        <v>164</v>
      </c>
      <c r="L13" s="35"/>
      <c r="M13" s="35"/>
      <c r="N13" s="35"/>
      <c r="O13" s="35"/>
    </row>
    <row r="14" spans="1:15" ht="15.95" customHeight="1">
      <c r="A14" s="29" t="s">
        <v>177</v>
      </c>
      <c r="B14" s="29">
        <f>C14-0.4</f>
        <v>9.1999999999999993</v>
      </c>
      <c r="C14" s="29">
        <f>D14-0.4</f>
        <v>9.6</v>
      </c>
      <c r="D14" s="27">
        <v>10</v>
      </c>
      <c r="E14" s="29">
        <f>D14+0.4</f>
        <v>10.4</v>
      </c>
      <c r="F14" s="29">
        <f>E14+0.4</f>
        <v>10.8</v>
      </c>
      <c r="G14" s="29">
        <f t="shared" ref="G14" si="5">F14+0.6</f>
        <v>11.4</v>
      </c>
      <c r="H14" s="29">
        <f t="shared" ref="H14" si="6">G14+0.6</f>
        <v>12</v>
      </c>
      <c r="I14" s="246"/>
      <c r="J14" s="34" t="s">
        <v>164</v>
      </c>
      <c r="K14" s="34" t="s">
        <v>164</v>
      </c>
      <c r="L14" s="35"/>
      <c r="M14" s="375" t="s">
        <v>351</v>
      </c>
      <c r="N14" s="35"/>
      <c r="O14" s="35"/>
    </row>
    <row r="15" spans="1:15" ht="15.95" customHeight="1">
      <c r="A15" s="29" t="s">
        <v>180</v>
      </c>
      <c r="B15" s="29">
        <f>C15-1</f>
        <v>46</v>
      </c>
      <c r="C15" s="29">
        <f>D15-1</f>
        <v>47</v>
      </c>
      <c r="D15" s="27">
        <v>48</v>
      </c>
      <c r="E15" s="29">
        <f>D15+1</f>
        <v>49</v>
      </c>
      <c r="F15" s="29">
        <f>E15+1</f>
        <v>50</v>
      </c>
      <c r="G15" s="29">
        <f>F15+1.5</f>
        <v>51.5</v>
      </c>
      <c r="H15" s="29">
        <f>G15+1.5</f>
        <v>53</v>
      </c>
      <c r="I15" s="246"/>
      <c r="J15" s="34" t="s">
        <v>164</v>
      </c>
      <c r="K15" s="34" t="s">
        <v>164</v>
      </c>
      <c r="L15" s="35"/>
      <c r="M15" s="375" t="s">
        <v>347</v>
      </c>
      <c r="N15" s="35"/>
      <c r="O15" s="35"/>
    </row>
    <row r="16" spans="1:15" ht="15.95" customHeight="1">
      <c r="A16" s="29" t="s">
        <v>181</v>
      </c>
      <c r="B16" s="29"/>
      <c r="C16" s="29"/>
      <c r="D16" s="27">
        <v>35</v>
      </c>
      <c r="E16" s="29"/>
      <c r="F16" s="29"/>
      <c r="G16" s="29"/>
      <c r="H16" s="29"/>
      <c r="I16" s="246"/>
      <c r="J16" s="34" t="s">
        <v>164</v>
      </c>
      <c r="K16" s="34" t="s">
        <v>164</v>
      </c>
      <c r="L16" s="35"/>
      <c r="M16" s="375" t="s">
        <v>352</v>
      </c>
      <c r="N16" s="35"/>
      <c r="O16" s="35"/>
    </row>
    <row r="17" spans="1:15" ht="15.95" customHeight="1">
      <c r="A17" s="29" t="s">
        <v>182</v>
      </c>
      <c r="B17" s="29"/>
      <c r="C17" s="29"/>
      <c r="D17" s="27">
        <v>25</v>
      </c>
      <c r="E17" s="29"/>
      <c r="F17" s="29"/>
      <c r="G17" s="29"/>
      <c r="H17" s="29"/>
      <c r="I17" s="246"/>
      <c r="J17" s="34" t="s">
        <v>164</v>
      </c>
      <c r="K17" s="34" t="s">
        <v>164</v>
      </c>
      <c r="L17" s="35"/>
      <c r="M17" s="35"/>
      <c r="N17" s="35"/>
      <c r="O17" s="35"/>
    </row>
    <row r="18" spans="1:15" ht="14.25">
      <c r="A18" s="93" t="s">
        <v>127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ht="14.25">
      <c r="A19" s="24" t="s">
        <v>183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5" ht="14.25">
      <c r="A20" s="94"/>
      <c r="B20" s="94"/>
      <c r="C20" s="94"/>
      <c r="D20" s="94"/>
      <c r="E20" s="94"/>
      <c r="F20" s="94"/>
      <c r="G20" s="94"/>
      <c r="H20" s="94"/>
      <c r="I20" s="94"/>
      <c r="J20" s="93" t="s">
        <v>184</v>
      </c>
      <c r="K20" s="97"/>
      <c r="L20" s="93" t="s">
        <v>185</v>
      </c>
      <c r="M20" s="93"/>
      <c r="N20" s="93" t="s">
        <v>186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7"/>
  </mergeCells>
  <phoneticPr fontId="41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37" customWidth="1"/>
    <col min="2" max="16384" width="10" style="37"/>
  </cols>
  <sheetData>
    <row r="1" spans="1:11" ht="22.5" customHeight="1">
      <c r="A1" s="247" t="s">
        <v>187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25" customHeight="1">
      <c r="A2" s="64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65" t="s">
        <v>57</v>
      </c>
      <c r="I2" s="169" t="s">
        <v>58</v>
      </c>
      <c r="J2" s="169"/>
      <c r="K2" s="170"/>
    </row>
    <row r="3" spans="1:11" ht="16.5" customHeight="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6.5" customHeight="1">
      <c r="A4" s="68" t="s">
        <v>62</v>
      </c>
      <c r="B4" s="177" t="s">
        <v>63</v>
      </c>
      <c r="C4" s="178"/>
      <c r="D4" s="179" t="s">
        <v>64</v>
      </c>
      <c r="E4" s="180"/>
      <c r="F4" s="181" t="s">
        <v>65</v>
      </c>
      <c r="G4" s="182"/>
      <c r="H4" s="179" t="s">
        <v>188</v>
      </c>
      <c r="I4" s="180"/>
      <c r="J4" s="69" t="s">
        <v>67</v>
      </c>
      <c r="K4" s="70" t="s">
        <v>68</v>
      </c>
    </row>
    <row r="5" spans="1:11" ht="16.5" customHeight="1">
      <c r="A5" s="71" t="s">
        <v>69</v>
      </c>
      <c r="B5" s="177" t="s">
        <v>70</v>
      </c>
      <c r="C5" s="178"/>
      <c r="D5" s="179" t="s">
        <v>71</v>
      </c>
      <c r="E5" s="180"/>
      <c r="F5" s="181">
        <v>45082</v>
      </c>
      <c r="G5" s="182"/>
      <c r="H5" s="179" t="s">
        <v>189</v>
      </c>
      <c r="I5" s="180"/>
      <c r="J5" s="69" t="s">
        <v>67</v>
      </c>
      <c r="K5" s="70" t="s">
        <v>68</v>
      </c>
    </row>
    <row r="6" spans="1:11" ht="16.5" customHeight="1">
      <c r="A6" s="68" t="s">
        <v>73</v>
      </c>
      <c r="B6" s="72">
        <v>1</v>
      </c>
      <c r="C6" s="73">
        <v>5</v>
      </c>
      <c r="D6" s="71" t="s">
        <v>74</v>
      </c>
      <c r="E6" s="74"/>
      <c r="F6" s="181">
        <v>45095</v>
      </c>
      <c r="G6" s="182"/>
      <c r="H6" s="248" t="s">
        <v>190</v>
      </c>
      <c r="I6" s="249"/>
      <c r="J6" s="249"/>
      <c r="K6" s="250"/>
    </row>
    <row r="7" spans="1:11" ht="16.5" customHeight="1">
      <c r="A7" s="68" t="s">
        <v>76</v>
      </c>
      <c r="B7" s="183">
        <v>1100</v>
      </c>
      <c r="C7" s="184"/>
      <c r="D7" s="71" t="s">
        <v>77</v>
      </c>
      <c r="E7" s="76"/>
      <c r="F7" s="181">
        <v>45097</v>
      </c>
      <c r="G7" s="182"/>
      <c r="H7" s="251"/>
      <c r="I7" s="177"/>
      <c r="J7" s="177"/>
      <c r="K7" s="178"/>
    </row>
    <row r="8" spans="1:11" ht="16.5" customHeight="1">
      <c r="A8" s="78" t="s">
        <v>79</v>
      </c>
      <c r="B8" s="185"/>
      <c r="C8" s="186"/>
      <c r="D8" s="187" t="s">
        <v>80</v>
      </c>
      <c r="E8" s="188"/>
      <c r="F8" s="189" t="s">
        <v>65</v>
      </c>
      <c r="G8" s="190"/>
      <c r="H8" s="187"/>
      <c r="I8" s="188"/>
      <c r="J8" s="188"/>
      <c r="K8" s="197"/>
    </row>
    <row r="9" spans="1:11" ht="16.5" customHeight="1">
      <c r="A9" s="252" t="s">
        <v>191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>
      <c r="A10" s="79" t="s">
        <v>84</v>
      </c>
      <c r="B10" s="80" t="s">
        <v>85</v>
      </c>
      <c r="C10" s="81" t="s">
        <v>86</v>
      </c>
      <c r="D10" s="82"/>
      <c r="E10" s="83" t="s">
        <v>89</v>
      </c>
      <c r="F10" s="80" t="s">
        <v>85</v>
      </c>
      <c r="G10" s="81" t="s">
        <v>86</v>
      </c>
      <c r="H10" s="80"/>
      <c r="I10" s="83" t="s">
        <v>87</v>
      </c>
      <c r="J10" s="80" t="s">
        <v>85</v>
      </c>
      <c r="K10" s="91" t="s">
        <v>86</v>
      </c>
    </row>
    <row r="11" spans="1:11" ht="16.5" customHeight="1">
      <c r="A11" s="71" t="s">
        <v>90</v>
      </c>
      <c r="B11" s="84" t="s">
        <v>85</v>
      </c>
      <c r="C11" s="69" t="s">
        <v>86</v>
      </c>
      <c r="D11" s="76"/>
      <c r="E11" s="74" t="s">
        <v>92</v>
      </c>
      <c r="F11" s="84" t="s">
        <v>85</v>
      </c>
      <c r="G11" s="69" t="s">
        <v>86</v>
      </c>
      <c r="H11" s="84"/>
      <c r="I11" s="74" t="s">
        <v>97</v>
      </c>
      <c r="J11" s="84" t="s">
        <v>85</v>
      </c>
      <c r="K11" s="70" t="s">
        <v>86</v>
      </c>
    </row>
    <row r="12" spans="1:11" ht="16.5" customHeight="1">
      <c r="A12" s="187" t="s">
        <v>127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7"/>
    </row>
    <row r="13" spans="1:11" ht="16.5" customHeight="1">
      <c r="A13" s="253" t="s">
        <v>192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6.5" customHeight="1">
      <c r="A14" s="254" t="s">
        <v>193</v>
      </c>
      <c r="B14" s="255"/>
      <c r="C14" s="255"/>
      <c r="D14" s="255"/>
      <c r="E14" s="255"/>
      <c r="F14" s="255"/>
      <c r="G14" s="255"/>
      <c r="H14" s="255"/>
      <c r="I14" s="256"/>
      <c r="J14" s="256"/>
      <c r="K14" s="257"/>
    </row>
    <row r="15" spans="1:11" ht="16.5" customHeight="1">
      <c r="A15" s="258"/>
      <c r="B15" s="259"/>
      <c r="C15" s="259"/>
      <c r="D15" s="260"/>
      <c r="E15" s="261"/>
      <c r="F15" s="259"/>
      <c r="G15" s="259"/>
      <c r="H15" s="260"/>
      <c r="I15" s="262"/>
      <c r="J15" s="263"/>
      <c r="K15" s="264"/>
    </row>
    <row r="16" spans="1:11" ht="16.5" customHeight="1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>
      <c r="A17" s="253" t="s">
        <v>194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 ht="16.5" customHeight="1">
      <c r="A18" s="254" t="s">
        <v>195</v>
      </c>
      <c r="B18" s="255"/>
      <c r="C18" s="255"/>
      <c r="D18" s="255"/>
      <c r="E18" s="255"/>
      <c r="F18" s="255"/>
      <c r="G18" s="255"/>
      <c r="H18" s="255"/>
      <c r="I18" s="256"/>
      <c r="J18" s="256"/>
      <c r="K18" s="257"/>
    </row>
    <row r="19" spans="1:11" ht="16.5" customHeight="1">
      <c r="A19" s="258"/>
      <c r="B19" s="259"/>
      <c r="C19" s="259"/>
      <c r="D19" s="260"/>
      <c r="E19" s="261"/>
      <c r="F19" s="259"/>
      <c r="G19" s="259"/>
      <c r="H19" s="260"/>
      <c r="I19" s="262"/>
      <c r="J19" s="263"/>
      <c r="K19" s="264"/>
    </row>
    <row r="20" spans="1:11" ht="16.5" customHeight="1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>
      <c r="A21" s="268" t="s">
        <v>124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>
      <c r="A22" s="269" t="s">
        <v>125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7"/>
    </row>
    <row r="23" spans="1:11" ht="16.5" customHeight="1">
      <c r="A23" s="216" t="s">
        <v>126</v>
      </c>
      <c r="B23" s="217"/>
      <c r="C23" s="69" t="s">
        <v>67</v>
      </c>
      <c r="D23" s="69" t="s">
        <v>68</v>
      </c>
      <c r="E23" s="270"/>
      <c r="F23" s="270"/>
      <c r="G23" s="270"/>
      <c r="H23" s="270"/>
      <c r="I23" s="270"/>
      <c r="J23" s="270"/>
      <c r="K23" s="271"/>
    </row>
    <row r="24" spans="1:11" ht="16.5" customHeight="1">
      <c r="A24" s="179" t="s">
        <v>196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8"/>
    </row>
    <row r="25" spans="1:11" ht="16.5" customHeight="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>
      <c r="A26" s="252" t="s">
        <v>133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>
      <c r="A27" s="66" t="s">
        <v>134</v>
      </c>
      <c r="B27" s="81" t="s">
        <v>95</v>
      </c>
      <c r="C27" s="81" t="s">
        <v>96</v>
      </c>
      <c r="D27" s="81" t="s">
        <v>88</v>
      </c>
      <c r="E27" s="67" t="s">
        <v>135</v>
      </c>
      <c r="F27" s="81" t="s">
        <v>95</v>
      </c>
      <c r="G27" s="81" t="s">
        <v>96</v>
      </c>
      <c r="H27" s="81" t="s">
        <v>88</v>
      </c>
      <c r="I27" s="67" t="s">
        <v>136</v>
      </c>
      <c r="J27" s="81" t="s">
        <v>95</v>
      </c>
      <c r="K27" s="91" t="s">
        <v>96</v>
      </c>
    </row>
    <row r="28" spans="1:11" ht="16.5" customHeight="1">
      <c r="A28" s="75" t="s">
        <v>87</v>
      </c>
      <c r="B28" s="69" t="s">
        <v>95</v>
      </c>
      <c r="C28" s="69" t="s">
        <v>96</v>
      </c>
      <c r="D28" s="69" t="s">
        <v>88</v>
      </c>
      <c r="E28" s="86" t="s">
        <v>94</v>
      </c>
      <c r="F28" s="69" t="s">
        <v>95</v>
      </c>
      <c r="G28" s="69" t="s">
        <v>96</v>
      </c>
      <c r="H28" s="69" t="s">
        <v>88</v>
      </c>
      <c r="I28" s="86" t="s">
        <v>105</v>
      </c>
      <c r="J28" s="69" t="s">
        <v>95</v>
      </c>
      <c r="K28" s="70" t="s">
        <v>96</v>
      </c>
    </row>
    <row r="29" spans="1:11" ht="16.5" customHeight="1">
      <c r="A29" s="179" t="s">
        <v>98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75"/>
    </row>
    <row r="30" spans="1:11" ht="16.5" customHeight="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 ht="16.5" customHeight="1">
      <c r="A31" s="252" t="s">
        <v>197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ht="17.25" customHeight="1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184"/>
    </row>
    <row r="34" spans="1:11" ht="17.25" customHeight="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184"/>
    </row>
    <row r="35" spans="1:11" ht="17.25" customHeight="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184"/>
    </row>
    <row r="36" spans="1:11" ht="17.25" customHeight="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184"/>
    </row>
    <row r="37" spans="1:11" ht="17.25" customHeight="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184"/>
    </row>
    <row r="38" spans="1:11" ht="17.25" customHeight="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84"/>
    </row>
    <row r="39" spans="1:11" ht="17.25" customHeight="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4"/>
    </row>
    <row r="40" spans="1:11" ht="17.25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4"/>
    </row>
    <row r="41" spans="1:11" ht="17.2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4"/>
    </row>
    <row r="42" spans="1:11" ht="17.25" customHeight="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4"/>
    </row>
    <row r="43" spans="1:11" ht="17.25" customHeight="1">
      <c r="A43" s="227" t="s">
        <v>132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6.5" customHeight="1">
      <c r="A44" s="252" t="s">
        <v>198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spans="1:11" ht="18" customHeight="1">
      <c r="A45" s="279" t="s">
        <v>127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>
      <c r="A48" s="87" t="s">
        <v>138</v>
      </c>
      <c r="B48" s="282" t="s">
        <v>139</v>
      </c>
      <c r="C48" s="282"/>
      <c r="D48" s="88" t="s">
        <v>140</v>
      </c>
      <c r="E48" s="89"/>
      <c r="F48" s="88" t="s">
        <v>142</v>
      </c>
      <c r="G48" s="90"/>
      <c r="H48" s="283" t="s">
        <v>143</v>
      </c>
      <c r="I48" s="283"/>
      <c r="J48" s="282"/>
      <c r="K48" s="284"/>
    </row>
    <row r="49" spans="1:11" ht="16.5" customHeight="1">
      <c r="A49" s="194" t="s">
        <v>199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6.5" customHeight="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>
      <c r="A52" s="87" t="s">
        <v>138</v>
      </c>
      <c r="B52" s="282" t="s">
        <v>139</v>
      </c>
      <c r="C52" s="282"/>
      <c r="D52" s="88" t="s">
        <v>140</v>
      </c>
      <c r="E52" s="88"/>
      <c r="F52" s="88" t="s">
        <v>142</v>
      </c>
      <c r="G52" s="88"/>
      <c r="H52" s="283" t="s">
        <v>143</v>
      </c>
      <c r="I52" s="283"/>
      <c r="J52" s="291"/>
      <c r="K52" s="29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"/>
  <sheetViews>
    <sheetView workbookViewId="0">
      <selection activeCell="K10" sqref="K10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8.125" style="24" customWidth="1"/>
    <col min="9" max="14" width="10.625" style="24" customWidth="1"/>
    <col min="15" max="16384" width="9" style="24"/>
  </cols>
  <sheetData>
    <row r="1" spans="1:16" ht="30" customHeight="1">
      <c r="A1" s="238" t="s">
        <v>147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6" ht="29.1" customHeight="1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32" t="s">
        <v>57</v>
      </c>
      <c r="K2" s="293" t="s">
        <v>58</v>
      </c>
      <c r="L2" s="293"/>
      <c r="M2" s="293"/>
      <c r="N2" s="293"/>
      <c r="O2" s="293"/>
      <c r="P2" s="33"/>
    </row>
    <row r="3" spans="1:16" ht="29.1" customHeight="1">
      <c r="A3" s="244" t="s">
        <v>148</v>
      </c>
      <c r="B3" s="242" t="s">
        <v>149</v>
      </c>
      <c r="C3" s="242"/>
      <c r="D3" s="242"/>
      <c r="E3" s="242"/>
      <c r="F3" s="242"/>
      <c r="G3" s="242"/>
      <c r="H3" s="242"/>
      <c r="I3" s="246"/>
      <c r="J3" s="242" t="s">
        <v>150</v>
      </c>
      <c r="K3" s="242"/>
      <c r="L3" s="242"/>
      <c r="M3" s="242"/>
      <c r="N3" s="242"/>
      <c r="O3" s="242"/>
      <c r="P3" s="33"/>
    </row>
    <row r="4" spans="1:16" ht="29.1" customHeight="1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7" t="s">
        <v>160</v>
      </c>
      <c r="I5" s="246"/>
      <c r="J5" s="27" t="s">
        <v>154</v>
      </c>
      <c r="K5" s="27" t="s">
        <v>155</v>
      </c>
      <c r="L5" s="27" t="s">
        <v>156</v>
      </c>
      <c r="M5" s="27" t="s">
        <v>157</v>
      </c>
      <c r="N5" s="27" t="s">
        <v>158</v>
      </c>
      <c r="O5" s="27" t="s">
        <v>159</v>
      </c>
      <c r="P5" s="27" t="s">
        <v>160</v>
      </c>
    </row>
    <row r="6" spans="1:16" ht="29.1" customHeight="1">
      <c r="A6" s="29" t="s">
        <v>161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/>
      <c r="K6" s="34"/>
      <c r="L6" s="35"/>
      <c r="M6" s="35"/>
      <c r="N6" s="35"/>
      <c r="O6" s="35"/>
      <c r="P6" s="33"/>
    </row>
    <row r="7" spans="1:16" ht="29.1" customHeight="1">
      <c r="A7" s="29" t="s">
        <v>163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6"/>
      <c r="J7" s="34"/>
      <c r="K7" s="34"/>
      <c r="L7" s="36"/>
      <c r="M7" s="36"/>
      <c r="N7" s="36"/>
      <c r="O7" s="36"/>
      <c r="P7" s="33"/>
    </row>
    <row r="8" spans="1:16" ht="29.1" customHeight="1">
      <c r="A8" s="29" t="s">
        <v>165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6"/>
      <c r="J8" s="34"/>
      <c r="K8" s="34"/>
      <c r="L8" s="35"/>
      <c r="M8" s="35"/>
      <c r="N8" s="35"/>
      <c r="O8" s="35"/>
      <c r="P8" s="33"/>
    </row>
    <row r="9" spans="1:16" ht="29.1" customHeight="1">
      <c r="A9" s="29" t="s">
        <v>168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6"/>
      <c r="J9" s="34"/>
      <c r="K9" s="34"/>
      <c r="L9" s="35"/>
      <c r="M9" s="35"/>
      <c r="N9" s="35"/>
      <c r="O9" s="35"/>
      <c r="P9" s="33"/>
    </row>
    <row r="10" spans="1:16" ht="29.1" customHeight="1">
      <c r="A10" s="29" t="s">
        <v>169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6"/>
      <c r="J10" s="34"/>
      <c r="K10" s="34"/>
      <c r="L10" s="35"/>
      <c r="M10" s="35"/>
      <c r="N10" s="35"/>
      <c r="O10" s="35"/>
      <c r="P10" s="33"/>
    </row>
    <row r="11" spans="1:16" ht="29.1" customHeight="1">
      <c r="A11" s="29" t="s">
        <v>170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6"/>
      <c r="J11" s="34"/>
      <c r="K11" s="34"/>
      <c r="L11" s="35"/>
      <c r="M11" s="35"/>
      <c r="N11" s="35"/>
      <c r="O11" s="35"/>
      <c r="P11" s="33"/>
    </row>
    <row r="12" spans="1:16" ht="29.1" customHeight="1">
      <c r="A12" s="29" t="s">
        <v>172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6"/>
      <c r="J12" s="34"/>
      <c r="K12" s="34"/>
      <c r="L12" s="35"/>
      <c r="M12" s="35"/>
      <c r="N12" s="35"/>
      <c r="O12" s="35"/>
      <c r="P12" s="33"/>
    </row>
    <row r="13" spans="1:16" ht="29.1" customHeight="1">
      <c r="A13" s="29" t="s">
        <v>174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6"/>
      <c r="J13" s="34"/>
      <c r="K13" s="34"/>
      <c r="L13" s="35"/>
      <c r="M13" s="35"/>
      <c r="N13" s="35"/>
      <c r="O13" s="35"/>
      <c r="P13" s="33"/>
    </row>
    <row r="14" spans="1:16" ht="29.1" customHeight="1">
      <c r="A14" s="29" t="s">
        <v>175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6"/>
      <c r="J14" s="34"/>
      <c r="K14" s="34"/>
      <c r="L14" s="35"/>
      <c r="M14" s="35"/>
      <c r="N14" s="35"/>
      <c r="O14" s="35"/>
      <c r="P14" s="33"/>
    </row>
    <row r="15" spans="1:16" ht="29.1" customHeight="1">
      <c r="A15" s="29" t="s">
        <v>176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6"/>
      <c r="J15" s="34"/>
      <c r="K15" s="34"/>
      <c r="L15" s="35"/>
      <c r="M15" s="35"/>
      <c r="N15" s="35"/>
      <c r="O15" s="35"/>
      <c r="P15" s="33"/>
    </row>
    <row r="16" spans="1:16" ht="16.5">
      <c r="A16" s="29" t="s">
        <v>177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6"/>
      <c r="J16" s="34"/>
      <c r="K16" s="34"/>
      <c r="L16" s="35"/>
      <c r="M16" s="35"/>
      <c r="N16" s="35"/>
      <c r="O16" s="35"/>
      <c r="P16" s="33"/>
    </row>
    <row r="17" spans="1:16" ht="16.5">
      <c r="A17" s="29" t="s">
        <v>178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6"/>
      <c r="J17" s="34"/>
      <c r="K17" s="34"/>
      <c r="L17" s="35"/>
      <c r="M17" s="35"/>
      <c r="N17" s="35"/>
      <c r="O17" s="35"/>
      <c r="P17" s="33"/>
    </row>
    <row r="18" spans="1:16" ht="16.5">
      <c r="A18" s="29" t="s">
        <v>179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6"/>
      <c r="J18" s="34"/>
      <c r="K18" s="34"/>
      <c r="L18" s="35"/>
      <c r="M18" s="35"/>
      <c r="N18" s="35"/>
      <c r="O18" s="35"/>
      <c r="P18" s="33"/>
    </row>
    <row r="19" spans="1:16" ht="26.1" customHeight="1">
      <c r="A19" s="29" t="s">
        <v>180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6"/>
      <c r="J19" s="34"/>
      <c r="K19" s="34"/>
      <c r="L19" s="35"/>
      <c r="M19" s="35"/>
      <c r="N19" s="35"/>
      <c r="O19" s="35"/>
      <c r="P19" s="33"/>
    </row>
    <row r="20" spans="1:16" ht="26.1" customHeight="1">
      <c r="A20" s="29" t="s">
        <v>181</v>
      </c>
      <c r="B20" s="29"/>
      <c r="C20" s="29"/>
      <c r="D20" s="27">
        <v>35</v>
      </c>
      <c r="E20" s="29"/>
      <c r="F20" s="29"/>
      <c r="G20" s="29"/>
      <c r="H20" s="29"/>
      <c r="I20" s="246"/>
      <c r="J20" s="34"/>
      <c r="K20" s="34"/>
      <c r="L20" s="35"/>
      <c r="M20" s="35"/>
      <c r="N20" s="35"/>
      <c r="O20" s="35"/>
      <c r="P20" s="33"/>
    </row>
    <row r="21" spans="1:16" ht="26.1" customHeight="1">
      <c r="A21" s="29" t="s">
        <v>182</v>
      </c>
      <c r="B21" s="29"/>
      <c r="C21" s="29"/>
      <c r="D21" s="27">
        <v>25</v>
      </c>
      <c r="E21" s="29"/>
      <c r="F21" s="29"/>
      <c r="G21" s="29"/>
      <c r="H21" s="29"/>
      <c r="I21" s="246"/>
      <c r="J21" s="34"/>
      <c r="K21" s="34"/>
      <c r="L21" s="35"/>
      <c r="M21" s="35"/>
      <c r="N21" s="35"/>
      <c r="O21" s="35"/>
      <c r="P21" s="33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E2" sqref="E2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294" t="s">
        <v>200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>
      <c r="A2" s="38" t="s">
        <v>53</v>
      </c>
      <c r="B2" s="167" t="s">
        <v>54</v>
      </c>
      <c r="C2" s="167"/>
      <c r="D2" s="39" t="s">
        <v>62</v>
      </c>
      <c r="E2" s="40" t="s">
        <v>63</v>
      </c>
      <c r="F2" s="41" t="s">
        <v>201</v>
      </c>
      <c r="G2" s="295" t="s">
        <v>70</v>
      </c>
      <c r="H2" s="295"/>
      <c r="I2" s="58" t="s">
        <v>57</v>
      </c>
      <c r="J2" s="295" t="s">
        <v>58</v>
      </c>
      <c r="K2" s="296"/>
    </row>
    <row r="3" spans="1:11">
      <c r="A3" s="42" t="s">
        <v>76</v>
      </c>
      <c r="B3" s="297">
        <v>1100</v>
      </c>
      <c r="C3" s="297"/>
      <c r="D3" s="44" t="s">
        <v>202</v>
      </c>
      <c r="E3" s="298" t="s">
        <v>65</v>
      </c>
      <c r="F3" s="299"/>
      <c r="G3" s="299"/>
      <c r="H3" s="270" t="s">
        <v>203</v>
      </c>
      <c r="I3" s="270"/>
      <c r="J3" s="270"/>
      <c r="K3" s="271"/>
    </row>
    <row r="4" spans="1:11">
      <c r="A4" s="45" t="s">
        <v>73</v>
      </c>
      <c r="B4" s="46">
        <v>2</v>
      </c>
      <c r="C4" s="46">
        <v>5</v>
      </c>
      <c r="D4" s="47" t="s">
        <v>204</v>
      </c>
      <c r="E4" s="299"/>
      <c r="F4" s="299"/>
      <c r="G4" s="299"/>
      <c r="H4" s="217" t="s">
        <v>205</v>
      </c>
      <c r="I4" s="217"/>
      <c r="J4" s="56" t="s">
        <v>67</v>
      </c>
      <c r="K4" s="61" t="s">
        <v>68</v>
      </c>
    </row>
    <row r="5" spans="1:11">
      <c r="A5" s="45" t="s">
        <v>206</v>
      </c>
      <c r="B5" s="297">
        <v>1</v>
      </c>
      <c r="C5" s="297"/>
      <c r="D5" s="44" t="s">
        <v>207</v>
      </c>
      <c r="E5" s="44" t="s">
        <v>208</v>
      </c>
      <c r="F5" s="44" t="s">
        <v>209</v>
      </c>
      <c r="G5" s="44" t="s">
        <v>210</v>
      </c>
      <c r="H5" s="217" t="s">
        <v>211</v>
      </c>
      <c r="I5" s="217"/>
      <c r="J5" s="56" t="s">
        <v>67</v>
      </c>
      <c r="K5" s="61" t="s">
        <v>68</v>
      </c>
    </row>
    <row r="6" spans="1:11">
      <c r="A6" s="48" t="s">
        <v>212</v>
      </c>
      <c r="B6" s="300">
        <v>125</v>
      </c>
      <c r="C6" s="300"/>
      <c r="D6" s="49" t="s">
        <v>213</v>
      </c>
      <c r="E6" s="50"/>
      <c r="F6" s="51"/>
      <c r="G6" s="49"/>
      <c r="H6" s="301" t="s">
        <v>214</v>
      </c>
      <c r="I6" s="301"/>
      <c r="J6" s="51" t="s">
        <v>67</v>
      </c>
      <c r="K6" s="62" t="s">
        <v>68</v>
      </c>
    </row>
    <row r="7" spans="1:11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>
      <c r="A8" s="55" t="s">
        <v>215</v>
      </c>
      <c r="B8" s="41" t="s">
        <v>216</v>
      </c>
      <c r="C8" s="41" t="s">
        <v>217</v>
      </c>
      <c r="D8" s="41" t="s">
        <v>218</v>
      </c>
      <c r="E8" s="41" t="s">
        <v>219</v>
      </c>
      <c r="F8" s="41" t="s">
        <v>220</v>
      </c>
      <c r="G8" s="302" t="s">
        <v>79</v>
      </c>
      <c r="H8" s="303"/>
      <c r="I8" s="303"/>
      <c r="J8" s="303"/>
      <c r="K8" s="304"/>
    </row>
    <row r="9" spans="1:11">
      <c r="A9" s="216" t="s">
        <v>221</v>
      </c>
      <c r="B9" s="217"/>
      <c r="C9" s="56" t="s">
        <v>67</v>
      </c>
      <c r="D9" s="56" t="s">
        <v>68</v>
      </c>
      <c r="E9" s="44" t="s">
        <v>222</v>
      </c>
      <c r="F9" s="57" t="s">
        <v>223</v>
      </c>
      <c r="G9" s="305"/>
      <c r="H9" s="306"/>
      <c r="I9" s="306"/>
      <c r="J9" s="306"/>
      <c r="K9" s="307"/>
    </row>
    <row r="10" spans="1:11">
      <c r="A10" s="216" t="s">
        <v>224</v>
      </c>
      <c r="B10" s="217"/>
      <c r="C10" s="56" t="s">
        <v>67</v>
      </c>
      <c r="D10" s="56" t="s">
        <v>68</v>
      </c>
      <c r="E10" s="44" t="s">
        <v>225</v>
      </c>
      <c r="F10" s="57" t="s">
        <v>226</v>
      </c>
      <c r="G10" s="305" t="s">
        <v>227</v>
      </c>
      <c r="H10" s="306"/>
      <c r="I10" s="306"/>
      <c r="J10" s="306"/>
      <c r="K10" s="307"/>
    </row>
    <row r="11" spans="1:11">
      <c r="A11" s="279" t="s">
        <v>191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42" t="s">
        <v>89</v>
      </c>
      <c r="B12" s="56" t="s">
        <v>85</v>
      </c>
      <c r="C12" s="56" t="s">
        <v>86</v>
      </c>
      <c r="D12" s="57"/>
      <c r="E12" s="44" t="s">
        <v>87</v>
      </c>
      <c r="F12" s="56" t="s">
        <v>85</v>
      </c>
      <c r="G12" s="56" t="s">
        <v>86</v>
      </c>
      <c r="H12" s="56"/>
      <c r="I12" s="44" t="s">
        <v>228</v>
      </c>
      <c r="J12" s="56" t="s">
        <v>85</v>
      </c>
      <c r="K12" s="61" t="s">
        <v>86</v>
      </c>
    </row>
    <row r="13" spans="1:11">
      <c r="A13" s="42" t="s">
        <v>92</v>
      </c>
      <c r="B13" s="56" t="s">
        <v>85</v>
      </c>
      <c r="C13" s="56" t="s">
        <v>86</v>
      </c>
      <c r="D13" s="57"/>
      <c r="E13" s="44" t="s">
        <v>97</v>
      </c>
      <c r="F13" s="56" t="s">
        <v>85</v>
      </c>
      <c r="G13" s="56" t="s">
        <v>86</v>
      </c>
      <c r="H13" s="56"/>
      <c r="I13" s="44" t="s">
        <v>229</v>
      </c>
      <c r="J13" s="56" t="s">
        <v>85</v>
      </c>
      <c r="K13" s="61" t="s">
        <v>86</v>
      </c>
    </row>
    <row r="14" spans="1:11">
      <c r="A14" s="48" t="s">
        <v>230</v>
      </c>
      <c r="B14" s="51" t="s">
        <v>85</v>
      </c>
      <c r="C14" s="51" t="s">
        <v>86</v>
      </c>
      <c r="D14" s="50"/>
      <c r="E14" s="49" t="s">
        <v>231</v>
      </c>
      <c r="F14" s="51" t="s">
        <v>85</v>
      </c>
      <c r="G14" s="51" t="s">
        <v>86</v>
      </c>
      <c r="H14" s="51"/>
      <c r="I14" s="49" t="s">
        <v>232</v>
      </c>
      <c r="J14" s="51" t="s">
        <v>85</v>
      </c>
      <c r="K14" s="62" t="s">
        <v>86</v>
      </c>
    </row>
    <row r="15" spans="1:11">
      <c r="A15" s="52"/>
      <c r="B15" s="54"/>
      <c r="C15" s="54"/>
      <c r="D15" s="53"/>
      <c r="E15" s="52"/>
      <c r="F15" s="54"/>
      <c r="G15" s="54"/>
      <c r="H15" s="54"/>
      <c r="I15" s="52"/>
      <c r="J15" s="54"/>
      <c r="K15" s="54"/>
    </row>
    <row r="16" spans="1:11">
      <c r="A16" s="269" t="s">
        <v>233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7"/>
    </row>
    <row r="17" spans="1:11">
      <c r="A17" s="216" t="s">
        <v>234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75"/>
    </row>
    <row r="18" spans="1:11">
      <c r="A18" s="216" t="s">
        <v>235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75"/>
    </row>
    <row r="19" spans="1:11">
      <c r="A19" s="308" t="s">
        <v>236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311"/>
    </row>
    <row r="21" spans="1:11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311"/>
    </row>
    <row r="22" spans="1:11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311"/>
    </row>
    <row r="23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>
      <c r="A24" s="216" t="s">
        <v>126</v>
      </c>
      <c r="B24" s="217"/>
      <c r="C24" s="56" t="s">
        <v>67</v>
      </c>
      <c r="D24" s="56" t="s">
        <v>68</v>
      </c>
      <c r="E24" s="270"/>
      <c r="F24" s="270"/>
      <c r="G24" s="270"/>
      <c r="H24" s="270"/>
      <c r="I24" s="270"/>
      <c r="J24" s="270"/>
      <c r="K24" s="271"/>
    </row>
    <row r="25" spans="1:11">
      <c r="A25" s="59" t="s">
        <v>237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>
      <c r="A27" s="318" t="s">
        <v>238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>
      <c r="A28" s="319"/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/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311"/>
    </row>
    <row r="35" spans="1:11" ht="23.1" customHeight="1">
      <c r="A35" s="322"/>
      <c r="B35" s="259"/>
      <c r="C35" s="259"/>
      <c r="D35" s="259"/>
      <c r="E35" s="259"/>
      <c r="F35" s="259"/>
      <c r="G35" s="259"/>
      <c r="H35" s="259"/>
      <c r="I35" s="259"/>
      <c r="J35" s="259"/>
      <c r="K35" s="311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239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6" t="s">
        <v>240</v>
      </c>
      <c r="B38" s="217"/>
      <c r="C38" s="217"/>
      <c r="D38" s="270" t="s">
        <v>241</v>
      </c>
      <c r="E38" s="270"/>
      <c r="F38" s="262" t="s">
        <v>242</v>
      </c>
      <c r="G38" s="329"/>
      <c r="H38" s="217" t="s">
        <v>243</v>
      </c>
      <c r="I38" s="217"/>
      <c r="J38" s="217" t="s">
        <v>244</v>
      </c>
      <c r="K38" s="275"/>
    </row>
    <row r="39" spans="1:11" ht="18.75" customHeight="1">
      <c r="A39" s="45" t="s">
        <v>127</v>
      </c>
      <c r="B39" s="217" t="s">
        <v>245</v>
      </c>
      <c r="C39" s="217"/>
      <c r="D39" s="217"/>
      <c r="E39" s="217"/>
      <c r="F39" s="217"/>
      <c r="G39" s="217"/>
      <c r="H39" s="217"/>
      <c r="I39" s="217"/>
      <c r="J39" s="217"/>
      <c r="K39" s="275"/>
    </row>
    <row r="40" spans="1:11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75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75"/>
    </row>
    <row r="42" spans="1:11" ht="32.1" customHeight="1">
      <c r="A42" s="48" t="s">
        <v>138</v>
      </c>
      <c r="B42" s="330" t="s">
        <v>246</v>
      </c>
      <c r="C42" s="330"/>
      <c r="D42" s="49" t="s">
        <v>247</v>
      </c>
      <c r="E42" s="50"/>
      <c r="F42" s="49" t="s">
        <v>142</v>
      </c>
      <c r="G42" s="60"/>
      <c r="H42" s="331" t="s">
        <v>143</v>
      </c>
      <c r="I42" s="331"/>
      <c r="J42" s="330" t="s">
        <v>146</v>
      </c>
      <c r="K42" s="33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"/>
  <sheetViews>
    <sheetView workbookViewId="0">
      <selection activeCell="B2" sqref="B2:C2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7.875" style="24" customWidth="1"/>
    <col min="9" max="14" width="9.5" style="24" customWidth="1"/>
    <col min="15" max="16384" width="9" style="24"/>
  </cols>
  <sheetData>
    <row r="1" spans="1:16" ht="30" customHeight="1">
      <c r="A1" s="238" t="s">
        <v>147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6" ht="29.1" customHeight="1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32" t="s">
        <v>57</v>
      </c>
      <c r="K2" s="293" t="s">
        <v>58</v>
      </c>
      <c r="L2" s="293"/>
      <c r="M2" s="293"/>
      <c r="N2" s="293"/>
      <c r="O2" s="293"/>
      <c r="P2" s="33"/>
    </row>
    <row r="3" spans="1:16" ht="29.1" customHeight="1">
      <c r="A3" s="244" t="s">
        <v>148</v>
      </c>
      <c r="B3" s="242" t="s">
        <v>149</v>
      </c>
      <c r="C3" s="242"/>
      <c r="D3" s="242"/>
      <c r="E3" s="242"/>
      <c r="F3" s="242"/>
      <c r="G3" s="242"/>
      <c r="H3" s="242"/>
      <c r="I3" s="246"/>
      <c r="J3" s="242" t="s">
        <v>150</v>
      </c>
      <c r="K3" s="242"/>
      <c r="L3" s="242"/>
      <c r="M3" s="242"/>
      <c r="N3" s="242"/>
      <c r="O3" s="242"/>
      <c r="P3" s="33"/>
    </row>
    <row r="4" spans="1:16" ht="29.1" customHeight="1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7" t="s">
        <v>160</v>
      </c>
      <c r="I5" s="246"/>
      <c r="J5" s="27" t="s">
        <v>154</v>
      </c>
      <c r="K5" s="27" t="s">
        <v>155</v>
      </c>
      <c r="L5" s="27" t="s">
        <v>156</v>
      </c>
      <c r="M5" s="27" t="s">
        <v>157</v>
      </c>
      <c r="N5" s="27" t="s">
        <v>158</v>
      </c>
      <c r="O5" s="27" t="s">
        <v>159</v>
      </c>
      <c r="P5" s="27" t="s">
        <v>160</v>
      </c>
    </row>
    <row r="6" spans="1:16" ht="29.1" customHeight="1">
      <c r="A6" s="29" t="s">
        <v>161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/>
      <c r="K6" s="34"/>
      <c r="L6" s="35"/>
      <c r="M6" s="35"/>
      <c r="N6" s="35"/>
      <c r="O6" s="35"/>
      <c r="P6" s="33"/>
    </row>
    <row r="7" spans="1:16" ht="29.1" customHeight="1">
      <c r="A7" s="29" t="s">
        <v>163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6"/>
      <c r="J7" s="34"/>
      <c r="K7" s="34"/>
      <c r="L7" s="36"/>
      <c r="M7" s="36"/>
      <c r="N7" s="36"/>
      <c r="O7" s="36"/>
      <c r="P7" s="33"/>
    </row>
    <row r="8" spans="1:16" ht="29.1" customHeight="1">
      <c r="A8" s="29" t="s">
        <v>165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6"/>
      <c r="J8" s="34"/>
      <c r="K8" s="34"/>
      <c r="L8" s="35"/>
      <c r="M8" s="35"/>
      <c r="N8" s="35"/>
      <c r="O8" s="35"/>
      <c r="P8" s="33"/>
    </row>
    <row r="9" spans="1:16" ht="29.1" customHeight="1">
      <c r="A9" s="29" t="s">
        <v>168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6"/>
      <c r="J9" s="34"/>
      <c r="K9" s="34"/>
      <c r="L9" s="35"/>
      <c r="M9" s="35"/>
      <c r="N9" s="35"/>
      <c r="O9" s="35"/>
      <c r="P9" s="33"/>
    </row>
    <row r="10" spans="1:16" ht="29.1" customHeight="1">
      <c r="A10" s="29" t="s">
        <v>169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6"/>
      <c r="J10" s="34"/>
      <c r="K10" s="34"/>
      <c r="L10" s="35"/>
      <c r="M10" s="35"/>
      <c r="N10" s="35"/>
      <c r="O10" s="35"/>
      <c r="P10" s="33"/>
    </row>
    <row r="11" spans="1:16" ht="29.1" customHeight="1">
      <c r="A11" s="29" t="s">
        <v>170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6"/>
      <c r="J11" s="34"/>
      <c r="K11" s="34"/>
      <c r="L11" s="35"/>
      <c r="M11" s="35"/>
      <c r="N11" s="35"/>
      <c r="O11" s="35"/>
      <c r="P11" s="33"/>
    </row>
    <row r="12" spans="1:16" ht="29.1" customHeight="1">
      <c r="A12" s="29" t="s">
        <v>172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6"/>
      <c r="J12" s="34"/>
      <c r="K12" s="34"/>
      <c r="L12" s="35"/>
      <c r="M12" s="35"/>
      <c r="N12" s="35"/>
      <c r="O12" s="35"/>
      <c r="P12" s="33"/>
    </row>
    <row r="13" spans="1:16" ht="29.1" customHeight="1">
      <c r="A13" s="29" t="s">
        <v>174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6"/>
      <c r="J13" s="34"/>
      <c r="K13" s="34"/>
      <c r="L13" s="35"/>
      <c r="M13" s="35"/>
      <c r="N13" s="35"/>
      <c r="O13" s="35"/>
      <c r="P13" s="33"/>
    </row>
    <row r="14" spans="1:16" ht="29.1" customHeight="1">
      <c r="A14" s="29" t="s">
        <v>175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6"/>
      <c r="J14" s="34"/>
      <c r="K14" s="34"/>
      <c r="L14" s="35"/>
      <c r="M14" s="35"/>
      <c r="N14" s="35"/>
      <c r="O14" s="35"/>
      <c r="P14" s="33"/>
    </row>
    <row r="15" spans="1:16" ht="29.1" customHeight="1">
      <c r="A15" s="29" t="s">
        <v>176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6"/>
      <c r="J15" s="34"/>
      <c r="K15" s="34"/>
      <c r="L15" s="35"/>
      <c r="M15" s="35"/>
      <c r="N15" s="35"/>
      <c r="O15" s="35"/>
      <c r="P15" s="33"/>
    </row>
    <row r="16" spans="1:16" ht="16.5">
      <c r="A16" s="29" t="s">
        <v>177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6"/>
      <c r="J16" s="34"/>
      <c r="K16" s="34"/>
      <c r="L16" s="35"/>
      <c r="M16" s="35"/>
      <c r="N16" s="35"/>
      <c r="O16" s="35"/>
      <c r="P16" s="33"/>
    </row>
    <row r="17" spans="1:16" ht="16.5">
      <c r="A17" s="29" t="s">
        <v>178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6"/>
      <c r="J17" s="34"/>
      <c r="K17" s="34"/>
      <c r="L17" s="35"/>
      <c r="M17" s="35"/>
      <c r="N17" s="35"/>
      <c r="O17" s="35"/>
      <c r="P17" s="33"/>
    </row>
    <row r="18" spans="1:16" ht="16.5">
      <c r="A18" s="29" t="s">
        <v>179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6"/>
      <c r="J18" s="34"/>
      <c r="K18" s="34"/>
      <c r="L18" s="35"/>
      <c r="M18" s="35"/>
      <c r="N18" s="35"/>
      <c r="O18" s="35"/>
      <c r="P18" s="33"/>
    </row>
    <row r="19" spans="1:16" ht="26.1" customHeight="1">
      <c r="A19" s="29" t="s">
        <v>180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6"/>
      <c r="J19" s="34"/>
      <c r="K19" s="34"/>
      <c r="L19" s="35"/>
      <c r="M19" s="35"/>
      <c r="N19" s="35"/>
      <c r="O19" s="35"/>
      <c r="P19" s="33"/>
    </row>
    <row r="20" spans="1:16" ht="26.1" customHeight="1">
      <c r="A20" s="29" t="s">
        <v>181</v>
      </c>
      <c r="B20" s="29"/>
      <c r="C20" s="29"/>
      <c r="D20" s="27">
        <v>35</v>
      </c>
      <c r="E20" s="29"/>
      <c r="F20" s="29"/>
      <c r="G20" s="29"/>
      <c r="H20" s="29"/>
      <c r="I20" s="246"/>
      <c r="J20" s="34"/>
      <c r="K20" s="34"/>
      <c r="L20" s="35"/>
      <c r="M20" s="35"/>
      <c r="N20" s="35"/>
      <c r="O20" s="35"/>
      <c r="P20" s="33"/>
    </row>
    <row r="21" spans="1:16" ht="26.1" customHeight="1">
      <c r="A21" s="29" t="s">
        <v>182</v>
      </c>
      <c r="B21" s="29"/>
      <c r="C21" s="29"/>
      <c r="D21" s="27">
        <v>25</v>
      </c>
      <c r="E21" s="29"/>
      <c r="F21" s="29"/>
      <c r="G21" s="29"/>
      <c r="H21" s="29"/>
      <c r="I21" s="246"/>
      <c r="J21" s="34"/>
      <c r="K21" s="34"/>
      <c r="L21" s="35"/>
      <c r="M21" s="35"/>
      <c r="N21" s="35"/>
      <c r="O21" s="35"/>
      <c r="P21" s="33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E14" sqref="E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3" t="s">
        <v>248</v>
      </c>
      <c r="B1" s="333"/>
      <c r="C1" s="333"/>
      <c r="D1" s="333"/>
      <c r="E1" s="334"/>
      <c r="F1" s="333"/>
      <c r="G1" s="333"/>
      <c r="H1" s="333"/>
      <c r="I1" s="333"/>
      <c r="J1" s="333"/>
      <c r="K1" s="333"/>
      <c r="L1" s="333"/>
      <c r="M1" s="333"/>
    </row>
    <row r="2" spans="1:13" s="1" customFormat="1" ht="16.5">
      <c r="A2" s="335" t="s">
        <v>249</v>
      </c>
      <c r="B2" s="347" t="s">
        <v>250</v>
      </c>
      <c r="C2" s="347" t="s">
        <v>251</v>
      </c>
      <c r="D2" s="347" t="s">
        <v>252</v>
      </c>
      <c r="E2" s="349" t="s">
        <v>253</v>
      </c>
      <c r="F2" s="347" t="s">
        <v>254</v>
      </c>
      <c r="G2" s="335" t="s">
        <v>255</v>
      </c>
      <c r="H2" s="335"/>
      <c r="I2" s="335" t="s">
        <v>256</v>
      </c>
      <c r="J2" s="335"/>
      <c r="K2" s="351" t="s">
        <v>257</v>
      </c>
      <c r="L2" s="353" t="s">
        <v>258</v>
      </c>
      <c r="M2" s="355" t="s">
        <v>259</v>
      </c>
    </row>
    <row r="3" spans="1:13" s="1" customFormat="1" ht="16.5">
      <c r="A3" s="335"/>
      <c r="B3" s="348"/>
      <c r="C3" s="348"/>
      <c r="D3" s="348"/>
      <c r="E3" s="350"/>
      <c r="F3" s="348"/>
      <c r="G3" s="3" t="s">
        <v>260</v>
      </c>
      <c r="H3" s="3" t="s">
        <v>261</v>
      </c>
      <c r="I3" s="3" t="s">
        <v>260</v>
      </c>
      <c r="J3" s="3" t="s">
        <v>261</v>
      </c>
      <c r="K3" s="352"/>
      <c r="L3" s="354"/>
      <c r="M3" s="356"/>
    </row>
    <row r="4" spans="1:13" ht="31.5">
      <c r="A4" s="5">
        <v>1</v>
      </c>
      <c r="B4" s="145" t="s">
        <v>262</v>
      </c>
      <c r="C4" s="18" t="s">
        <v>263</v>
      </c>
      <c r="D4" s="146" t="s">
        <v>264</v>
      </c>
      <c r="E4" s="147" t="s">
        <v>265</v>
      </c>
      <c r="F4" s="6" t="s">
        <v>266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267</v>
      </c>
      <c r="M4" s="6" t="s">
        <v>268</v>
      </c>
    </row>
    <row r="5" spans="1:13" ht="31.5">
      <c r="A5" s="5">
        <v>2</v>
      </c>
      <c r="B5" s="145" t="s">
        <v>262</v>
      </c>
      <c r="C5" s="18" t="s">
        <v>269</v>
      </c>
      <c r="D5" s="146" t="s">
        <v>264</v>
      </c>
      <c r="E5" s="148" t="s">
        <v>270</v>
      </c>
      <c r="F5" s="6" t="s">
        <v>271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267</v>
      </c>
      <c r="M5" s="6" t="s">
        <v>268</v>
      </c>
    </row>
    <row r="6" spans="1:13" ht="31.5">
      <c r="A6" s="5">
        <v>3</v>
      </c>
      <c r="B6" s="145" t="s">
        <v>262</v>
      </c>
      <c r="C6" s="18" t="s">
        <v>272</v>
      </c>
      <c r="D6" s="146" t="s">
        <v>264</v>
      </c>
      <c r="E6" s="149" t="s">
        <v>273</v>
      </c>
      <c r="F6" s="6" t="s">
        <v>266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267</v>
      </c>
      <c r="M6" s="6" t="s">
        <v>268</v>
      </c>
    </row>
    <row r="7" spans="1:13">
      <c r="A7" s="5"/>
      <c r="B7" s="23"/>
      <c r="C7" s="6"/>
      <c r="D7" s="6"/>
      <c r="E7" s="19"/>
      <c r="F7" s="6"/>
      <c r="G7" s="6"/>
      <c r="H7" s="6"/>
      <c r="I7" s="6"/>
      <c r="J7" s="6"/>
      <c r="K7" s="5"/>
      <c r="L7" s="6"/>
      <c r="M7" s="5"/>
    </row>
    <row r="8" spans="1:13">
      <c r="A8" s="5"/>
      <c r="B8" s="23"/>
      <c r="C8" s="6"/>
      <c r="D8" s="6"/>
      <c r="E8" s="20"/>
      <c r="F8" s="6"/>
      <c r="G8" s="6"/>
      <c r="H8" s="6"/>
      <c r="I8" s="6"/>
      <c r="J8" s="6"/>
      <c r="K8" s="5"/>
      <c r="L8" s="6"/>
      <c r="M8" s="5"/>
    </row>
    <row r="9" spans="1:13">
      <c r="A9" s="5"/>
      <c r="B9" s="5"/>
      <c r="C9" s="5"/>
      <c r="D9" s="5"/>
      <c r="E9" s="21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 s="2" customFormat="1" ht="18.75">
      <c r="A11" s="336" t="s">
        <v>274</v>
      </c>
      <c r="B11" s="337"/>
      <c r="C11" s="337"/>
      <c r="D11" s="337"/>
      <c r="E11" s="338"/>
      <c r="F11" s="339"/>
      <c r="G11" s="340"/>
      <c r="H11" s="336" t="s">
        <v>275</v>
      </c>
      <c r="I11" s="337"/>
      <c r="J11" s="337"/>
      <c r="K11" s="341"/>
      <c r="L11" s="342"/>
      <c r="M11" s="343"/>
    </row>
    <row r="12" spans="1:13" ht="16.5">
      <c r="A12" s="344" t="s">
        <v>276</v>
      </c>
      <c r="B12" s="344"/>
      <c r="C12" s="345"/>
      <c r="D12" s="345"/>
      <c r="E12" s="346"/>
      <c r="F12" s="345"/>
      <c r="G12" s="345"/>
      <c r="H12" s="345"/>
      <c r="I12" s="345"/>
      <c r="J12" s="345"/>
      <c r="K12" s="345"/>
      <c r="L12" s="345"/>
      <c r="M12" s="34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1" type="noConversion"/>
  <dataValidations count="1">
    <dataValidation type="list" allowBlank="1" showInputMessage="1" showErrorMessage="1" sqref="M1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