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 tabRatio="855" firstSheet="1" activeTab="7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洗水）" sheetId="14" r:id="rId6"/>
    <sheet name="中期验货尺寸表" sheetId="19" r:id="rId7"/>
    <sheet name="尾期1" sheetId="5" r:id="rId8"/>
    <sheet name="验货尺寸表1" sheetId="6" r:id="rId9"/>
    <sheet name="尾期2" sheetId="17" state="hidden" r:id="rId10"/>
    <sheet name="验货尺寸表2" sheetId="18" state="hidden" r:id="rId11"/>
    <sheet name="1.面料验布" sheetId="7" r:id="rId12"/>
    <sheet name="2.面料缩率" sheetId="8" r:id="rId13"/>
    <sheet name="3.面料互染" sheetId="9" r:id="rId14"/>
    <sheet name="4.面料静水压" sheetId="10" r:id="rId15"/>
    <sheet name="5.特殊工艺测试" sheetId="11" r:id="rId16"/>
    <sheet name="6.织带类缩率测试" sheetId="12" r:id="rId17"/>
  </sheets>
  <calcPr calcId="144525" concurrentCalc="0"/>
</workbook>
</file>

<file path=xl/sharedStrings.xml><?xml version="1.0" encoding="utf-8"?>
<sst xmlns="http://schemas.openxmlformats.org/spreadsheetml/2006/main" count="2024" uniqueCount="492">
  <si>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</si>
  <si>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</si>
  <si>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</si>
  <si>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</si>
  <si>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</si>
  <si>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</si>
  <si>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</si>
  <si>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</si>
  <si>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</si>
  <si>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</si>
  <si>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</si>
  <si>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</si>
  <si>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</si>
  <si>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</si>
  <si>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</si>
  <si>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</si>
  <si>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</si>
  <si>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</si>
  <si>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</si>
  <si>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</si>
  <si>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</si>
  <si>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</si>
  <si>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</si>
  <si>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</si>
  <si>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</si>
  <si>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</si>
  <si>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</si>
  <si>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</si>
  <si>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</si>
  <si>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</si>
  <si>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</si>
  <si>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</si>
  <si>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</si>
  <si>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</si>
  <si>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</si>
  <si>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</si>
  <si>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</si>
  <si>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</si>
  <si>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</si>
  <si>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</si>
  <si>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</si>
  <si>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</si>
  <si>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</si>
  <si>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</si>
  <si>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</si>
  <si>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</si>
  <si>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</si>
  <si>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</si>
  <si>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</si>
  <si>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</si>
  <si>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</si>
  <si>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</si>
  <si>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</si>
  <si>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</si>
  <si>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ODM</t>
  </si>
  <si>
    <t>合同签订方</t>
  </si>
  <si>
    <t>青岛金缕衣服装有限公司</t>
  </si>
  <si>
    <t>生产工厂</t>
  </si>
  <si>
    <t>金缕衣</t>
  </si>
  <si>
    <t>订单基础信息</t>
  </si>
  <si>
    <t>生产•出货进度</t>
  </si>
  <si>
    <t>指示•确认资料</t>
  </si>
  <si>
    <t>款号</t>
  </si>
  <si>
    <t>TAMMBL91750</t>
  </si>
  <si>
    <t>合同交期</t>
  </si>
  <si>
    <t>2023.6.5</t>
  </si>
  <si>
    <t>产前确认样</t>
  </si>
  <si>
    <t>有</t>
  </si>
  <si>
    <t>无</t>
  </si>
  <si>
    <t>品名</t>
  </si>
  <si>
    <t>男式功能长裤</t>
  </si>
  <si>
    <t>上线日</t>
  </si>
  <si>
    <t>2023.4.24</t>
  </si>
  <si>
    <t>原辅材料卡</t>
  </si>
  <si>
    <t>色/号型数</t>
  </si>
  <si>
    <t>缝制预计完成日</t>
  </si>
  <si>
    <t>2023.5.25</t>
  </si>
  <si>
    <t>大货面料确认样</t>
  </si>
  <si>
    <t>订单数量</t>
  </si>
  <si>
    <t>包装预计完成日</t>
  </si>
  <si>
    <t>2023.5.28</t>
  </si>
  <si>
    <t>印花、刺绣确认样</t>
  </si>
  <si>
    <t>采购凭证编号：</t>
  </si>
  <si>
    <t>预计发货时间</t>
  </si>
  <si>
    <t>2023.5.30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</si>
  <si>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</si>
  <si>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</si>
  <si>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</si>
  <si>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</si>
  <si>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</si>
  <si>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</si>
  <si>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</si>
  <si>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</si>
  <si>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</si>
  <si>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</si>
  <si>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</si>
  <si>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</si>
  <si>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</si>
  <si>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</si>
  <si>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</si>
  <si>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</si>
  <si>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</si>
  <si>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</si>
  <si>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</si>
  <si>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</si>
  <si>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</si>
  <si>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</si>
  <si>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</si>
  <si>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</si>
  <si>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</si>
  <si>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</si>
  <si>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</si>
  <si>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</si>
  <si>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</si>
  <si>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</si>
  <si>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</si>
  <si>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</si>
  <si>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</si>
  <si>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</si>
  <si>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</si>
  <si>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</si>
  <si>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</si>
  <si>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</si>
  <si>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</si>
  <si>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</t>
  </si>
  <si>
    <t>原木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</si>
  <si>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</si>
  <si>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黑色：L--2,XL--2,XXL--2</t>
  </si>
  <si>
    <t>【规格确认】</t>
  </si>
  <si>
    <t>①规格测量明细以插入附件形式列明，并注明洗前洗后规格</t>
  </si>
  <si>
    <t>②规格异常情况</t>
  </si>
  <si>
    <t>备注：后中长超公差，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</si>
  <si>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</si>
  <si>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1.脚口不平</t>
  </si>
  <si>
    <t>2.线迹不直</t>
  </si>
  <si>
    <t>3.毛漏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</si>
  <si>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</si>
  <si>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</si>
  <si>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</si>
  <si>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</si>
  <si>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</si>
  <si>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</si>
  <si>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</si>
  <si>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</si>
  <si>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</si>
  <si>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全昌根</t>
  </si>
  <si>
    <t>查验时间</t>
  </si>
  <si>
    <t>2023.5.3</t>
  </si>
  <si>
    <t>工厂负责人</t>
  </si>
  <si>
    <t>刘慧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</si>
  <si>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</si>
  <si>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</si>
  <si>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</si>
  <si>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</si>
  <si>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</si>
  <si>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</si>
  <si>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165/80B</t>
  </si>
  <si>
    <t>170/84B</t>
  </si>
  <si>
    <t>175/88B</t>
  </si>
  <si>
    <t>180/92B</t>
  </si>
  <si>
    <t>185/96B</t>
  </si>
  <si>
    <t>190/100B</t>
  </si>
  <si>
    <t>195/104B</t>
  </si>
  <si>
    <t>洗前/洗后</t>
  </si>
  <si>
    <t>裤外侧长</t>
  </si>
  <si>
    <t>0/-1</t>
  </si>
  <si>
    <t>-1/-1</t>
  </si>
  <si>
    <t>内裆长</t>
  </si>
  <si>
    <t>-1.5/-1</t>
  </si>
  <si>
    <t>-1/-1.5</t>
  </si>
  <si>
    <t>腰围 平量</t>
  </si>
  <si>
    <t>84</t>
  </si>
  <si>
    <t>-1/-0.5</t>
  </si>
  <si>
    <t>腰围 拉量</t>
  </si>
  <si>
    <t>92</t>
  </si>
  <si>
    <t>-2/-2</t>
  </si>
  <si>
    <t>-2/-1.5</t>
  </si>
  <si>
    <t>臀围</t>
  </si>
  <si>
    <t>107</t>
  </si>
  <si>
    <t>-1.3/-2</t>
  </si>
  <si>
    <t>0/-0.4</t>
  </si>
  <si>
    <t>腿围/2</t>
  </si>
  <si>
    <t>-0.5/-0.5</t>
  </si>
  <si>
    <t>-0.3/-0.3</t>
  </si>
  <si>
    <t>-0.9/-0.4</t>
  </si>
  <si>
    <t>膝围/2</t>
  </si>
  <si>
    <t>0/0</t>
  </si>
  <si>
    <t>0.5/0.3</t>
  </si>
  <si>
    <t>0.3/0.4</t>
  </si>
  <si>
    <t>脚口/2（平量）</t>
  </si>
  <si>
    <t>0/-0.2</t>
  </si>
  <si>
    <t>脚口/2（拉量）</t>
  </si>
  <si>
    <t>-1/-2</t>
  </si>
  <si>
    <t>前裆长 含腰</t>
  </si>
  <si>
    <t>后裆长 含腰</t>
  </si>
  <si>
    <t>前门襟长 不含腰</t>
  </si>
  <si>
    <t>-0.2/-0.3</t>
  </si>
  <si>
    <t>-0.3/-0.5</t>
  </si>
  <si>
    <t>-0.4/-0.3</t>
  </si>
  <si>
    <t>前插袋</t>
  </si>
  <si>
    <t>后袋口</t>
  </si>
  <si>
    <t>0.5/0.5</t>
  </si>
  <si>
    <t>腰头宽</t>
  </si>
  <si>
    <t>备注：</t>
  </si>
  <si>
    <t xml:space="preserve">     初期请洗测2-3件，有问题的另加测量数量。</t>
  </si>
  <si>
    <t>验货时间：4-30</t>
  </si>
  <si>
    <t>跟单QC:周苑</t>
  </si>
  <si>
    <t>工厂负责人：刘慧</t>
  </si>
  <si>
    <t>TOREAD-QC中期检验报告书</t>
  </si>
  <si>
    <t>【附属资料确认】</t>
  </si>
  <si>
    <t>【检验明细】：检验明细（要求齐色、齐号至少10件检查）</t>
  </si>
  <si>
    <t>全色全码各3件</t>
  </si>
  <si>
    <t>【耐水洗测试】：耐洗水测试明细（要求齐色、齐号）</t>
  </si>
  <si>
    <t>全色全码各2件</t>
  </si>
  <si>
    <t>说明：正常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</si>
  <si>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</si>
  <si>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1.腰线不直</t>
  </si>
  <si>
    <t>2.脏污一件</t>
  </si>
  <si>
    <t>3.线毛少量</t>
  </si>
  <si>
    <t>【整改的严重缺陷及整改复核时间】</t>
  </si>
  <si>
    <t>2023.5.10</t>
  </si>
  <si>
    <t>S洗前/洗后</t>
  </si>
  <si>
    <t>M洗前/洗后</t>
  </si>
  <si>
    <t>L洗前/洗后</t>
  </si>
  <si>
    <t>XL洗前/洗后</t>
  </si>
  <si>
    <t>XXL洗前/洗后</t>
  </si>
  <si>
    <t>XXXL洗前/洗后</t>
  </si>
  <si>
    <t>-0.5/-0.7</t>
  </si>
  <si>
    <t>0.6/0.5</t>
  </si>
  <si>
    <t>0.5/+1</t>
  </si>
  <si>
    <t>1/-0.6</t>
  </si>
  <si>
    <t>1/1</t>
  </si>
  <si>
    <t>0.2/1</t>
  </si>
  <si>
    <t>-0.5/-1</t>
  </si>
  <si>
    <t>0/-0.5</t>
  </si>
  <si>
    <t>-0.5/0</t>
  </si>
  <si>
    <t>0.5/-0.5</t>
  </si>
  <si>
    <t>-0.6/0</t>
  </si>
  <si>
    <t>1/0</t>
  </si>
  <si>
    <t>-0.8/-0.8</t>
  </si>
  <si>
    <t>-0.8/-0.4</t>
  </si>
  <si>
    <t>-0.7/-0.2</t>
  </si>
  <si>
    <t>1/-1</t>
  </si>
  <si>
    <t>-0.9/-1.5</t>
  </si>
  <si>
    <t>-0.2/0</t>
  </si>
  <si>
    <t>-0.4/-0.5</t>
  </si>
  <si>
    <t>0/-0.3</t>
  </si>
  <si>
    <t>-0.4/-0.8</t>
  </si>
  <si>
    <t>0/1</t>
  </si>
  <si>
    <t>0.5/0.4</t>
  </si>
  <si>
    <t>0.3/0.5</t>
  </si>
  <si>
    <t>-0.2/-0.2</t>
  </si>
  <si>
    <t>-0.4/-0.4</t>
  </si>
  <si>
    <t>-0.3/-0.4</t>
  </si>
  <si>
    <t>验货时间：</t>
  </si>
  <si>
    <t>青岛金缕衣</t>
  </si>
  <si>
    <t>4XL</t>
  </si>
  <si>
    <t>165/88B</t>
  </si>
  <si>
    <t>170/92B</t>
  </si>
  <si>
    <t>175/96B</t>
  </si>
  <si>
    <t>180/100B</t>
  </si>
  <si>
    <t>185/104B</t>
  </si>
  <si>
    <t>190/108B</t>
  </si>
  <si>
    <t>195/112B</t>
  </si>
  <si>
    <t>√√</t>
  </si>
  <si>
    <t>-0.5-0.5</t>
  </si>
  <si>
    <t>-1-1</t>
  </si>
  <si>
    <t>-1-0.5</t>
  </si>
  <si>
    <t>√+1</t>
  </si>
  <si>
    <t>-0.5√</t>
  </si>
  <si>
    <t>-1.5√</t>
  </si>
  <si>
    <t>-0.5-1</t>
  </si>
  <si>
    <t>-1.2-0.3</t>
  </si>
  <si>
    <t>-0.7-1</t>
  </si>
  <si>
    <t>+0.4-0.3</t>
  </si>
  <si>
    <t>√-0.2</t>
  </si>
  <si>
    <t>√-0.3</t>
  </si>
  <si>
    <t>-0.4-0.4</t>
  </si>
  <si>
    <t>验货时间：2023/5/15</t>
  </si>
  <si>
    <t>QC出货报告书</t>
  </si>
  <si>
    <t>青岛金缕衣服饰有限公司</t>
  </si>
  <si>
    <t>合同日期</t>
  </si>
  <si>
    <t>2023.6.5交900件，2023.7.22交700件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</si>
  <si>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</si>
  <si>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</si>
  <si>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</si>
  <si>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</si>
  <si>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</si>
  <si>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</si>
  <si>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</si>
  <si>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</si>
  <si>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</si>
  <si>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</si>
  <si>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</si>
  <si>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</si>
  <si>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</si>
  <si>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</si>
  <si>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</si>
  <si>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</si>
  <si>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</si>
  <si>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</si>
  <si>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采购凭证编号：CGDD23033000006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</si>
  <si>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</si>
  <si>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</si>
  <si>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</si>
  <si>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</si>
  <si>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</si>
  <si>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</si>
  <si>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</si>
  <si>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</si>
  <si>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</si>
  <si>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</si>
  <si>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</si>
  <si>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</si>
  <si>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</si>
  <si>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</t>
  </si>
  <si>
    <t>②检验明细：</t>
  </si>
  <si>
    <t>黑色：2/6/10/12/14</t>
  </si>
  <si>
    <t>原木色：19/29/32/35/38</t>
  </si>
  <si>
    <t>共抽验10箱，每箱8件，合计：80件</t>
  </si>
  <si>
    <t>情况说明：</t>
  </si>
  <si>
    <t xml:space="preserve">【问题点描述】  </t>
  </si>
  <si>
    <t>线毛一件</t>
  </si>
  <si>
    <t>划粉印一件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</si>
  <si>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</si>
  <si>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</si>
  <si>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</si>
  <si>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</si>
  <si>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</si>
  <si>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</si>
  <si>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服装QC部门</t>
  </si>
  <si>
    <t>检验人</t>
  </si>
  <si>
    <t>-2√</t>
  </si>
  <si>
    <t>侧插袋</t>
  </si>
  <si>
    <t>√-0.4</t>
  </si>
  <si>
    <t>-0.7-2</t>
  </si>
  <si>
    <t>验货时间：2023/5/5</t>
  </si>
  <si>
    <t>产品名称</t>
  </si>
  <si>
    <t>男式套绒冲锋衣</t>
  </si>
  <si>
    <t>2022.11.30</t>
  </si>
  <si>
    <t>入天津库</t>
  </si>
  <si>
    <t>采购凭证编号：CGDD22110200171</t>
  </si>
  <si>
    <t>藏蓝色：3/5/10/12/13/15</t>
  </si>
  <si>
    <t>雪松石：16/18/20/28/36/38</t>
  </si>
  <si>
    <t>高级灰：40/42/46/48/50/52</t>
  </si>
  <si>
    <t>共抽验18箱，每箱7件，合计：126件</t>
  </si>
  <si>
    <t>堆线一件</t>
  </si>
  <si>
    <t>袖笼出皱一件</t>
  </si>
  <si>
    <t>TAZZAL81587</t>
  </si>
  <si>
    <t>男式皮肤衣</t>
  </si>
  <si>
    <t>珲春博杨</t>
  </si>
  <si>
    <t>后中长</t>
  </si>
  <si>
    <t>-1√</t>
  </si>
  <si>
    <t>前中长</t>
  </si>
  <si>
    <t>胸围</t>
  </si>
  <si>
    <t>112</t>
  </si>
  <si>
    <t>0.5√</t>
  </si>
  <si>
    <t>摆围</t>
  </si>
  <si>
    <t>腰围</t>
  </si>
  <si>
    <t>√-1</t>
  </si>
  <si>
    <t>后中袖长</t>
  </si>
  <si>
    <t>袖肥/2</t>
  </si>
  <si>
    <t>肩宽</t>
  </si>
  <si>
    <t>-0.8√</t>
  </si>
  <si>
    <t>袖肘围/2</t>
  </si>
  <si>
    <t>肩点袖长</t>
  </si>
  <si>
    <t>袖口围/2（平量）</t>
  </si>
  <si>
    <t>袖肥/2（参考值见注解）</t>
  </si>
  <si>
    <t>下领围</t>
  </si>
  <si>
    <t>袖口围/2</t>
  </si>
  <si>
    <t>跟单QC:全昌根</t>
  </si>
  <si>
    <t>工厂负责人：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</si>
  <si>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</si>
  <si>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</si>
  <si>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</si>
  <si>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</si>
  <si>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</si>
  <si>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</si>
  <si>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</si>
  <si>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</si>
  <si>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</si>
  <si>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</si>
  <si>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</si>
  <si>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</si>
  <si>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</si>
  <si>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</si>
  <si>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</si>
  <si>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</si>
  <si>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</si>
  <si>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1180</t>
  </si>
  <si>
    <t>75D涤纶四面弹</t>
  </si>
  <si>
    <t>YES</t>
  </si>
  <si>
    <t>1182</t>
  </si>
  <si>
    <t>1183</t>
  </si>
  <si>
    <t>1184</t>
  </si>
  <si>
    <t>1185</t>
  </si>
  <si>
    <t>2055</t>
  </si>
  <si>
    <t>2056</t>
  </si>
  <si>
    <t>2057</t>
  </si>
  <si>
    <t>2058</t>
  </si>
  <si>
    <t>2059</t>
  </si>
  <si>
    <t>制表时间：4/10</t>
  </si>
  <si>
    <t>测试人签名：高丽静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</si>
  <si>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</si>
  <si>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</si>
  <si>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</si>
  <si>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</si>
  <si>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</si>
  <si>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</si>
  <si>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</si>
  <si>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</si>
  <si>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</si>
  <si>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1-1.5%</t>
  </si>
  <si>
    <t>制表：4/16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</si>
  <si>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</si>
  <si>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</si>
  <si>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</si>
  <si>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</si>
  <si>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</si>
  <si>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</si>
  <si>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</si>
  <si>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</si>
  <si>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</si>
  <si>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</si>
  <si>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</si>
  <si>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ODM面料</t>
  </si>
  <si>
    <t>75D四面弹</t>
  </si>
  <si>
    <t>单布</t>
  </si>
  <si>
    <t>起绒经编</t>
  </si>
  <si>
    <t>3号尼龙正装闭尾拉链  上下止 DA头 拉头顺码带色</t>
  </si>
  <si>
    <t>YKK</t>
  </si>
  <si>
    <t>尼龙3#反装闭尾拉链 不含上下止 葫芦拉头码</t>
  </si>
  <si>
    <t>伟星</t>
  </si>
  <si>
    <t>合格</t>
  </si>
  <si>
    <t>物料6</t>
  </si>
  <si>
    <t>物料7</t>
  </si>
  <si>
    <t>物料8</t>
  </si>
  <si>
    <t>物料9</t>
  </si>
  <si>
    <t>物料10</t>
  </si>
  <si>
    <t>G18SSZK001</t>
  </si>
  <si>
    <t>裤钩</t>
  </si>
  <si>
    <t>无锁 橡根</t>
  </si>
  <si>
    <t>薄织带</t>
  </si>
  <si>
    <t>藏面的四合扣 碗扣</t>
  </si>
  <si>
    <t>物料11</t>
  </si>
  <si>
    <t>物料12</t>
  </si>
  <si>
    <t>物料13</t>
  </si>
  <si>
    <t>物料14</t>
  </si>
  <si>
    <t>物料15</t>
  </si>
  <si>
    <t>主标</t>
  </si>
  <si>
    <t>尺码唛</t>
  </si>
  <si>
    <t>洗标</t>
  </si>
  <si>
    <t>物料16</t>
  </si>
  <si>
    <t>物料17</t>
  </si>
  <si>
    <t>物料18</t>
  </si>
  <si>
    <t>物料19</t>
  </si>
  <si>
    <t>物料20</t>
  </si>
  <si>
    <t>制表时间：4-18</t>
  </si>
  <si>
    <t>测试人签名：张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</si>
  <si>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</si>
  <si>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</si>
  <si>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</si>
  <si>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批号</t>
  </si>
  <si>
    <t>上午(时间）</t>
  </si>
  <si>
    <t>测试条件</t>
  </si>
  <si>
    <t>下午（时间）</t>
  </si>
  <si>
    <t>加班（时间）</t>
  </si>
  <si>
    <t>3000mm</t>
  </si>
  <si>
    <t>0634</t>
  </si>
  <si>
    <t>t800 棉感，斜纹</t>
  </si>
  <si>
    <t>灰湖绿</t>
  </si>
  <si>
    <t>TAWWBL91587</t>
  </si>
  <si>
    <t>6155</t>
  </si>
  <si>
    <t>空变T800</t>
  </si>
  <si>
    <t>TAWWAK91509</t>
  </si>
  <si>
    <t>制表时间：4-26</t>
  </si>
  <si>
    <t>测试人签名：赵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</si>
  <si>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</si>
  <si>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</si>
  <si>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</si>
  <si>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</si>
  <si>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</si>
  <si>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</si>
  <si>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制表时间：4-12</t>
  </si>
  <si>
    <t>测试人签名：左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</si>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</sst>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</numFmts>
  <fonts count="63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9"/>
      <color theme="1"/>
      <name val="微软雅黑"/>
      <charset val="134"/>
    </font>
    <font>
      <sz val="12"/>
      <name val="宋体"/>
      <charset val="134"/>
    </font>
    <font>
      <sz val="9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8"/>
      <color theme="1"/>
      <name val="微软雅黑"/>
      <charset val="134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8"/>
      <color theme="1"/>
      <name val="宋体"/>
      <charset val="134"/>
    </font>
    <font>
      <sz val="18"/>
      <color theme="1"/>
      <name val="宋体"/>
      <charset val="134"/>
    </font>
    <font>
      <b/>
      <sz val="12"/>
      <color theme="1"/>
      <name val="宋体"/>
      <charset val="134"/>
    </font>
    <font>
      <b/>
      <sz val="10"/>
      <name val="微软雅黑"/>
      <charset val="134"/>
    </font>
    <font>
      <b/>
      <sz val="10"/>
      <color rgb="FFFF0000"/>
      <name val="微软雅黑"/>
      <charset val="134"/>
    </font>
    <font>
      <sz val="10"/>
      <name val="微软雅黑"/>
      <charset val="134"/>
    </font>
    <font>
      <sz val="11"/>
      <name val="宋体"/>
      <charset val="134"/>
    </font>
    <font>
      <sz val="12"/>
      <name val="仿宋_GB2312"/>
      <charset val="134"/>
    </font>
    <font>
      <b/>
      <sz val="11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sz val="12"/>
      <color theme="1"/>
      <name val="仿宋_GB2312"/>
      <charset val="134"/>
    </font>
    <font>
      <u/>
      <sz val="12"/>
      <color theme="1"/>
      <name val="宋体"/>
      <charset val="134"/>
      <scheme val="minor"/>
    </font>
    <font>
      <b/>
      <sz val="10"/>
      <color theme="1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/>
    <xf numFmtId="42" fontId="13" fillId="0" borderId="0" applyFont="0" applyFill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4" fillId="9" borderId="67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9" fontId="13" fillId="0" borderId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3" fillId="13" borderId="68" applyNumberFormat="0" applyFont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69" applyNumberFormat="0" applyFill="0" applyAlignment="0" applyProtection="0">
      <alignment vertical="center"/>
    </xf>
    <xf numFmtId="0" fontId="54" fillId="0" borderId="69" applyNumberFormat="0" applyFill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9" fillId="0" borderId="70" applyNumberFormat="0" applyFill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55" fillId="17" borderId="71" applyNumberFormat="0" applyAlignment="0" applyProtection="0">
      <alignment vertical="center"/>
    </xf>
    <xf numFmtId="0" fontId="56" fillId="17" borderId="67" applyNumberFormat="0" applyAlignment="0" applyProtection="0">
      <alignment vertical="center"/>
    </xf>
    <xf numFmtId="0" fontId="57" fillId="18" borderId="72" applyNumberFormat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58" fillId="0" borderId="73" applyNumberFormat="0" applyFill="0" applyAlignment="0" applyProtection="0">
      <alignment vertical="center"/>
    </xf>
    <xf numFmtId="0" fontId="59" fillId="0" borderId="74" applyNumberFormat="0" applyFill="0" applyAlignment="0" applyProtection="0">
      <alignment vertical="center"/>
    </xf>
    <xf numFmtId="0" fontId="60" fillId="21" borderId="0" applyNumberFormat="0" applyBorder="0" applyAlignment="0" applyProtection="0">
      <alignment vertical="center"/>
    </xf>
    <xf numFmtId="0" fontId="61" fillId="22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62" fillId="0" borderId="0">
      <alignment vertical="center"/>
    </xf>
    <xf numFmtId="0" fontId="43" fillId="26" borderId="0" applyNumberFormat="0" applyBorder="0" applyAlignment="0" applyProtection="0">
      <alignment vertical="center"/>
    </xf>
    <xf numFmtId="0" fontId="62" fillId="0" borderId="0">
      <alignment vertical="center"/>
    </xf>
    <xf numFmtId="0" fontId="43" fillId="27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6" fillId="33" borderId="0" applyNumberFormat="0" applyBorder="0" applyAlignment="0" applyProtection="0">
      <alignment vertical="center"/>
    </xf>
    <xf numFmtId="0" fontId="46" fillId="34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6" fillId="36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/>
    <xf numFmtId="0" fontId="13" fillId="0" borderId="0">
      <alignment vertical="center"/>
    </xf>
    <xf numFmtId="0" fontId="0" fillId="0" borderId="0"/>
    <xf numFmtId="0" fontId="13" fillId="0" borderId="0"/>
    <xf numFmtId="0" fontId="9" fillId="0" borderId="0">
      <alignment vertical="center"/>
    </xf>
    <xf numFmtId="0" fontId="9" fillId="0" borderId="0">
      <alignment vertical="center"/>
    </xf>
    <xf numFmtId="0" fontId="62" fillId="0" borderId="0">
      <alignment vertical="center"/>
    </xf>
  </cellStyleXfs>
  <cellXfs count="519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7" fillId="0" borderId="0" xfId="0" applyFont="1"/>
    <xf numFmtId="49" fontId="0" fillId="0" borderId="0" xfId="0" applyNumberFormat="1"/>
    <xf numFmtId="49" fontId="2" fillId="0" borderId="1" xfId="0" applyNumberFormat="1" applyFont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49" fontId="0" fillId="3" borderId="2" xfId="0" applyNumberFormat="1" applyFill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 wrapText="1"/>
    </xf>
    <xf numFmtId="0" fontId="7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49" fontId="9" fillId="3" borderId="2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wrapText="1"/>
    </xf>
    <xf numFmtId="0" fontId="7" fillId="0" borderId="2" xfId="0" applyFont="1" applyFill="1" applyBorder="1" applyAlignment="1"/>
    <xf numFmtId="0" fontId="7" fillId="0" borderId="2" xfId="0" applyFont="1" applyBorder="1"/>
    <xf numFmtId="49" fontId="7" fillId="0" borderId="2" xfId="0" applyNumberFormat="1" applyFont="1" applyBorder="1"/>
    <xf numFmtId="49" fontId="0" fillId="0" borderId="2" xfId="0" applyNumberFormat="1" applyBorder="1"/>
    <xf numFmtId="49" fontId="5" fillId="0" borderId="6" xfId="0" applyNumberFormat="1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left" vertical="top"/>
    </xf>
    <xf numFmtId="0" fontId="11" fillId="0" borderId="2" xfId="0" applyFont="1" applyBorder="1"/>
    <xf numFmtId="49" fontId="11" fillId="0" borderId="2" xfId="0" applyNumberFormat="1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58" fontId="7" fillId="0" borderId="2" xfId="0" applyNumberFormat="1" applyFont="1" applyBorder="1"/>
    <xf numFmtId="20" fontId="7" fillId="0" borderId="2" xfId="55" applyNumberFormat="1" applyFont="1" applyBorder="1" applyAlignment="1">
      <alignment horizontal="center"/>
    </xf>
    <xf numFmtId="0" fontId="7" fillId="0" borderId="2" xfId="55" applyFont="1" applyBorder="1" applyAlignment="1">
      <alignment horizontal="center"/>
    </xf>
    <xf numFmtId="20" fontId="7" fillId="0" borderId="2" xfId="0" applyNumberFormat="1" applyFont="1" applyFill="1" applyBorder="1" applyAlignment="1">
      <alignment horizontal="center"/>
    </xf>
    <xf numFmtId="20" fontId="7" fillId="0" borderId="2" xfId="0" applyNumberFormat="1" applyFont="1" applyBorder="1" applyAlignment="1">
      <alignment horizontal="center"/>
    </xf>
    <xf numFmtId="58" fontId="0" fillId="0" borderId="2" xfId="0" applyNumberFormat="1" applyBorder="1"/>
    <xf numFmtId="0" fontId="0" fillId="3" borderId="2" xfId="0" applyFill="1" applyBorder="1" applyAlignment="1">
      <alignment horizontal="center" vertical="center"/>
    </xf>
    <xf numFmtId="0" fontId="7" fillId="0" borderId="2" xfId="0" applyFont="1" applyBorder="1" applyAlignment="1">
      <alignment horizontal="center" wrapText="1"/>
    </xf>
    <xf numFmtId="49" fontId="7" fillId="0" borderId="2" xfId="0" applyNumberFormat="1" applyFont="1" applyBorder="1" applyAlignment="1">
      <alignment horizontal="center"/>
    </xf>
    <xf numFmtId="0" fontId="9" fillId="3" borderId="2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55" applyFont="1"/>
    <xf numFmtId="0" fontId="0" fillId="0" borderId="0" xfId="55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0" fillId="0" borderId="4" xfId="0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8" fillId="0" borderId="0" xfId="0" applyFont="1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9" fontId="8" fillId="0" borderId="2" xfId="0" applyNumberFormat="1" applyFont="1" applyBorder="1" applyAlignment="1">
      <alignment horizontal="center"/>
    </xf>
    <xf numFmtId="10" fontId="8" fillId="0" borderId="2" xfId="0" applyNumberFormat="1" applyFont="1" applyBorder="1" applyAlignment="1">
      <alignment horizontal="center"/>
    </xf>
    <xf numFmtId="0" fontId="8" fillId="0" borderId="2" xfId="0" applyFont="1" applyBorder="1" applyAlignment="1">
      <alignment wrapText="1"/>
    </xf>
    <xf numFmtId="0" fontId="8" fillId="0" borderId="2" xfId="0" applyFont="1" applyBorder="1"/>
    <xf numFmtId="0" fontId="8" fillId="0" borderId="2" xfId="0" applyFont="1" applyBorder="1" applyAlignment="1">
      <alignment horizontal="left"/>
    </xf>
    <xf numFmtId="0" fontId="7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0" fillId="0" borderId="0" xfId="0" applyAlignment="1">
      <alignment horizontal="center"/>
    </xf>
    <xf numFmtId="49" fontId="3" fillId="2" borderId="4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top"/>
    </xf>
    <xf numFmtId="0" fontId="14" fillId="3" borderId="0" xfId="53" applyFont="1" applyFill="1"/>
    <xf numFmtId="49" fontId="14" fillId="3" borderId="0" xfId="53" applyNumberFormat="1" applyFont="1" applyFill="1"/>
    <xf numFmtId="0" fontId="15" fillId="3" borderId="0" xfId="53" applyFont="1" applyFill="1" applyBorder="1" applyAlignment="1">
      <alignment horizontal="center"/>
    </xf>
    <xf numFmtId="0" fontId="16" fillId="3" borderId="0" xfId="53" applyFont="1" applyFill="1" applyBorder="1" applyAlignment="1">
      <alignment horizontal="center"/>
    </xf>
    <xf numFmtId="0" fontId="17" fillId="3" borderId="9" xfId="52" applyFont="1" applyFill="1" applyBorder="1" applyAlignment="1">
      <alignment horizontal="left" vertical="center"/>
    </xf>
    <xf numFmtId="0" fontId="14" fillId="3" borderId="10" xfId="52" applyFont="1" applyFill="1" applyBorder="1" applyAlignment="1">
      <alignment horizontal="center" vertical="center"/>
    </xf>
    <xf numFmtId="0" fontId="17" fillId="3" borderId="10" xfId="52" applyFont="1" applyFill="1" applyBorder="1" applyAlignment="1">
      <alignment vertical="center"/>
    </xf>
    <xf numFmtId="0" fontId="17" fillId="3" borderId="11" xfId="53" applyFont="1" applyFill="1" applyBorder="1" applyAlignment="1" applyProtection="1">
      <alignment horizontal="center" vertical="center"/>
    </xf>
    <xf numFmtId="0" fontId="17" fillId="3" borderId="2" xfId="53" applyFont="1" applyFill="1" applyBorder="1" applyAlignment="1">
      <alignment horizontal="center" vertical="center"/>
    </xf>
    <xf numFmtId="0" fontId="18" fillId="0" borderId="7" xfId="57" applyFont="1" applyFill="1" applyBorder="1" applyAlignment="1">
      <alignment horizontal="center"/>
    </xf>
    <xf numFmtId="0" fontId="18" fillId="0" borderId="2" xfId="57" applyFont="1" applyFill="1" applyBorder="1" applyAlignment="1">
      <alignment horizontal="center"/>
    </xf>
    <xf numFmtId="0" fontId="19" fillId="0" borderId="2" xfId="57" applyFont="1" applyFill="1" applyBorder="1" applyAlignment="1">
      <alignment horizontal="center"/>
    </xf>
    <xf numFmtId="0" fontId="18" fillId="4" borderId="2" xfId="57" applyFont="1" applyFill="1" applyBorder="1" applyAlignment="1">
      <alignment horizontal="center"/>
    </xf>
    <xf numFmtId="176" fontId="20" fillId="0" borderId="2" xfId="57" applyNumberFormat="1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 vertical="center"/>
    </xf>
    <xf numFmtId="176" fontId="20" fillId="4" borderId="2" xfId="57" applyNumberFormat="1" applyFont="1" applyFill="1" applyBorder="1" applyAlignment="1">
      <alignment horizontal="center"/>
    </xf>
    <xf numFmtId="49" fontId="19" fillId="0" borderId="4" xfId="58" applyNumberFormat="1" applyFont="1" applyFill="1" applyBorder="1" applyAlignment="1">
      <alignment horizontal="center" vertical="center"/>
    </xf>
    <xf numFmtId="0" fontId="18" fillId="0" borderId="2" xfId="0" applyNumberFormat="1" applyFont="1" applyFill="1" applyBorder="1" applyAlignment="1">
      <alignment horizontal="center"/>
    </xf>
    <xf numFmtId="0" fontId="20" fillId="0" borderId="2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20" fillId="4" borderId="2" xfId="0" applyFont="1" applyFill="1" applyBorder="1" applyAlignment="1">
      <alignment horizontal="center"/>
    </xf>
    <xf numFmtId="0" fontId="19" fillId="0" borderId="5" xfId="0" applyFont="1" applyFill="1" applyBorder="1" applyAlignment="1">
      <alignment horizontal="center" vertical="center"/>
    </xf>
    <xf numFmtId="177" fontId="20" fillId="4" borderId="2" xfId="57" applyNumberFormat="1" applyFont="1" applyFill="1" applyBorder="1" applyAlignment="1">
      <alignment horizontal="center"/>
    </xf>
    <xf numFmtId="177" fontId="20" fillId="0" borderId="2" xfId="57" applyNumberFormat="1" applyFont="1" applyFill="1" applyBorder="1" applyAlignment="1">
      <alignment horizontal="center"/>
    </xf>
    <xf numFmtId="0" fontId="18" fillId="0" borderId="11" xfId="57" applyFont="1" applyFill="1" applyBorder="1" applyAlignment="1">
      <alignment horizontal="center"/>
    </xf>
    <xf numFmtId="176" fontId="21" fillId="3" borderId="2" xfId="54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176" fontId="21" fillId="3" borderId="2" xfId="11" applyNumberFormat="1" applyFont="1" applyFill="1" applyBorder="1" applyAlignment="1">
      <alignment horizontal="center"/>
    </xf>
    <xf numFmtId="176" fontId="22" fillId="3" borderId="2" xfId="0" applyNumberFormat="1" applyFont="1" applyFill="1" applyBorder="1" applyAlignment="1">
      <alignment horizontal="center"/>
    </xf>
    <xf numFmtId="0" fontId="21" fillId="3" borderId="2" xfId="11" applyFont="1" applyFill="1" applyBorder="1" applyAlignment="1">
      <alignment horizontal="center"/>
    </xf>
    <xf numFmtId="0" fontId="14" fillId="3" borderId="2" xfId="53" applyFont="1" applyFill="1" applyBorder="1" applyAlignment="1">
      <alignment horizontal="center"/>
    </xf>
    <xf numFmtId="0" fontId="22" fillId="3" borderId="2" xfId="0" applyFont="1" applyFill="1" applyBorder="1" applyAlignment="1">
      <alignment horizontal="left"/>
    </xf>
    <xf numFmtId="49" fontId="14" fillId="3" borderId="2" xfId="54" applyNumberFormat="1" applyFont="1" applyFill="1" applyBorder="1" applyAlignment="1">
      <alignment horizontal="center" vertical="center"/>
    </xf>
    <xf numFmtId="49" fontId="14" fillId="3" borderId="2" xfId="54" applyNumberFormat="1" applyFont="1" applyFill="1" applyBorder="1" applyAlignment="1">
      <alignment horizontal="right" vertical="center"/>
    </xf>
    <xf numFmtId="0" fontId="14" fillId="3" borderId="2" xfId="53" applyFont="1" applyFill="1" applyBorder="1" applyAlignment="1"/>
    <xf numFmtId="49" fontId="14" fillId="3" borderId="2" xfId="53" applyNumberFormat="1" applyFont="1" applyFill="1" applyBorder="1" applyAlignment="1">
      <alignment horizontal="center"/>
    </xf>
    <xf numFmtId="49" fontId="14" fillId="3" borderId="2" xfId="53" applyNumberFormat="1" applyFont="1" applyFill="1" applyBorder="1" applyAlignment="1">
      <alignment horizontal="right"/>
    </xf>
    <xf numFmtId="49" fontId="14" fillId="3" borderId="2" xfId="53" applyNumberFormat="1" applyFont="1" applyFill="1" applyBorder="1" applyAlignment="1">
      <alignment horizontal="right" vertical="center"/>
    </xf>
    <xf numFmtId="0" fontId="17" fillId="3" borderId="0" xfId="53" applyFont="1" applyFill="1"/>
    <xf numFmtId="0" fontId="0" fillId="3" borderId="0" xfId="54" applyFont="1" applyFill="1">
      <alignment vertical="center"/>
    </xf>
    <xf numFmtId="49" fontId="16" fillId="3" borderId="0" xfId="53" applyNumberFormat="1" applyFont="1" applyFill="1" applyBorder="1" applyAlignment="1">
      <alignment horizontal="center"/>
    </xf>
    <xf numFmtId="0" fontId="14" fillId="3" borderId="12" xfId="53" applyFont="1" applyFill="1" applyBorder="1" applyAlignment="1">
      <alignment horizontal="center"/>
    </xf>
    <xf numFmtId="0" fontId="17" fillId="3" borderId="12" xfId="52" applyFont="1" applyFill="1" applyBorder="1" applyAlignment="1">
      <alignment horizontal="left" vertical="center"/>
    </xf>
    <xf numFmtId="49" fontId="14" fillId="3" borderId="12" xfId="52" applyNumberFormat="1" applyFont="1" applyFill="1" applyBorder="1" applyAlignment="1">
      <alignment horizontal="center" vertical="center"/>
    </xf>
    <xf numFmtId="49" fontId="14" fillId="3" borderId="13" xfId="52" applyNumberFormat="1" applyFont="1" applyFill="1" applyBorder="1" applyAlignment="1">
      <alignment horizontal="center" vertical="center"/>
    </xf>
    <xf numFmtId="0" fontId="17" fillId="3" borderId="2" xfId="53" applyFont="1" applyFill="1" applyBorder="1" applyAlignment="1" applyProtection="1">
      <alignment horizontal="center" vertical="center"/>
    </xf>
    <xf numFmtId="49" fontId="17" fillId="3" borderId="2" xfId="53" applyNumberFormat="1" applyFont="1" applyFill="1" applyBorder="1" applyAlignment="1" applyProtection="1">
      <alignment horizontal="center" vertical="center"/>
    </xf>
    <xf numFmtId="49" fontId="17" fillId="3" borderId="5" xfId="53" applyNumberFormat="1" applyFont="1" applyFill="1" applyBorder="1" applyAlignment="1" applyProtection="1">
      <alignment horizontal="center" vertical="center"/>
    </xf>
    <xf numFmtId="0" fontId="14" fillId="3" borderId="2" xfId="53" applyFont="1" applyFill="1" applyBorder="1" applyAlignment="1" applyProtection="1">
      <alignment horizontal="center" vertical="center"/>
    </xf>
    <xf numFmtId="49" fontId="0" fillId="3" borderId="2" xfId="0" applyNumberFormat="1" applyFont="1" applyFill="1" applyBorder="1" applyAlignment="1">
      <alignment horizontal="center"/>
    </xf>
    <xf numFmtId="49" fontId="23" fillId="3" borderId="2" xfId="0" applyNumberFormat="1" applyFont="1" applyFill="1" applyBorder="1" applyAlignment="1">
      <alignment horizontal="center"/>
    </xf>
    <xf numFmtId="49" fontId="18" fillId="0" borderId="2" xfId="38" applyNumberFormat="1" applyFont="1" applyFill="1" applyBorder="1" applyAlignment="1">
      <alignment horizontal="center" vertical="center"/>
    </xf>
    <xf numFmtId="0" fontId="20" fillId="0" borderId="2" xfId="38" applyNumberFormat="1" applyFont="1" applyFill="1" applyBorder="1" applyAlignment="1">
      <alignment horizontal="left" vertical="center"/>
    </xf>
    <xf numFmtId="49" fontId="17" fillId="3" borderId="2" xfId="54" applyNumberFormat="1" applyFont="1" applyFill="1" applyBorder="1" applyAlignment="1">
      <alignment horizontal="center" vertical="center"/>
    </xf>
    <xf numFmtId="49" fontId="14" fillId="3" borderId="5" xfId="54" applyNumberFormat="1" applyFont="1" applyFill="1" applyBorder="1" applyAlignment="1">
      <alignment horizontal="center" vertical="center"/>
    </xf>
    <xf numFmtId="0" fontId="18" fillId="0" borderId="2" xfId="38" applyNumberFormat="1" applyFont="1" applyFill="1" applyBorder="1" applyAlignment="1">
      <alignment horizontal="left" vertical="center"/>
    </xf>
    <xf numFmtId="49" fontId="0" fillId="3" borderId="0" xfId="54" applyNumberFormat="1" applyFont="1" applyFill="1">
      <alignment vertical="center"/>
    </xf>
    <xf numFmtId="49" fontId="17" fillId="3" borderId="0" xfId="53" applyNumberFormat="1" applyFont="1" applyFill="1"/>
    <xf numFmtId="49" fontId="14" fillId="3" borderId="14" xfId="52" applyNumberFormat="1" applyFont="1" applyFill="1" applyBorder="1" applyAlignment="1">
      <alignment horizontal="center" vertical="center"/>
    </xf>
    <xf numFmtId="49" fontId="17" fillId="3" borderId="15" xfId="53" applyNumberFormat="1" applyFont="1" applyFill="1" applyBorder="1" applyAlignment="1" applyProtection="1">
      <alignment horizontal="center" vertical="center"/>
    </xf>
    <xf numFmtId="0" fontId="9" fillId="0" borderId="0" xfId="52" applyFill="1" applyAlignment="1">
      <alignment horizontal="left" vertical="center"/>
    </xf>
    <xf numFmtId="0" fontId="9" fillId="0" borderId="0" xfId="52" applyFill="1" applyBorder="1" applyAlignment="1">
      <alignment horizontal="left" vertical="center"/>
    </xf>
    <xf numFmtId="0" fontId="9" fillId="0" borderId="0" xfId="52" applyFont="1" applyFill="1" applyAlignment="1">
      <alignment horizontal="left" vertical="center"/>
    </xf>
    <xf numFmtId="0" fontId="24" fillId="0" borderId="16" xfId="52" applyFont="1" applyFill="1" applyBorder="1" applyAlignment="1">
      <alignment horizontal="center" vertical="top"/>
    </xf>
    <xf numFmtId="0" fontId="25" fillId="0" borderId="17" xfId="52" applyFont="1" applyFill="1" applyBorder="1" applyAlignment="1">
      <alignment horizontal="left" vertical="center"/>
    </xf>
    <xf numFmtId="0" fontId="21" fillId="0" borderId="18" xfId="52" applyFont="1" applyFill="1" applyBorder="1" applyAlignment="1">
      <alignment horizontal="center" vertical="center"/>
    </xf>
    <xf numFmtId="0" fontId="25" fillId="0" borderId="18" xfId="52" applyFont="1" applyFill="1" applyBorder="1" applyAlignment="1">
      <alignment horizontal="center" vertical="center"/>
    </xf>
    <xf numFmtId="0" fontId="26" fillId="0" borderId="18" xfId="52" applyFont="1" applyFill="1" applyBorder="1" applyAlignment="1">
      <alignment vertical="center"/>
    </xf>
    <xf numFmtId="0" fontId="25" fillId="0" borderId="18" xfId="52" applyFont="1" applyFill="1" applyBorder="1" applyAlignment="1">
      <alignment vertical="center"/>
    </xf>
    <xf numFmtId="0" fontId="26" fillId="0" borderId="18" xfId="52" applyFont="1" applyFill="1" applyBorder="1" applyAlignment="1">
      <alignment horizontal="center" vertical="center"/>
    </xf>
    <xf numFmtId="0" fontId="25" fillId="0" borderId="19" xfId="52" applyFont="1" applyFill="1" applyBorder="1" applyAlignment="1">
      <alignment vertical="center"/>
    </xf>
    <xf numFmtId="0" fontId="21" fillId="0" borderId="20" xfId="52" applyFont="1" applyFill="1" applyBorder="1" applyAlignment="1">
      <alignment horizontal="center" vertical="center"/>
    </xf>
    <xf numFmtId="0" fontId="25" fillId="0" borderId="20" xfId="52" applyFont="1" applyFill="1" applyBorder="1" applyAlignment="1">
      <alignment vertical="center"/>
    </xf>
    <xf numFmtId="58" fontId="26" fillId="0" borderId="20" xfId="52" applyNumberFormat="1" applyFont="1" applyFill="1" applyBorder="1" applyAlignment="1">
      <alignment horizontal="center" vertical="center" wrapText="1"/>
    </xf>
    <xf numFmtId="0" fontId="26" fillId="0" borderId="20" xfId="52" applyFont="1" applyFill="1" applyBorder="1" applyAlignment="1">
      <alignment horizontal="center" vertical="center" wrapText="1"/>
    </xf>
    <xf numFmtId="0" fontId="25" fillId="0" borderId="20" xfId="52" applyFont="1" applyFill="1" applyBorder="1" applyAlignment="1">
      <alignment horizontal="center" vertical="center"/>
    </xf>
    <xf numFmtId="0" fontId="25" fillId="0" borderId="19" xfId="52" applyFont="1" applyFill="1" applyBorder="1" applyAlignment="1">
      <alignment horizontal="left" vertical="center"/>
    </xf>
    <xf numFmtId="0" fontId="21" fillId="0" borderId="20" xfId="52" applyFont="1" applyFill="1" applyBorder="1" applyAlignment="1">
      <alignment horizontal="right" vertical="center"/>
    </xf>
    <xf numFmtId="0" fontId="25" fillId="0" borderId="20" xfId="52" applyFont="1" applyFill="1" applyBorder="1" applyAlignment="1">
      <alignment horizontal="left" vertical="center"/>
    </xf>
    <xf numFmtId="0" fontId="26" fillId="0" borderId="20" xfId="52" applyFont="1" applyFill="1" applyBorder="1" applyAlignment="1">
      <alignment horizontal="center" vertical="center"/>
    </xf>
    <xf numFmtId="0" fontId="25" fillId="0" borderId="21" xfId="52" applyFont="1" applyFill="1" applyBorder="1" applyAlignment="1">
      <alignment vertical="center"/>
    </xf>
    <xf numFmtId="0" fontId="21" fillId="0" borderId="22" xfId="52" applyFont="1" applyFill="1" applyBorder="1" applyAlignment="1">
      <alignment horizontal="right" vertical="center"/>
    </xf>
    <xf numFmtId="0" fontId="25" fillId="0" borderId="22" xfId="52" applyFont="1" applyFill="1" applyBorder="1" applyAlignment="1">
      <alignment vertical="center"/>
    </xf>
    <xf numFmtId="0" fontId="26" fillId="0" borderId="22" xfId="52" applyFont="1" applyFill="1" applyBorder="1" applyAlignment="1">
      <alignment vertical="center"/>
    </xf>
    <xf numFmtId="0" fontId="26" fillId="0" borderId="22" xfId="52" applyFont="1" applyFill="1" applyBorder="1" applyAlignment="1">
      <alignment horizontal="left" vertical="center"/>
    </xf>
    <xf numFmtId="0" fontId="25" fillId="0" borderId="22" xfId="52" applyFont="1" applyFill="1" applyBorder="1" applyAlignment="1">
      <alignment horizontal="left" vertical="center"/>
    </xf>
    <xf numFmtId="0" fontId="25" fillId="0" borderId="0" xfId="52" applyFont="1" applyFill="1" applyBorder="1" applyAlignment="1">
      <alignment vertical="center"/>
    </xf>
    <xf numFmtId="0" fontId="26" fillId="0" borderId="0" xfId="52" applyFont="1" applyFill="1" applyBorder="1" applyAlignment="1">
      <alignment vertical="center"/>
    </xf>
    <xf numFmtId="0" fontId="26" fillId="0" borderId="0" xfId="52" applyFont="1" applyFill="1" applyAlignment="1">
      <alignment horizontal="left" vertical="center"/>
    </xf>
    <xf numFmtId="0" fontId="25" fillId="0" borderId="17" xfId="52" applyFont="1" applyFill="1" applyBorder="1" applyAlignment="1">
      <alignment vertical="center"/>
    </xf>
    <xf numFmtId="0" fontId="25" fillId="0" borderId="23" xfId="52" applyFont="1" applyFill="1" applyBorder="1" applyAlignment="1">
      <alignment horizontal="left" vertical="center"/>
    </xf>
    <xf numFmtId="0" fontId="25" fillId="0" borderId="24" xfId="52" applyFont="1" applyFill="1" applyBorder="1" applyAlignment="1">
      <alignment horizontal="left" vertical="center"/>
    </xf>
    <xf numFmtId="0" fontId="26" fillId="0" borderId="20" xfId="52" applyFont="1" applyFill="1" applyBorder="1" applyAlignment="1">
      <alignment horizontal="left" vertical="center"/>
    </xf>
    <xf numFmtId="0" fontId="26" fillId="0" borderId="20" xfId="52" applyFont="1" applyFill="1" applyBorder="1" applyAlignment="1">
      <alignment vertical="center"/>
    </xf>
    <xf numFmtId="0" fontId="26" fillId="0" borderId="25" xfId="52" applyFont="1" applyFill="1" applyBorder="1" applyAlignment="1">
      <alignment horizontal="center" vertical="center"/>
    </xf>
    <xf numFmtId="0" fontId="26" fillId="0" borderId="26" xfId="52" applyFont="1" applyFill="1" applyBorder="1" applyAlignment="1">
      <alignment horizontal="center" vertical="center"/>
    </xf>
    <xf numFmtId="0" fontId="23" fillId="0" borderId="27" xfId="52" applyFont="1" applyFill="1" applyBorder="1" applyAlignment="1">
      <alignment horizontal="left" vertical="center"/>
    </xf>
    <xf numFmtId="0" fontId="23" fillId="0" borderId="26" xfId="52" applyFont="1" applyFill="1" applyBorder="1" applyAlignment="1">
      <alignment horizontal="left" vertical="center"/>
    </xf>
    <xf numFmtId="0" fontId="26" fillId="0" borderId="0" xfId="52" applyFont="1" applyFill="1" applyBorder="1" applyAlignment="1">
      <alignment horizontal="left" vertical="center"/>
    </xf>
    <xf numFmtId="0" fontId="25" fillId="0" borderId="18" xfId="52" applyFont="1" applyFill="1" applyBorder="1" applyAlignment="1">
      <alignment horizontal="left" vertical="center"/>
    </xf>
    <xf numFmtId="0" fontId="26" fillId="0" borderId="19" xfId="52" applyFont="1" applyFill="1" applyBorder="1" applyAlignment="1">
      <alignment horizontal="left" vertical="center"/>
    </xf>
    <xf numFmtId="0" fontId="26" fillId="0" borderId="27" xfId="52" applyFont="1" applyFill="1" applyBorder="1" applyAlignment="1">
      <alignment horizontal="left" vertical="center"/>
    </xf>
    <xf numFmtId="0" fontId="26" fillId="0" borderId="26" xfId="52" applyFont="1" applyFill="1" applyBorder="1" applyAlignment="1">
      <alignment horizontal="left" vertical="center"/>
    </xf>
    <xf numFmtId="0" fontId="26" fillId="0" borderId="19" xfId="52" applyFont="1" applyFill="1" applyBorder="1" applyAlignment="1">
      <alignment horizontal="left" vertical="center" wrapText="1"/>
    </xf>
    <xf numFmtId="0" fontId="26" fillId="0" borderId="20" xfId="52" applyFont="1" applyFill="1" applyBorder="1" applyAlignment="1">
      <alignment horizontal="left" vertical="center" wrapText="1"/>
    </xf>
    <xf numFmtId="0" fontId="25" fillId="0" borderId="21" xfId="52" applyFont="1" applyFill="1" applyBorder="1" applyAlignment="1">
      <alignment horizontal="left" vertical="center"/>
    </xf>
    <xf numFmtId="0" fontId="9" fillId="0" borderId="22" xfId="52" applyFill="1" applyBorder="1" applyAlignment="1">
      <alignment horizontal="center" vertical="center"/>
    </xf>
    <xf numFmtId="0" fontId="25" fillId="0" borderId="28" xfId="52" applyFont="1" applyFill="1" applyBorder="1" applyAlignment="1">
      <alignment horizontal="center" vertical="center"/>
    </xf>
    <xf numFmtId="0" fontId="25" fillId="0" borderId="29" xfId="52" applyFont="1" applyFill="1" applyBorder="1" applyAlignment="1">
      <alignment horizontal="left" vertical="center"/>
    </xf>
    <xf numFmtId="0" fontId="9" fillId="0" borderId="27" xfId="52" applyFont="1" applyFill="1" applyBorder="1" applyAlignment="1">
      <alignment horizontal="left" vertical="center"/>
    </xf>
    <xf numFmtId="0" fontId="9" fillId="0" borderId="26" xfId="52" applyFont="1" applyFill="1" applyBorder="1" applyAlignment="1">
      <alignment horizontal="left" vertical="center"/>
    </xf>
    <xf numFmtId="0" fontId="27" fillId="0" borderId="27" xfId="52" applyFont="1" applyFill="1" applyBorder="1" applyAlignment="1">
      <alignment horizontal="left" vertical="center"/>
    </xf>
    <xf numFmtId="0" fontId="26" fillId="0" borderId="30" xfId="52" applyFont="1" applyFill="1" applyBorder="1" applyAlignment="1">
      <alignment horizontal="left" vertical="center"/>
    </xf>
    <xf numFmtId="0" fontId="26" fillId="0" borderId="31" xfId="52" applyFont="1" applyFill="1" applyBorder="1" applyAlignment="1">
      <alignment horizontal="left" vertical="center"/>
    </xf>
    <xf numFmtId="0" fontId="23" fillId="0" borderId="17" xfId="52" applyFont="1" applyFill="1" applyBorder="1" applyAlignment="1">
      <alignment horizontal="left" vertical="center"/>
    </xf>
    <xf numFmtId="0" fontId="23" fillId="0" borderId="18" xfId="52" applyFont="1" applyFill="1" applyBorder="1" applyAlignment="1">
      <alignment horizontal="left" vertical="center"/>
    </xf>
    <xf numFmtId="0" fontId="25" fillId="0" borderId="25" xfId="52" applyFont="1" applyFill="1" applyBorder="1" applyAlignment="1">
      <alignment horizontal="left" vertical="center"/>
    </xf>
    <xf numFmtId="0" fontId="25" fillId="0" borderId="32" xfId="52" applyFont="1" applyFill="1" applyBorder="1" applyAlignment="1">
      <alignment horizontal="left" vertical="center"/>
    </xf>
    <xf numFmtId="0" fontId="26" fillId="0" borderId="22" xfId="52" applyFont="1" applyFill="1" applyBorder="1" applyAlignment="1">
      <alignment horizontal="center" vertical="center"/>
    </xf>
    <xf numFmtId="177" fontId="26" fillId="0" borderId="22" xfId="52" applyNumberFormat="1" applyFont="1" applyFill="1" applyBorder="1" applyAlignment="1">
      <alignment vertical="center"/>
    </xf>
    <xf numFmtId="0" fontId="25" fillId="0" borderId="22" xfId="52" applyFont="1" applyFill="1" applyBorder="1" applyAlignment="1">
      <alignment horizontal="center" vertical="center"/>
    </xf>
    <xf numFmtId="0" fontId="26" fillId="0" borderId="33" xfId="52" applyFont="1" applyFill="1" applyBorder="1" applyAlignment="1">
      <alignment horizontal="center" vertical="center"/>
    </xf>
    <xf numFmtId="0" fontId="25" fillId="0" borderId="34" xfId="52" applyFont="1" applyFill="1" applyBorder="1" applyAlignment="1">
      <alignment horizontal="center" vertical="center"/>
    </xf>
    <xf numFmtId="0" fontId="26" fillId="0" borderId="34" xfId="52" applyFont="1" applyFill="1" applyBorder="1" applyAlignment="1">
      <alignment horizontal="left" vertical="center"/>
    </xf>
    <xf numFmtId="0" fontId="26" fillId="0" borderId="35" xfId="52" applyFont="1" applyFill="1" applyBorder="1" applyAlignment="1">
      <alignment horizontal="left" vertical="center"/>
    </xf>
    <xf numFmtId="0" fontId="25" fillId="0" borderId="36" xfId="52" applyFont="1" applyFill="1" applyBorder="1" applyAlignment="1">
      <alignment horizontal="left" vertical="center"/>
    </xf>
    <xf numFmtId="0" fontId="26" fillId="0" borderId="37" xfId="52" applyFont="1" applyFill="1" applyBorder="1" applyAlignment="1">
      <alignment horizontal="center" vertical="center"/>
    </xf>
    <xf numFmtId="0" fontId="23" fillId="0" borderId="37" xfId="52" applyFont="1" applyFill="1" applyBorder="1" applyAlignment="1">
      <alignment horizontal="left" vertical="center"/>
    </xf>
    <xf numFmtId="0" fontId="25" fillId="0" borderId="33" xfId="52" applyFont="1" applyFill="1" applyBorder="1" applyAlignment="1">
      <alignment horizontal="left" vertical="center"/>
    </xf>
    <xf numFmtId="0" fontId="25" fillId="0" borderId="34" xfId="52" applyFont="1" applyFill="1" applyBorder="1" applyAlignment="1">
      <alignment horizontal="left" vertical="center"/>
    </xf>
    <xf numFmtId="0" fontId="26" fillId="0" borderId="37" xfId="52" applyFont="1" applyFill="1" applyBorder="1" applyAlignment="1">
      <alignment horizontal="left" vertical="center"/>
    </xf>
    <xf numFmtId="0" fontId="26" fillId="0" borderId="34" xfId="52" applyFont="1" applyFill="1" applyBorder="1" applyAlignment="1">
      <alignment horizontal="left" vertical="center" wrapText="1"/>
    </xf>
    <xf numFmtId="0" fontId="9" fillId="0" borderId="35" xfId="52" applyFill="1" applyBorder="1" applyAlignment="1">
      <alignment horizontal="center" vertical="center"/>
    </xf>
    <xf numFmtId="0" fontId="9" fillId="0" borderId="37" xfId="52" applyFont="1" applyFill="1" applyBorder="1" applyAlignment="1">
      <alignment horizontal="left" vertical="center"/>
    </xf>
    <xf numFmtId="0" fontId="26" fillId="0" borderId="38" xfId="52" applyFont="1" applyFill="1" applyBorder="1" applyAlignment="1">
      <alignment horizontal="left" vertical="center"/>
    </xf>
    <xf numFmtId="0" fontId="23" fillId="0" borderId="33" xfId="52" applyFont="1" applyFill="1" applyBorder="1" applyAlignment="1">
      <alignment horizontal="left" vertical="center"/>
    </xf>
    <xf numFmtId="0" fontId="26" fillId="0" borderId="35" xfId="52" applyFont="1" applyFill="1" applyBorder="1" applyAlignment="1">
      <alignment horizontal="center" vertical="center"/>
    </xf>
    <xf numFmtId="0" fontId="28" fillId="3" borderId="18" xfId="52" applyFont="1" applyFill="1" applyBorder="1" applyAlignment="1">
      <alignment horizontal="left" vertical="center"/>
    </xf>
    <xf numFmtId="0" fontId="28" fillId="3" borderId="33" xfId="52" applyFont="1" applyFill="1" applyBorder="1" applyAlignment="1">
      <alignment horizontal="left" vertical="center"/>
    </xf>
    <xf numFmtId="0" fontId="18" fillId="0" borderId="7" xfId="57" applyFont="1" applyBorder="1" applyAlignment="1">
      <alignment horizontal="center"/>
    </xf>
    <xf numFmtId="0" fontId="18" fillId="0" borderId="2" xfId="57" applyFont="1" applyBorder="1" applyAlignment="1">
      <alignment horizontal="center"/>
    </xf>
    <xf numFmtId="0" fontId="19" fillId="0" borderId="2" xfId="57" applyFont="1" applyBorder="1" applyAlignment="1">
      <alignment horizontal="center"/>
    </xf>
    <xf numFmtId="176" fontId="20" fillId="0" borderId="2" xfId="57" applyNumberFormat="1" applyFont="1" applyBorder="1" applyAlignment="1">
      <alignment horizontal="center"/>
    </xf>
    <xf numFmtId="0" fontId="18" fillId="0" borderId="2" xfId="0" applyFont="1" applyFill="1" applyBorder="1" applyAlignment="1">
      <alignment horizontal="center"/>
    </xf>
    <xf numFmtId="0" fontId="7" fillId="3" borderId="2" xfId="38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2" xfId="57" applyFont="1" applyFill="1" applyBorder="1" applyAlignment="1">
      <alignment horizontal="center"/>
    </xf>
    <xf numFmtId="176" fontId="7" fillId="3" borderId="2" xfId="57" applyNumberFormat="1" applyFont="1" applyFill="1" applyBorder="1" applyAlignment="1">
      <alignment horizontal="center"/>
    </xf>
    <xf numFmtId="49" fontId="3" fillId="3" borderId="4" xfId="58" applyNumberFormat="1" applyFont="1" applyFill="1" applyBorder="1" applyAlignment="1">
      <alignment horizontal="center" vertical="center"/>
    </xf>
    <xf numFmtId="176" fontId="28" fillId="3" borderId="2" xfId="54" applyNumberFormat="1" applyFont="1" applyFill="1" applyBorder="1" applyAlignment="1">
      <alignment horizontal="center"/>
    </xf>
    <xf numFmtId="49" fontId="29" fillId="3" borderId="2" xfId="0" applyNumberFormat="1" applyFont="1" applyFill="1" applyBorder="1" applyAlignment="1">
      <alignment horizontal="center"/>
    </xf>
    <xf numFmtId="49" fontId="3" fillId="3" borderId="2" xfId="38" applyNumberFormat="1" applyFont="1" applyFill="1" applyBorder="1" applyAlignment="1">
      <alignment horizontal="center" vertical="center"/>
    </xf>
    <xf numFmtId="49" fontId="17" fillId="3" borderId="5" xfId="54" applyNumberFormat="1" applyFont="1" applyFill="1" applyBorder="1" applyAlignment="1">
      <alignment horizontal="center" vertical="center"/>
    </xf>
    <xf numFmtId="0" fontId="25" fillId="0" borderId="39" xfId="52" applyFont="1" applyFill="1" applyBorder="1" applyAlignment="1">
      <alignment horizontal="left" vertical="center"/>
    </xf>
    <xf numFmtId="0" fontId="25" fillId="0" borderId="40" xfId="52" applyFont="1" applyFill="1" applyBorder="1" applyAlignment="1">
      <alignment horizontal="left" vertical="center"/>
    </xf>
    <xf numFmtId="0" fontId="25" fillId="0" borderId="41" xfId="52" applyFont="1" applyFill="1" applyBorder="1" applyAlignment="1">
      <alignment horizontal="left" vertical="center"/>
    </xf>
    <xf numFmtId="0" fontId="19" fillId="0" borderId="2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/>
    </xf>
    <xf numFmtId="0" fontId="30" fillId="3" borderId="42" xfId="54" applyFont="1" applyFill="1" applyBorder="1" applyAlignment="1">
      <alignment horizontal="center"/>
    </xf>
    <xf numFmtId="176" fontId="28" fillId="3" borderId="42" xfId="54" applyNumberFormat="1" applyFont="1" applyFill="1" applyBorder="1" applyAlignment="1">
      <alignment horizontal="center"/>
    </xf>
    <xf numFmtId="0" fontId="30" fillId="3" borderId="42" xfId="57" applyFont="1" applyFill="1" applyBorder="1" applyAlignment="1">
      <alignment horizontal="center"/>
    </xf>
    <xf numFmtId="0" fontId="14" fillId="3" borderId="1" xfId="53" applyFont="1" applyFill="1" applyBorder="1" applyAlignment="1">
      <alignment horizontal="center"/>
    </xf>
    <xf numFmtId="0" fontId="0" fillId="3" borderId="1" xfId="54" applyFont="1" applyFill="1" applyBorder="1">
      <alignment vertical="center"/>
    </xf>
    <xf numFmtId="0" fontId="31" fillId="3" borderId="2" xfId="54" applyFont="1" applyFill="1" applyBorder="1">
      <alignment vertical="center"/>
    </xf>
    <xf numFmtId="49" fontId="31" fillId="3" borderId="2" xfId="54" applyNumberFormat="1" applyFont="1" applyFill="1" applyBorder="1">
      <alignment vertical="center"/>
    </xf>
    <xf numFmtId="0" fontId="17" fillId="3" borderId="0" xfId="53" applyFont="1" applyFill="1" applyBorder="1" applyAlignment="1">
      <alignment horizontal="center"/>
    </xf>
    <xf numFmtId="0" fontId="14" fillId="3" borderId="0" xfId="53" applyFont="1" applyFill="1" applyBorder="1" applyAlignment="1">
      <alignment horizontal="center"/>
    </xf>
    <xf numFmtId="0" fontId="20" fillId="3" borderId="2" xfId="38" applyFont="1" applyFill="1" applyBorder="1" applyAlignment="1">
      <alignment horizontal="center" vertical="center"/>
    </xf>
    <xf numFmtId="0" fontId="3" fillId="3" borderId="3" xfId="57" applyFont="1" applyFill="1" applyBorder="1" applyAlignment="1">
      <alignment horizontal="center"/>
    </xf>
    <xf numFmtId="176" fontId="7" fillId="3" borderId="3" xfId="57" applyNumberFormat="1" applyFont="1" applyFill="1" applyBorder="1" applyAlignment="1">
      <alignment horizontal="center"/>
    </xf>
    <xf numFmtId="49" fontId="3" fillId="3" borderId="8" xfId="58" applyNumberFormat="1" applyFont="1" applyFill="1" applyBorder="1" applyAlignment="1">
      <alignment horizontal="center" vertical="center"/>
    </xf>
    <xf numFmtId="176" fontId="28" fillId="3" borderId="3" xfId="54" applyNumberFormat="1" applyFont="1" applyFill="1" applyBorder="1" applyAlignment="1">
      <alignment horizontal="center"/>
    </xf>
    <xf numFmtId="0" fontId="3" fillId="3" borderId="11" xfId="57" applyFont="1" applyFill="1" applyBorder="1" applyAlignment="1">
      <alignment horizontal="center"/>
    </xf>
    <xf numFmtId="0" fontId="14" fillId="3" borderId="10" xfId="53" applyFont="1" applyFill="1" applyBorder="1" applyAlignment="1"/>
    <xf numFmtId="0" fontId="17" fillId="3" borderId="10" xfId="52" applyFont="1" applyFill="1" applyBorder="1" applyAlignment="1">
      <alignment horizontal="left" vertical="center"/>
    </xf>
    <xf numFmtId="0" fontId="14" fillId="3" borderId="43" xfId="52" applyFont="1" applyFill="1" applyBorder="1" applyAlignment="1">
      <alignment horizontal="center" vertical="center"/>
    </xf>
    <xf numFmtId="0" fontId="17" fillId="3" borderId="44" xfId="53" applyFont="1" applyFill="1" applyBorder="1" applyAlignment="1" applyProtection="1">
      <alignment horizontal="center" vertical="center"/>
    </xf>
    <xf numFmtId="0" fontId="3" fillId="3" borderId="7" xfId="57" applyFont="1" applyFill="1" applyBorder="1" applyAlignment="1">
      <alignment horizontal="center"/>
    </xf>
    <xf numFmtId="0" fontId="3" fillId="3" borderId="44" xfId="57" applyFont="1" applyFill="1" applyBorder="1" applyAlignment="1">
      <alignment horizontal="center"/>
    </xf>
    <xf numFmtId="49" fontId="14" fillId="3" borderId="44" xfId="54" applyNumberFormat="1" applyFont="1" applyFill="1" applyBorder="1" applyAlignment="1">
      <alignment horizontal="center" vertical="center"/>
    </xf>
    <xf numFmtId="14" fontId="32" fillId="3" borderId="0" xfId="53" applyNumberFormat="1" applyFont="1" applyFill="1"/>
    <xf numFmtId="14" fontId="17" fillId="3" borderId="0" xfId="53" applyNumberFormat="1" applyFont="1" applyFill="1"/>
    <xf numFmtId="0" fontId="9" fillId="0" borderId="0" xfId="52" applyFont="1" applyAlignment="1">
      <alignment horizontal="left" vertical="center"/>
    </xf>
    <xf numFmtId="0" fontId="33" fillId="0" borderId="16" xfId="52" applyFont="1" applyBorder="1" applyAlignment="1">
      <alignment horizontal="center" vertical="top"/>
    </xf>
    <xf numFmtId="0" fontId="27" fillId="0" borderId="45" xfId="52" applyFont="1" applyBorder="1" applyAlignment="1">
      <alignment horizontal="left" vertical="center"/>
    </xf>
    <xf numFmtId="0" fontId="21" fillId="0" borderId="46" xfId="52" applyFont="1" applyBorder="1" applyAlignment="1">
      <alignment horizontal="center" vertical="center"/>
    </xf>
    <xf numFmtId="0" fontId="27" fillId="0" borderId="46" xfId="52" applyFont="1" applyBorder="1" applyAlignment="1">
      <alignment horizontal="center" vertical="center"/>
    </xf>
    <xf numFmtId="0" fontId="23" fillId="0" borderId="46" xfId="52" applyFont="1" applyBorder="1" applyAlignment="1">
      <alignment horizontal="left" vertical="center"/>
    </xf>
    <xf numFmtId="0" fontId="23" fillId="0" borderId="17" xfId="52" applyFont="1" applyBorder="1" applyAlignment="1">
      <alignment horizontal="center" vertical="center"/>
    </xf>
    <xf numFmtId="0" fontId="23" fillId="0" borderId="18" xfId="52" applyFont="1" applyBorder="1" applyAlignment="1">
      <alignment horizontal="center" vertical="center"/>
    </xf>
    <xf numFmtId="0" fontId="23" fillId="0" borderId="33" xfId="52" applyFont="1" applyBorder="1" applyAlignment="1">
      <alignment horizontal="center" vertical="center"/>
    </xf>
    <xf numFmtId="0" fontId="27" fillId="0" borderId="17" xfId="52" applyFont="1" applyBorder="1" applyAlignment="1">
      <alignment horizontal="center" vertical="center"/>
    </xf>
    <xf numFmtId="0" fontId="27" fillId="0" borderId="18" xfId="52" applyFont="1" applyBorder="1" applyAlignment="1">
      <alignment horizontal="center" vertical="center"/>
    </xf>
    <xf numFmtId="0" fontId="27" fillId="0" borderId="33" xfId="52" applyFont="1" applyBorder="1" applyAlignment="1">
      <alignment horizontal="center" vertical="center"/>
    </xf>
    <xf numFmtId="0" fontId="27" fillId="0" borderId="17" xfId="52" applyFont="1" applyFill="1" applyBorder="1" applyAlignment="1">
      <alignment horizontal="center" vertical="center"/>
    </xf>
    <xf numFmtId="0" fontId="23" fillId="0" borderId="19" xfId="52" applyFont="1" applyBorder="1" applyAlignment="1">
      <alignment horizontal="left" vertical="center"/>
    </xf>
    <xf numFmtId="0" fontId="21" fillId="0" borderId="20" xfId="52" applyFont="1" applyBorder="1" applyAlignment="1">
      <alignment horizontal="left" vertical="center"/>
    </xf>
    <xf numFmtId="0" fontId="21" fillId="0" borderId="34" xfId="52" applyFont="1" applyBorder="1" applyAlignment="1">
      <alignment horizontal="left" vertical="center"/>
    </xf>
    <xf numFmtId="0" fontId="23" fillId="0" borderId="20" xfId="52" applyFont="1" applyBorder="1" applyAlignment="1">
      <alignment horizontal="left" vertical="center"/>
    </xf>
    <xf numFmtId="14" fontId="21" fillId="0" borderId="20" xfId="52" applyNumberFormat="1" applyFont="1" applyBorder="1" applyAlignment="1">
      <alignment horizontal="center" vertical="center"/>
    </xf>
    <xf numFmtId="14" fontId="21" fillId="0" borderId="34" xfId="52" applyNumberFormat="1" applyFont="1" applyBorder="1" applyAlignment="1">
      <alignment horizontal="center" vertical="center"/>
    </xf>
    <xf numFmtId="0" fontId="23" fillId="0" borderId="19" xfId="52" applyFont="1" applyFill="1" applyBorder="1" applyAlignment="1">
      <alignment horizontal="left" vertical="center"/>
    </xf>
    <xf numFmtId="0" fontId="23" fillId="0" borderId="19" xfId="52" applyFont="1" applyBorder="1" applyAlignment="1">
      <alignment vertical="center"/>
    </xf>
    <xf numFmtId="0" fontId="21" fillId="0" borderId="20" xfId="52" applyFont="1" applyBorder="1" applyAlignment="1">
      <alignment vertical="center"/>
    </xf>
    <xf numFmtId="0" fontId="21" fillId="0" borderId="34" xfId="52" applyFont="1" applyBorder="1" applyAlignment="1">
      <alignment vertical="center"/>
    </xf>
    <xf numFmtId="0" fontId="23" fillId="0" borderId="20" xfId="52" applyFont="1" applyBorder="1" applyAlignment="1">
      <alignment vertical="center"/>
    </xf>
    <xf numFmtId="14" fontId="21" fillId="0" borderId="20" xfId="52" applyNumberFormat="1" applyFont="1" applyFill="1" applyBorder="1" applyAlignment="1">
      <alignment horizontal="center" vertical="center"/>
    </xf>
    <xf numFmtId="14" fontId="21" fillId="0" borderId="34" xfId="52" applyNumberFormat="1" applyFont="1" applyFill="1" applyBorder="1" applyAlignment="1">
      <alignment horizontal="center" vertical="center"/>
    </xf>
    <xf numFmtId="0" fontId="21" fillId="0" borderId="25" xfId="52" applyFont="1" applyBorder="1" applyAlignment="1">
      <alignment horizontal="left" vertical="center"/>
    </xf>
    <xf numFmtId="0" fontId="21" fillId="0" borderId="37" xfId="52" applyFont="1" applyBorder="1" applyAlignment="1">
      <alignment horizontal="left" vertical="center"/>
    </xf>
    <xf numFmtId="0" fontId="9" fillId="0" borderId="20" xfId="52" applyFont="1" applyBorder="1" applyAlignment="1">
      <alignment vertical="center"/>
    </xf>
    <xf numFmtId="0" fontId="34" fillId="0" borderId="21" xfId="52" applyFont="1" applyBorder="1" applyAlignment="1">
      <alignment vertical="center"/>
    </xf>
    <xf numFmtId="0" fontId="21" fillId="0" borderId="22" xfId="52" applyFont="1" applyBorder="1" applyAlignment="1">
      <alignment horizontal="center" vertical="center"/>
    </xf>
    <xf numFmtId="0" fontId="21" fillId="0" borderId="35" xfId="52" applyFont="1" applyBorder="1" applyAlignment="1">
      <alignment horizontal="center" vertical="center"/>
    </xf>
    <xf numFmtId="0" fontId="23" fillId="0" borderId="21" xfId="52" applyFont="1" applyBorder="1" applyAlignment="1">
      <alignment horizontal="left" vertical="center"/>
    </xf>
    <xf numFmtId="0" fontId="23" fillId="0" borderId="22" xfId="52" applyFont="1" applyBorder="1" applyAlignment="1">
      <alignment horizontal="left" vertical="center"/>
    </xf>
    <xf numFmtId="14" fontId="21" fillId="0" borderId="22" xfId="52" applyNumberFormat="1" applyFont="1" applyFill="1" applyBorder="1" applyAlignment="1">
      <alignment horizontal="center" vertical="center"/>
    </xf>
    <xf numFmtId="14" fontId="21" fillId="0" borderId="35" xfId="52" applyNumberFormat="1" applyFont="1" applyFill="1" applyBorder="1" applyAlignment="1">
      <alignment horizontal="center" vertical="center"/>
    </xf>
    <xf numFmtId="0" fontId="23" fillId="0" borderId="21" xfId="52" applyFont="1" applyFill="1" applyBorder="1" applyAlignment="1">
      <alignment horizontal="left" vertical="center"/>
    </xf>
    <xf numFmtId="0" fontId="27" fillId="0" borderId="0" xfId="52" applyFont="1" applyBorder="1" applyAlignment="1">
      <alignment horizontal="left" vertical="center"/>
    </xf>
    <xf numFmtId="0" fontId="23" fillId="0" borderId="17" xfId="52" applyFont="1" applyBorder="1" applyAlignment="1">
      <alignment vertical="center"/>
    </xf>
    <xf numFmtId="0" fontId="9" fillId="0" borderId="18" xfId="52" applyFont="1" applyBorder="1" applyAlignment="1">
      <alignment horizontal="left" vertical="center"/>
    </xf>
    <xf numFmtId="0" fontId="21" fillId="0" borderId="18" xfId="52" applyFont="1" applyBorder="1" applyAlignment="1">
      <alignment horizontal="left" vertical="center"/>
    </xf>
    <xf numFmtId="0" fontId="9" fillId="0" borderId="18" xfId="52" applyFont="1" applyBorder="1" applyAlignment="1">
      <alignment vertical="center"/>
    </xf>
    <xf numFmtId="0" fontId="23" fillId="0" borderId="18" xfId="52" applyFont="1" applyBorder="1" applyAlignment="1">
      <alignment vertical="center"/>
    </xf>
    <xf numFmtId="0" fontId="9" fillId="0" borderId="20" xfId="52" applyFont="1" applyBorder="1" applyAlignment="1">
      <alignment horizontal="left" vertical="center"/>
    </xf>
    <xf numFmtId="0" fontId="23" fillId="0" borderId="0" xfId="52" applyFont="1" applyBorder="1" applyAlignment="1">
      <alignment horizontal="left" vertical="center"/>
    </xf>
    <xf numFmtId="0" fontId="26" fillId="0" borderId="17" xfId="52" applyFont="1" applyBorder="1" applyAlignment="1">
      <alignment horizontal="left" vertical="center"/>
    </xf>
    <xf numFmtId="0" fontId="26" fillId="0" borderId="18" xfId="52" applyFont="1" applyBorder="1" applyAlignment="1">
      <alignment horizontal="left" vertical="center"/>
    </xf>
    <xf numFmtId="0" fontId="26" fillId="0" borderId="27" xfId="52" applyFont="1" applyBorder="1" applyAlignment="1">
      <alignment horizontal="left" vertical="center"/>
    </xf>
    <xf numFmtId="0" fontId="26" fillId="0" borderId="26" xfId="52" applyFont="1" applyBorder="1" applyAlignment="1">
      <alignment horizontal="left" vertical="center"/>
    </xf>
    <xf numFmtId="0" fontId="26" fillId="0" borderId="32" xfId="52" applyFont="1" applyBorder="1" applyAlignment="1">
      <alignment horizontal="left" vertical="center"/>
    </xf>
    <xf numFmtId="0" fontId="26" fillId="0" borderId="25" xfId="52" applyFont="1" applyBorder="1" applyAlignment="1">
      <alignment horizontal="left" vertical="center"/>
    </xf>
    <xf numFmtId="0" fontId="21" fillId="0" borderId="21" xfId="52" applyFont="1" applyBorder="1" applyAlignment="1">
      <alignment horizontal="left" vertical="center"/>
    </xf>
    <xf numFmtId="0" fontId="21" fillId="0" borderId="22" xfId="52" applyFont="1" applyBorder="1" applyAlignment="1">
      <alignment horizontal="left" vertical="center"/>
    </xf>
    <xf numFmtId="0" fontId="27" fillId="0" borderId="0" xfId="0" applyFont="1" applyBorder="1" applyAlignment="1">
      <alignment horizontal="left" vertical="center"/>
    </xf>
    <xf numFmtId="0" fontId="21" fillId="0" borderId="20" xfId="52" applyFont="1" applyFill="1" applyBorder="1" applyAlignment="1">
      <alignment horizontal="left" vertical="center"/>
    </xf>
    <xf numFmtId="0" fontId="23" fillId="0" borderId="21" xfId="52" applyFont="1" applyBorder="1" applyAlignment="1">
      <alignment horizontal="center" vertical="center"/>
    </xf>
    <xf numFmtId="0" fontId="23" fillId="0" borderId="22" xfId="52" applyFont="1" applyBorder="1" applyAlignment="1">
      <alignment horizontal="center" vertical="center"/>
    </xf>
    <xf numFmtId="0" fontId="23" fillId="0" borderId="19" xfId="52" applyFont="1" applyBorder="1" applyAlignment="1">
      <alignment horizontal="center" vertical="center"/>
    </xf>
    <xf numFmtId="0" fontId="23" fillId="0" borderId="20" xfId="52" applyFont="1" applyBorder="1" applyAlignment="1">
      <alignment horizontal="center" vertical="center"/>
    </xf>
    <xf numFmtId="0" fontId="25" fillId="0" borderId="20" xfId="52" applyFont="1" applyBorder="1" applyAlignment="1">
      <alignment horizontal="left" vertical="center"/>
    </xf>
    <xf numFmtId="0" fontId="23" fillId="0" borderId="30" xfId="52" applyFont="1" applyFill="1" applyBorder="1" applyAlignment="1">
      <alignment horizontal="left" vertical="center"/>
    </xf>
    <xf numFmtId="0" fontId="23" fillId="0" borderId="31" xfId="52" applyFont="1" applyFill="1" applyBorder="1" applyAlignment="1">
      <alignment horizontal="left" vertical="center"/>
    </xf>
    <xf numFmtId="0" fontId="27" fillId="0" borderId="0" xfId="52" applyFont="1" applyFill="1" applyBorder="1" applyAlignment="1">
      <alignment horizontal="left" vertical="center"/>
    </xf>
    <xf numFmtId="0" fontId="21" fillId="0" borderId="29" xfId="52" applyFont="1" applyFill="1" applyBorder="1" applyAlignment="1">
      <alignment horizontal="left" vertical="center"/>
    </xf>
    <xf numFmtId="0" fontId="21" fillId="0" borderId="24" xfId="52" applyFont="1" applyFill="1" applyBorder="1" applyAlignment="1">
      <alignment horizontal="left" vertical="center"/>
    </xf>
    <xf numFmtId="0" fontId="21" fillId="0" borderId="27" xfId="52" applyFont="1" applyFill="1" applyBorder="1" applyAlignment="1">
      <alignment horizontal="left" vertical="center"/>
    </xf>
    <xf numFmtId="0" fontId="21" fillId="0" borderId="26" xfId="52" applyFont="1" applyFill="1" applyBorder="1" applyAlignment="1">
      <alignment horizontal="left" vertical="center"/>
    </xf>
    <xf numFmtId="0" fontId="23" fillId="0" borderId="27" xfId="52" applyFont="1" applyBorder="1" applyAlignment="1">
      <alignment horizontal="left" vertical="center"/>
    </xf>
    <xf numFmtId="0" fontId="23" fillId="0" borderId="26" xfId="52" applyFont="1" applyBorder="1" applyAlignment="1">
      <alignment horizontal="left" vertical="center"/>
    </xf>
    <xf numFmtId="0" fontId="27" fillId="0" borderId="47" xfId="52" applyFont="1" applyBorder="1" applyAlignment="1">
      <alignment vertical="center"/>
    </xf>
    <xf numFmtId="0" fontId="21" fillId="0" borderId="48" xfId="52" applyFont="1" applyBorder="1" applyAlignment="1">
      <alignment horizontal="center" vertical="center"/>
    </xf>
    <xf numFmtId="0" fontId="27" fillId="0" borderId="48" xfId="52" applyFont="1" applyBorder="1" applyAlignment="1">
      <alignment vertical="center"/>
    </xf>
    <xf numFmtId="0" fontId="21" fillId="0" borderId="48" xfId="52" applyFont="1" applyBorder="1" applyAlignment="1">
      <alignment vertical="center"/>
    </xf>
    <xf numFmtId="58" fontId="9" fillId="0" borderId="48" xfId="52" applyNumberFormat="1" applyFont="1" applyBorder="1" applyAlignment="1">
      <alignment vertical="center"/>
    </xf>
    <xf numFmtId="0" fontId="27" fillId="0" borderId="48" xfId="52" applyFont="1" applyBorder="1" applyAlignment="1">
      <alignment horizontal="center" vertical="center"/>
    </xf>
    <xf numFmtId="0" fontId="27" fillId="0" borderId="49" xfId="52" applyFont="1" applyFill="1" applyBorder="1" applyAlignment="1">
      <alignment horizontal="left" vertical="center"/>
    </xf>
    <xf numFmtId="0" fontId="27" fillId="0" borderId="48" xfId="52" applyFont="1" applyFill="1" applyBorder="1" applyAlignment="1">
      <alignment horizontal="left" vertical="center"/>
    </xf>
    <xf numFmtId="0" fontId="27" fillId="0" borderId="50" xfId="52" applyFont="1" applyFill="1" applyBorder="1" applyAlignment="1">
      <alignment horizontal="center" vertical="center"/>
    </xf>
    <xf numFmtId="0" fontId="27" fillId="0" borderId="51" xfId="52" applyFont="1" applyFill="1" applyBorder="1" applyAlignment="1">
      <alignment horizontal="center" vertical="center"/>
    </xf>
    <xf numFmtId="0" fontId="27" fillId="0" borderId="21" xfId="52" applyFont="1" applyFill="1" applyBorder="1" applyAlignment="1">
      <alignment horizontal="center" vertical="center"/>
    </xf>
    <xf numFmtId="0" fontId="27" fillId="0" borderId="22" xfId="52" applyFont="1" applyFill="1" applyBorder="1" applyAlignment="1">
      <alignment horizontal="center" vertical="center"/>
    </xf>
    <xf numFmtId="0" fontId="9" fillId="0" borderId="46" xfId="52" applyFont="1" applyBorder="1" applyAlignment="1">
      <alignment horizontal="center" vertical="center"/>
    </xf>
    <xf numFmtId="0" fontId="9" fillId="0" borderId="52" xfId="52" applyFont="1" applyBorder="1" applyAlignment="1">
      <alignment horizontal="center" vertical="center"/>
    </xf>
    <xf numFmtId="0" fontId="27" fillId="0" borderId="18" xfId="52" applyFont="1" applyFill="1" applyBorder="1" applyAlignment="1">
      <alignment horizontal="center" vertical="center"/>
    </xf>
    <xf numFmtId="0" fontId="27" fillId="0" borderId="33" xfId="52" applyFont="1" applyFill="1" applyBorder="1" applyAlignment="1">
      <alignment horizontal="center" vertical="center"/>
    </xf>
    <xf numFmtId="0" fontId="23" fillId="0" borderId="20" xfId="52" applyFont="1" applyFill="1" applyBorder="1" applyAlignment="1">
      <alignment horizontal="left" vertical="center"/>
    </xf>
    <xf numFmtId="0" fontId="21" fillId="0" borderId="34" xfId="52" applyFont="1" applyFill="1" applyBorder="1" applyAlignment="1">
      <alignment horizontal="left" vertical="center"/>
    </xf>
    <xf numFmtId="0" fontId="23" fillId="0" borderId="22" xfId="52" applyFont="1" applyFill="1" applyBorder="1" applyAlignment="1">
      <alignment horizontal="left" vertical="center"/>
    </xf>
    <xf numFmtId="0" fontId="21" fillId="0" borderId="22" xfId="52" applyFont="1" applyFill="1" applyBorder="1" applyAlignment="1">
      <alignment horizontal="left" vertical="center"/>
    </xf>
    <xf numFmtId="0" fontId="21" fillId="0" borderId="35" xfId="52" applyFont="1" applyFill="1" applyBorder="1" applyAlignment="1">
      <alignment horizontal="left" vertical="center"/>
    </xf>
    <xf numFmtId="0" fontId="21" fillId="0" borderId="33" xfId="52" applyFont="1" applyBorder="1" applyAlignment="1">
      <alignment horizontal="left" vertical="center"/>
    </xf>
    <xf numFmtId="0" fontId="23" fillId="0" borderId="35" xfId="52" applyFont="1" applyBorder="1" applyAlignment="1">
      <alignment horizontal="left" vertical="center"/>
    </xf>
    <xf numFmtId="0" fontId="25" fillId="0" borderId="18" xfId="52" applyFont="1" applyBorder="1" applyAlignment="1">
      <alignment horizontal="left" vertical="center"/>
    </xf>
    <xf numFmtId="0" fontId="25" fillId="0" borderId="33" xfId="52" applyFont="1" applyBorder="1" applyAlignment="1">
      <alignment horizontal="left" vertical="center"/>
    </xf>
    <xf numFmtId="0" fontId="25" fillId="0" borderId="25" xfId="52" applyFont="1" applyBorder="1" applyAlignment="1">
      <alignment horizontal="left" vertical="center"/>
    </xf>
    <xf numFmtId="0" fontId="25" fillId="0" borderId="26" xfId="52" applyFont="1" applyBorder="1" applyAlignment="1">
      <alignment horizontal="left" vertical="center"/>
    </xf>
    <xf numFmtId="0" fontId="25" fillId="0" borderId="37" xfId="52" applyFont="1" applyBorder="1" applyAlignment="1">
      <alignment horizontal="left" vertical="center"/>
    </xf>
    <xf numFmtId="0" fontId="21" fillId="0" borderId="35" xfId="52" applyFont="1" applyBorder="1" applyAlignment="1">
      <alignment horizontal="left" vertical="center"/>
    </xf>
    <xf numFmtId="0" fontId="23" fillId="0" borderId="35" xfId="52" applyFont="1" applyBorder="1" applyAlignment="1">
      <alignment horizontal="center" vertical="center"/>
    </xf>
    <xf numFmtId="0" fontId="25" fillId="0" borderId="34" xfId="52" applyFont="1" applyBorder="1" applyAlignment="1">
      <alignment horizontal="left" vertical="center"/>
    </xf>
    <xf numFmtId="0" fontId="23" fillId="0" borderId="38" xfId="52" applyFont="1" applyFill="1" applyBorder="1" applyAlignment="1">
      <alignment horizontal="left" vertical="center"/>
    </xf>
    <xf numFmtId="0" fontId="21" fillId="0" borderId="36" xfId="52" applyFont="1" applyFill="1" applyBorder="1" applyAlignment="1">
      <alignment horizontal="left" vertical="center"/>
    </xf>
    <xf numFmtId="0" fontId="9" fillId="0" borderId="53" xfId="52" applyFont="1" applyBorder="1" applyAlignment="1">
      <alignment horizontal="left" vertical="center"/>
    </xf>
    <xf numFmtId="0" fontId="21" fillId="0" borderId="37" xfId="52" applyFont="1" applyFill="1" applyBorder="1" applyAlignment="1">
      <alignment horizontal="left" vertical="center"/>
    </xf>
    <xf numFmtId="0" fontId="27" fillId="0" borderId="53" xfId="52" applyFont="1" applyFill="1" applyBorder="1" applyAlignment="1">
      <alignment horizontal="left" vertical="center"/>
    </xf>
    <xf numFmtId="0" fontId="23" fillId="0" borderId="37" xfId="52" applyFont="1" applyBorder="1" applyAlignment="1">
      <alignment horizontal="left" vertical="center"/>
    </xf>
    <xf numFmtId="0" fontId="21" fillId="0" borderId="54" xfId="52" applyFont="1" applyBorder="1" applyAlignment="1">
      <alignment horizontal="center" vertical="center"/>
    </xf>
    <xf numFmtId="0" fontId="27" fillId="0" borderId="55" xfId="52" applyFont="1" applyFill="1" applyBorder="1" applyAlignment="1">
      <alignment horizontal="left" vertical="center"/>
    </xf>
    <xf numFmtId="0" fontId="27" fillId="0" borderId="56" xfId="52" applyFont="1" applyFill="1" applyBorder="1" applyAlignment="1">
      <alignment horizontal="center" vertical="center"/>
    </xf>
    <xf numFmtId="0" fontId="27" fillId="0" borderId="35" xfId="52" applyFont="1" applyFill="1" applyBorder="1" applyAlignment="1">
      <alignment horizontal="center" vertical="center"/>
    </xf>
    <xf numFmtId="0" fontId="9" fillId="0" borderId="48" xfId="52" applyFont="1" applyBorder="1" applyAlignment="1">
      <alignment horizontal="center" vertical="center"/>
    </xf>
    <xf numFmtId="0" fontId="9" fillId="0" borderId="54" xfId="52" applyFont="1" applyBorder="1" applyAlignment="1">
      <alignment horizontal="center" vertical="center"/>
    </xf>
    <xf numFmtId="0" fontId="20" fillId="0" borderId="2" xfId="38" applyFont="1" applyFill="1" applyBorder="1" applyAlignment="1">
      <alignment horizontal="left" vertical="center"/>
    </xf>
    <xf numFmtId="0" fontId="20" fillId="0" borderId="2" xfId="38" applyFont="1" applyFill="1" applyBorder="1" applyAlignment="1">
      <alignment horizontal="center" vertical="center"/>
    </xf>
    <xf numFmtId="0" fontId="18" fillId="0" borderId="2" xfId="38" applyFont="1" applyFill="1" applyBorder="1" applyAlignment="1">
      <alignment horizontal="center" vertical="center"/>
    </xf>
    <xf numFmtId="0" fontId="18" fillId="0" borderId="2" xfId="38" applyFont="1" applyFill="1" applyBorder="1" applyAlignment="1">
      <alignment horizontal="left" vertical="center"/>
    </xf>
    <xf numFmtId="0" fontId="14" fillId="3" borderId="44" xfId="53" applyFont="1" applyFill="1" applyBorder="1" applyAlignment="1" applyProtection="1">
      <alignment horizontal="center" vertical="center"/>
    </xf>
    <xf numFmtId="0" fontId="17" fillId="3" borderId="2" xfId="54" applyFont="1" applyFill="1" applyBorder="1" applyAlignment="1">
      <alignment horizontal="center" vertical="center"/>
    </xf>
    <xf numFmtId="0" fontId="17" fillId="3" borderId="44" xfId="54" applyFont="1" applyFill="1" applyBorder="1" applyAlignment="1">
      <alignment horizontal="center" vertical="center"/>
    </xf>
    <xf numFmtId="49" fontId="17" fillId="3" borderId="44" xfId="54" applyNumberFormat="1" applyFont="1" applyFill="1" applyBorder="1" applyAlignment="1">
      <alignment horizontal="center" vertical="center"/>
    </xf>
    <xf numFmtId="0" fontId="14" fillId="3" borderId="3" xfId="53" applyFont="1" applyFill="1" applyBorder="1" applyAlignment="1"/>
    <xf numFmtId="49" fontId="17" fillId="3" borderId="3" xfId="54" applyNumberFormat="1" applyFont="1" applyFill="1" applyBorder="1" applyAlignment="1">
      <alignment horizontal="center" vertical="center"/>
    </xf>
    <xf numFmtId="49" fontId="17" fillId="3" borderId="57" xfId="54" applyNumberFormat="1" applyFont="1" applyFill="1" applyBorder="1" applyAlignment="1">
      <alignment horizontal="center" vertical="center"/>
    </xf>
    <xf numFmtId="0" fontId="14" fillId="3" borderId="42" xfId="53" applyFont="1" applyFill="1" applyBorder="1" applyAlignment="1"/>
    <xf numFmtId="49" fontId="14" fillId="3" borderId="42" xfId="53" applyNumberFormat="1" applyFont="1" applyFill="1" applyBorder="1" applyAlignment="1">
      <alignment horizontal="center"/>
    </xf>
    <xf numFmtId="49" fontId="14" fillId="3" borderId="58" xfId="53" applyNumberFormat="1" applyFont="1" applyFill="1" applyBorder="1" applyAlignment="1">
      <alignment horizontal="center"/>
    </xf>
    <xf numFmtId="0" fontId="9" fillId="0" borderId="0" xfId="52" applyFont="1" applyBorder="1" applyAlignment="1">
      <alignment horizontal="left" vertical="center"/>
    </xf>
    <xf numFmtId="0" fontId="35" fillId="0" borderId="16" xfId="52" applyFont="1" applyBorder="1" applyAlignment="1">
      <alignment horizontal="center" vertical="top"/>
    </xf>
    <xf numFmtId="0" fontId="23" fillId="0" borderId="59" xfId="52" applyFont="1" applyBorder="1" applyAlignment="1">
      <alignment horizontal="left" vertical="center"/>
    </xf>
    <xf numFmtId="0" fontId="23" fillId="0" borderId="28" xfId="52" applyFont="1" applyBorder="1" applyAlignment="1">
      <alignment horizontal="left" vertical="center"/>
    </xf>
    <xf numFmtId="0" fontId="27" fillId="0" borderId="49" xfId="52" applyFont="1" applyBorder="1" applyAlignment="1">
      <alignment horizontal="left" vertical="center"/>
    </xf>
    <xf numFmtId="0" fontId="27" fillId="0" borderId="48" xfId="52" applyFont="1" applyBorder="1" applyAlignment="1">
      <alignment horizontal="left" vertical="center"/>
    </xf>
    <xf numFmtId="0" fontId="23" fillId="0" borderId="50" xfId="52" applyFont="1" applyBorder="1" applyAlignment="1">
      <alignment vertical="center"/>
    </xf>
    <xf numFmtId="0" fontId="9" fillId="0" borderId="51" xfId="52" applyFont="1" applyBorder="1" applyAlignment="1">
      <alignment horizontal="left" vertical="center"/>
    </xf>
    <xf numFmtId="0" fontId="21" fillId="0" borderId="51" xfId="52" applyFont="1" applyBorder="1" applyAlignment="1">
      <alignment horizontal="left" vertical="center"/>
    </xf>
    <xf numFmtId="0" fontId="9" fillId="0" borderId="51" xfId="52" applyFont="1" applyBorder="1" applyAlignment="1">
      <alignment vertical="center"/>
    </xf>
    <xf numFmtId="0" fontId="23" fillId="0" borderId="51" xfId="52" applyFont="1" applyBorder="1" applyAlignment="1">
      <alignment vertical="center"/>
    </xf>
    <xf numFmtId="0" fontId="23" fillId="0" borderId="50" xfId="52" applyFont="1" applyBorder="1" applyAlignment="1">
      <alignment horizontal="center" vertical="center"/>
    </xf>
    <xf numFmtId="0" fontId="21" fillId="0" borderId="51" xfId="52" applyFont="1" applyBorder="1" applyAlignment="1">
      <alignment horizontal="center" vertical="center"/>
    </xf>
    <xf numFmtId="0" fontId="23" fillId="0" borderId="51" xfId="52" applyFont="1" applyBorder="1" applyAlignment="1">
      <alignment horizontal="center" vertical="center"/>
    </xf>
    <xf numFmtId="0" fontId="9" fillId="0" borderId="51" xfId="52" applyFont="1" applyBorder="1" applyAlignment="1">
      <alignment horizontal="center" vertical="center"/>
    </xf>
    <xf numFmtId="0" fontId="21" fillId="0" borderId="20" xfId="52" applyFont="1" applyBorder="1" applyAlignment="1">
      <alignment horizontal="center" vertical="center"/>
    </xf>
    <xf numFmtId="0" fontId="9" fillId="0" borderId="20" xfId="52" applyFont="1" applyBorder="1" applyAlignment="1">
      <alignment horizontal="center" vertical="center"/>
    </xf>
    <xf numFmtId="0" fontId="23" fillId="0" borderId="30" xfId="52" applyFont="1" applyBorder="1" applyAlignment="1">
      <alignment horizontal="left" vertical="center" wrapText="1"/>
    </xf>
    <xf numFmtId="0" fontId="23" fillId="0" borderId="31" xfId="52" applyFont="1" applyBorder="1" applyAlignment="1">
      <alignment horizontal="left" vertical="center" wrapText="1"/>
    </xf>
    <xf numFmtId="0" fontId="23" fillId="0" borderId="50" xfId="52" applyFont="1" applyBorder="1" applyAlignment="1">
      <alignment horizontal="left" vertical="center"/>
    </xf>
    <xf numFmtId="0" fontId="23" fillId="0" borderId="51" xfId="52" applyFont="1" applyBorder="1" applyAlignment="1">
      <alignment horizontal="left" vertical="center"/>
    </xf>
    <xf numFmtId="0" fontId="36" fillId="0" borderId="60" xfId="52" applyFont="1" applyBorder="1" applyAlignment="1">
      <alignment horizontal="left" vertical="center" wrapText="1"/>
    </xf>
    <xf numFmtId="0" fontId="21" fillId="0" borderId="19" xfId="52" applyFont="1" applyBorder="1" applyAlignment="1">
      <alignment horizontal="left" vertical="center"/>
    </xf>
    <xf numFmtId="9" fontId="21" fillId="0" borderId="20" xfId="52" applyNumberFormat="1" applyFont="1" applyBorder="1" applyAlignment="1">
      <alignment horizontal="center" vertical="center"/>
    </xf>
    <xf numFmtId="0" fontId="27" fillId="0" borderId="49" xfId="0" applyFont="1" applyBorder="1" applyAlignment="1">
      <alignment horizontal="left" vertical="center"/>
    </xf>
    <xf numFmtId="0" fontId="27" fillId="0" borderId="48" xfId="0" applyFont="1" applyBorder="1" applyAlignment="1">
      <alignment horizontal="left" vertical="center"/>
    </xf>
    <xf numFmtId="9" fontId="21" fillId="0" borderId="29" xfId="52" applyNumberFormat="1" applyFont="1" applyBorder="1" applyAlignment="1">
      <alignment horizontal="left" vertical="center"/>
    </xf>
    <xf numFmtId="9" fontId="21" fillId="0" borderId="24" xfId="52" applyNumberFormat="1" applyFont="1" applyBorder="1" applyAlignment="1">
      <alignment horizontal="left" vertical="center"/>
    </xf>
    <xf numFmtId="9" fontId="21" fillId="0" borderId="30" xfId="52" applyNumberFormat="1" applyFont="1" applyBorder="1" applyAlignment="1">
      <alignment horizontal="left" vertical="center"/>
    </xf>
    <xf numFmtId="9" fontId="21" fillId="0" borderId="31" xfId="52" applyNumberFormat="1" applyFont="1" applyBorder="1" applyAlignment="1">
      <alignment horizontal="left" vertical="center"/>
    </xf>
    <xf numFmtId="0" fontId="25" fillId="0" borderId="50" xfId="52" applyFont="1" applyFill="1" applyBorder="1" applyAlignment="1">
      <alignment horizontal="left" vertical="center"/>
    </xf>
    <xf numFmtId="0" fontId="25" fillId="0" borderId="51" xfId="52" applyFont="1" applyFill="1" applyBorder="1" applyAlignment="1">
      <alignment horizontal="left" vertical="center"/>
    </xf>
    <xf numFmtId="0" fontId="25" fillId="0" borderId="61" xfId="52" applyFont="1" applyFill="1" applyBorder="1" applyAlignment="1">
      <alignment horizontal="left" vertical="center"/>
    </xf>
    <xf numFmtId="0" fontId="25" fillId="0" borderId="31" xfId="52" applyFont="1" applyFill="1" applyBorder="1" applyAlignment="1">
      <alignment horizontal="left" vertical="center"/>
    </xf>
    <xf numFmtId="0" fontId="27" fillId="0" borderId="28" xfId="52" applyFont="1" applyFill="1" applyBorder="1" applyAlignment="1">
      <alignment horizontal="left" vertical="center"/>
    </xf>
    <xf numFmtId="0" fontId="21" fillId="0" borderId="39" xfId="52" applyFont="1" applyFill="1" applyBorder="1" applyAlignment="1">
      <alignment horizontal="left" vertical="center"/>
    </xf>
    <xf numFmtId="0" fontId="21" fillId="0" borderId="40" xfId="52" applyFont="1" applyFill="1" applyBorder="1" applyAlignment="1">
      <alignment horizontal="left" vertical="center"/>
    </xf>
    <xf numFmtId="0" fontId="27" fillId="0" borderId="45" xfId="52" applyFont="1" applyBorder="1" applyAlignment="1">
      <alignment vertical="center"/>
    </xf>
    <xf numFmtId="0" fontId="28" fillId="0" borderId="48" xfId="52" applyFont="1" applyBorder="1" applyAlignment="1">
      <alignment horizontal="center" vertical="center"/>
    </xf>
    <xf numFmtId="0" fontId="27" fillId="0" borderId="46" xfId="52" applyFont="1" applyBorder="1" applyAlignment="1">
      <alignment vertical="center"/>
    </xf>
    <xf numFmtId="0" fontId="21" fillId="0" borderId="62" xfId="52" applyFont="1" applyBorder="1" applyAlignment="1">
      <alignment vertical="center"/>
    </xf>
    <xf numFmtId="0" fontId="27" fillId="0" borderId="62" xfId="52" applyFont="1" applyBorder="1" applyAlignment="1">
      <alignment vertical="center"/>
    </xf>
    <xf numFmtId="58" fontId="9" fillId="0" borderId="46" xfId="52" applyNumberFormat="1" applyFont="1" applyBorder="1" applyAlignment="1">
      <alignment vertical="center"/>
    </xf>
    <xf numFmtId="0" fontId="27" fillId="0" borderId="28" xfId="52" applyFont="1" applyBorder="1" applyAlignment="1">
      <alignment horizontal="center" vertical="center"/>
    </xf>
    <xf numFmtId="0" fontId="21" fillId="0" borderId="59" xfId="52" applyFont="1" applyFill="1" applyBorder="1" applyAlignment="1">
      <alignment horizontal="left" vertical="center"/>
    </xf>
    <xf numFmtId="0" fontId="21" fillId="0" borderId="28" xfId="52" applyFont="1" applyFill="1" applyBorder="1" applyAlignment="1">
      <alignment horizontal="left" vertical="center"/>
    </xf>
    <xf numFmtId="0" fontId="9" fillId="0" borderId="62" xfId="52" applyFont="1" applyBorder="1" applyAlignment="1">
      <alignment vertical="center"/>
    </xf>
    <xf numFmtId="0" fontId="23" fillId="0" borderId="63" xfId="52" applyFont="1" applyBorder="1" applyAlignment="1">
      <alignment horizontal="left" vertical="center"/>
    </xf>
    <xf numFmtId="0" fontId="27" fillId="0" borderId="55" xfId="52" applyFont="1" applyBorder="1" applyAlignment="1">
      <alignment horizontal="left" vertical="center"/>
    </xf>
    <xf numFmtId="0" fontId="21" fillId="0" borderId="56" xfId="52" applyFont="1" applyBorder="1" applyAlignment="1">
      <alignment horizontal="left" vertical="center"/>
    </xf>
    <xf numFmtId="0" fontId="23" fillId="0" borderId="0" xfId="52" applyFont="1" applyBorder="1" applyAlignment="1">
      <alignment vertical="center"/>
    </xf>
    <xf numFmtId="0" fontId="23" fillId="0" borderId="38" xfId="52" applyFont="1" applyBorder="1" applyAlignment="1">
      <alignment horizontal="left" vertical="center" wrapText="1"/>
    </xf>
    <xf numFmtId="0" fontId="23" fillId="0" borderId="56" xfId="52" applyFont="1" applyBorder="1" applyAlignment="1">
      <alignment horizontal="left" vertical="center"/>
    </xf>
    <xf numFmtId="0" fontId="37" fillId="0" borderId="34" xfId="52" applyFont="1" applyBorder="1" applyAlignment="1">
      <alignment horizontal="left" vertical="center" wrapText="1"/>
    </xf>
    <xf numFmtId="0" fontId="37" fillId="0" borderId="34" xfId="52" applyFont="1" applyBorder="1" applyAlignment="1">
      <alignment horizontal="left" vertical="center"/>
    </xf>
    <xf numFmtId="0" fontId="26" fillId="0" borderId="34" xfId="52" applyFont="1" applyBorder="1" applyAlignment="1">
      <alignment horizontal="left" vertical="center"/>
    </xf>
    <xf numFmtId="0" fontId="27" fillId="0" borderId="55" xfId="0" applyFont="1" applyBorder="1" applyAlignment="1">
      <alignment horizontal="left" vertical="center"/>
    </xf>
    <xf numFmtId="9" fontId="21" fillId="0" borderId="36" xfId="52" applyNumberFormat="1" applyFont="1" applyBorder="1" applyAlignment="1">
      <alignment horizontal="left" vertical="center"/>
    </xf>
    <xf numFmtId="9" fontId="21" fillId="0" borderId="38" xfId="52" applyNumberFormat="1" applyFont="1" applyBorder="1" applyAlignment="1">
      <alignment horizontal="left" vertical="center"/>
    </xf>
    <xf numFmtId="0" fontId="25" fillId="0" borderId="56" xfId="52" applyFont="1" applyFill="1" applyBorder="1" applyAlignment="1">
      <alignment horizontal="left" vertical="center"/>
    </xf>
    <xf numFmtId="0" fontId="25" fillId="0" borderId="38" xfId="52" applyFont="1" applyFill="1" applyBorder="1" applyAlignment="1">
      <alignment horizontal="left" vertical="center"/>
    </xf>
    <xf numFmtId="0" fontId="21" fillId="0" borderId="41" xfId="52" applyFont="1" applyFill="1" applyBorder="1" applyAlignment="1">
      <alignment horizontal="left" vertical="center"/>
    </xf>
    <xf numFmtId="0" fontId="27" fillId="0" borderId="64" xfId="52" applyFont="1" applyBorder="1" applyAlignment="1">
      <alignment horizontal="center" vertical="center"/>
    </xf>
    <xf numFmtId="0" fontId="21" fillId="0" borderId="62" xfId="52" applyFont="1" applyBorder="1" applyAlignment="1">
      <alignment horizontal="center" vertical="center"/>
    </xf>
    <xf numFmtId="0" fontId="21" fillId="0" borderId="63" xfId="52" applyFont="1" applyBorder="1" applyAlignment="1">
      <alignment horizontal="center" vertical="center"/>
    </xf>
    <xf numFmtId="0" fontId="21" fillId="0" borderId="63" xfId="52" applyFont="1" applyFill="1" applyBorder="1" applyAlignment="1">
      <alignment horizontal="left" vertical="center"/>
    </xf>
    <xf numFmtId="0" fontId="38" fillId="0" borderId="9" xfId="0" applyFont="1" applyBorder="1" applyAlignment="1">
      <alignment horizontal="center" vertical="center" wrapText="1"/>
    </xf>
    <xf numFmtId="0" fontId="38" fillId="0" borderId="10" xfId="0" applyFont="1" applyBorder="1" applyAlignment="1">
      <alignment horizontal="center" vertical="center" wrapText="1"/>
    </xf>
    <xf numFmtId="0" fontId="39" fillId="0" borderId="11" xfId="0" applyFont="1" applyBorder="1"/>
    <xf numFmtId="0" fontId="39" fillId="0" borderId="2" xfId="0" applyFont="1" applyBorder="1"/>
    <xf numFmtId="0" fontId="39" fillId="0" borderId="5" xfId="0" applyFont="1" applyBorder="1" applyAlignment="1">
      <alignment horizontal="center" vertical="center"/>
    </xf>
    <xf numFmtId="0" fontId="39" fillId="0" borderId="7" xfId="0" applyFont="1" applyBorder="1" applyAlignment="1">
      <alignment horizontal="center" vertical="center"/>
    </xf>
    <xf numFmtId="0" fontId="39" fillId="5" borderId="5" xfId="0" applyFont="1" applyFill="1" applyBorder="1" applyAlignment="1">
      <alignment horizontal="center" vertical="center"/>
    </xf>
    <xf numFmtId="0" fontId="39" fillId="5" borderId="7" xfId="0" applyFont="1" applyFill="1" applyBorder="1" applyAlignment="1">
      <alignment horizontal="center" vertical="center"/>
    </xf>
    <xf numFmtId="0" fontId="39" fillId="5" borderId="2" xfId="0" applyFont="1" applyFill="1" applyBorder="1"/>
    <xf numFmtId="0" fontId="0" fillId="0" borderId="11" xfId="0" applyBorder="1"/>
    <xf numFmtId="0" fontId="0" fillId="5" borderId="2" xfId="0" applyFill="1" applyBorder="1"/>
    <xf numFmtId="0" fontId="0" fillId="0" borderId="65" xfId="0" applyBorder="1"/>
    <xf numFmtId="0" fontId="0" fillId="0" borderId="42" xfId="0" applyBorder="1"/>
    <xf numFmtId="0" fontId="0" fillId="5" borderId="42" xfId="0" applyFill="1" applyBorder="1"/>
    <xf numFmtId="0" fontId="0" fillId="6" borderId="0" xfId="0" applyFill="1"/>
    <xf numFmtId="0" fontId="38" fillId="0" borderId="43" xfId="0" applyFont="1" applyBorder="1" applyAlignment="1">
      <alignment horizontal="center" vertical="center" wrapText="1"/>
    </xf>
    <xf numFmtId="0" fontId="39" fillId="0" borderId="66" xfId="0" applyFont="1" applyBorder="1" applyAlignment="1">
      <alignment horizontal="center" vertical="center"/>
    </xf>
    <xf numFmtId="0" fontId="39" fillId="0" borderId="44" xfId="0" applyFont="1" applyBorder="1"/>
    <xf numFmtId="0" fontId="0" fillId="0" borderId="44" xfId="0" applyBorder="1"/>
    <xf numFmtId="0" fontId="0" fillId="0" borderId="58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40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39" fillId="7" borderId="2" xfId="0" applyFont="1" applyFill="1" applyBorder="1" applyAlignment="1">
      <alignment vertical="top" wrapText="1"/>
    </xf>
    <xf numFmtId="0" fontId="41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2" fillId="0" borderId="0" xfId="0" applyFont="1"/>
    <xf numFmtId="0" fontId="42" fillId="0" borderId="0" xfId="0" applyFont="1" applyAlignment="1">
      <alignment vertical="top" wrapTex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常规 2 2 3" xfId="38"/>
    <cellStyle name="20% - 强调文字颜色 2" xfId="39" builtinId="34"/>
    <cellStyle name="常规 69 2" xfId="40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" xfId="52"/>
    <cellStyle name="常规 3" xfId="53"/>
    <cellStyle name="常规 4" xfId="54"/>
    <cellStyle name="常规 5" xfId="55"/>
    <cellStyle name="常规 72" xfId="56"/>
    <cellStyle name="常规 23" xfId="57"/>
    <cellStyle name="常规_110509_2006-09-28 2" xfId="58"/>
    <cellStyle name="常规 11 17" xfId="59"/>
  </cellStyles>
  <tableStyles count="0" defaultTableStyle="TableStyleMedium9" defaultPivotStyle="PivotStyleMedium4"/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checked="Checked" noThreeD="1" val="0"/>
</file>

<file path=xl/ctrlProps/ctrlProp106.xml><?xml version="1.0" encoding="utf-8"?>
<formControlPr xmlns="http://schemas.microsoft.com/office/spreadsheetml/2009/9/main" objectType="CheckBox" checked="Checked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checked="Checked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checked="Checked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checked="Checked" noThreeD="1" val="0"/>
</file>

<file path=xl/ctrlProps/ctrlProp151.xml><?xml version="1.0" encoding="utf-8"?>
<formControlPr xmlns="http://schemas.microsoft.com/office/spreadsheetml/2009/9/main" objectType="CheckBox" noThreeD="1" val="0"/>
</file>

<file path=xl/ctrlProps/ctrlProp152.xml><?xml version="1.0" encoding="utf-8"?>
<formControlPr xmlns="http://schemas.microsoft.com/office/spreadsheetml/2009/9/main" objectType="CheckBox" checked="Checked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checked="Checked" noThreeD="1" val="0"/>
</file>

<file path=xl/ctrlProps/ctrlProp166.xml><?xml version="1.0" encoding="utf-8"?>
<formControlPr xmlns="http://schemas.microsoft.com/office/spreadsheetml/2009/9/main" objectType="CheckBox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noThreeD="1" val="0"/>
</file>

<file path=xl/ctrlProps/ctrlProp169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noThreeD="1" val="0"/>
</file>

<file path=xl/ctrlProps/ctrlProp172.xml><?xml version="1.0" encoding="utf-8"?>
<formControlPr xmlns="http://schemas.microsoft.com/office/spreadsheetml/2009/9/main" objectType="CheckBox" noThreeD="1" val="0"/>
</file>

<file path=xl/ctrlProps/ctrlProp173.xml><?xml version="1.0" encoding="utf-8"?>
<formControlPr xmlns="http://schemas.microsoft.com/office/spreadsheetml/2009/9/main" objectType="CheckBox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noThreeD="1" val="0"/>
</file>

<file path=xl/ctrlProps/ctrlProp179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noThreeD="1" val="0"/>
</file>

<file path=xl/ctrlProps/ctrlProp181.xml><?xml version="1.0" encoding="utf-8"?>
<formControlPr xmlns="http://schemas.microsoft.com/office/spreadsheetml/2009/9/main" objectType="CheckBox" checked="Checked" noThreeD="1" val="0"/>
</file>

<file path=xl/ctrlProps/ctrlProp182.xml><?xml version="1.0" encoding="utf-8"?>
<formControlPr xmlns="http://schemas.microsoft.com/office/spreadsheetml/2009/9/main" objectType="CheckBox" noThreeD="1" val="0"/>
</file>

<file path=xl/ctrlProps/ctrlProp183.xml><?xml version="1.0" encoding="utf-8"?>
<formControlPr xmlns="http://schemas.microsoft.com/office/spreadsheetml/2009/9/main" objectType="CheckBox" noThreeD="1" val="0"/>
</file>

<file path=xl/ctrlProps/ctrlProp184.xml><?xml version="1.0" encoding="utf-8"?>
<formControlPr xmlns="http://schemas.microsoft.com/office/spreadsheetml/2009/9/main" objectType="CheckBox" noThreeD="1" val="0"/>
</file>

<file path=xl/ctrlProps/ctrlProp185.xml><?xml version="1.0" encoding="utf-8"?>
<formControlPr xmlns="http://schemas.microsoft.com/office/spreadsheetml/2009/9/main" objectType="CheckBox" noThreeD="1" val="0"/>
</file>

<file path=xl/ctrlProps/ctrlProp186.xml><?xml version="1.0" encoding="utf-8"?>
<formControlPr xmlns="http://schemas.microsoft.com/office/spreadsheetml/2009/9/main" objectType="CheckBox" noThreeD="1" val="0"/>
</file>

<file path=xl/ctrlProps/ctrlProp187.xml><?xml version="1.0" encoding="utf-8"?>
<formControlPr xmlns="http://schemas.microsoft.com/office/spreadsheetml/2009/9/main" objectType="CheckBox" checked="Checked" noThreeD="1" val="0"/>
</file>

<file path=xl/ctrlProps/ctrlProp188.xml><?xml version="1.0" encoding="utf-8"?>
<formControlPr xmlns="http://schemas.microsoft.com/office/spreadsheetml/2009/9/main" objectType="CheckBox" checked="Checked" noThreeD="1" val="0"/>
</file>

<file path=xl/ctrlProps/ctrlProp189.xml><?xml version="1.0" encoding="utf-8"?>
<formControlPr xmlns="http://schemas.microsoft.com/office/spreadsheetml/2009/9/main" objectType="CheckBox" checked="Checked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190.xml><?xml version="1.0" encoding="utf-8"?>
<formControlPr xmlns="http://schemas.microsoft.com/office/spreadsheetml/2009/9/main" objectType="CheckBox" noThreeD="1" val="0"/>
</file>

<file path=xl/ctrlProps/ctrlProp191.xml><?xml version="1.0" encoding="utf-8"?>
<formControlPr xmlns="http://schemas.microsoft.com/office/spreadsheetml/2009/9/main" objectType="CheckBox" checked="Checked" noThreeD="1" val="0"/>
</file>

<file path=xl/ctrlProps/ctrlProp192.xml><?xml version="1.0" encoding="utf-8"?>
<formControlPr xmlns="http://schemas.microsoft.com/office/spreadsheetml/2009/9/main" objectType="CheckBox" noThreeD="1" val="0"/>
</file>

<file path=xl/ctrlProps/ctrlProp193.xml><?xml version="1.0" encoding="utf-8"?>
<formControlPr xmlns="http://schemas.microsoft.com/office/spreadsheetml/2009/9/main" objectType="CheckBox" noThreeD="1" val="0"/>
</file>

<file path=xl/ctrlProps/ctrlProp194.xml><?xml version="1.0" encoding="utf-8"?>
<formControlPr xmlns="http://schemas.microsoft.com/office/spreadsheetml/2009/9/main" objectType="CheckBox" noThreeD="1" val="0"/>
</file>

<file path=xl/ctrlProps/ctrlProp195.xml><?xml version="1.0" encoding="utf-8"?>
<formControlPr xmlns="http://schemas.microsoft.com/office/spreadsheetml/2009/9/main" objectType="CheckBox" noThreeD="1" val="0"/>
</file>

<file path=xl/ctrlProps/ctrlProp196.xml><?xml version="1.0" encoding="utf-8"?>
<formControlPr xmlns="http://schemas.microsoft.com/office/spreadsheetml/2009/9/main" objectType="CheckBox" noThreeD="1" val="0"/>
</file>

<file path=xl/ctrlProps/ctrlProp197.xml><?xml version="1.0" encoding="utf-8"?>
<formControlPr xmlns="http://schemas.microsoft.com/office/spreadsheetml/2009/9/main" objectType="CheckBox" noThreeD="1" val="0"/>
</file>

<file path=xl/ctrlProps/ctrlProp198.xml><?xml version="1.0" encoding="utf-8"?>
<formControlPr xmlns="http://schemas.microsoft.com/office/spreadsheetml/2009/9/main" objectType="CheckBox" noThreeD="1" val="0"/>
</file>

<file path=xl/ctrlProps/ctrlProp19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00.xml><?xml version="1.0" encoding="utf-8"?>
<formControlPr xmlns="http://schemas.microsoft.com/office/spreadsheetml/2009/9/main" objectType="CheckBox" noThreeD="1" val="0"/>
</file>

<file path=xl/ctrlProps/ctrlProp201.xml><?xml version="1.0" encoding="utf-8"?>
<formControlPr xmlns="http://schemas.microsoft.com/office/spreadsheetml/2009/9/main" objectType="CheckBox" noThreeD="1" val="0"/>
</file>

<file path=xl/ctrlProps/ctrlProp202.xml><?xml version="1.0" encoding="utf-8"?>
<formControlPr xmlns="http://schemas.microsoft.com/office/spreadsheetml/2009/9/main" objectType="CheckBox" noThreeD="1" val="0"/>
</file>

<file path=xl/ctrlProps/ctrlProp203.xml><?xml version="1.0" encoding="utf-8"?>
<formControlPr xmlns="http://schemas.microsoft.com/office/spreadsheetml/2009/9/main" objectType="CheckBox" noThreeD="1" val="0"/>
</file>

<file path=xl/ctrlProps/ctrlProp204.xml><?xml version="1.0" encoding="utf-8"?>
<formControlPr xmlns="http://schemas.microsoft.com/office/spreadsheetml/2009/9/main" objectType="CheckBox" checked="Checked" noThreeD="1" val="0"/>
</file>

<file path=xl/ctrlProps/ctrlProp205.xml><?xml version="1.0" encoding="utf-8"?>
<formControlPr xmlns="http://schemas.microsoft.com/office/spreadsheetml/2009/9/main" objectType="CheckBox" noThreeD="1" val="0"/>
</file>

<file path=xl/ctrlProps/ctrlProp206.xml><?xml version="1.0" encoding="utf-8"?>
<formControlPr xmlns="http://schemas.microsoft.com/office/spreadsheetml/2009/9/main" objectType="CheckBox" checked="Checked" noThreeD="1" val="0"/>
</file>

<file path=xl/ctrlProps/ctrlProp207.xml><?xml version="1.0" encoding="utf-8"?>
<formControlPr xmlns="http://schemas.microsoft.com/office/spreadsheetml/2009/9/main" objectType="CheckBox" noThreeD="1" val="0"/>
</file>

<file path=xl/ctrlProps/ctrlProp208.xml><?xml version="1.0" encoding="utf-8"?>
<formControlPr xmlns="http://schemas.microsoft.com/office/spreadsheetml/2009/9/main" objectType="CheckBox" checked="Checked" noThreeD="1" val="0"/>
</file>

<file path=xl/ctrlProps/ctrlProp209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10.xml><?xml version="1.0" encoding="utf-8"?>
<formControlPr xmlns="http://schemas.microsoft.com/office/spreadsheetml/2009/9/main" objectType="CheckBox" noThreeD="1" val="0"/>
</file>

<file path=xl/ctrlProps/ctrlProp211.xml><?xml version="1.0" encoding="utf-8"?>
<formControlPr xmlns="http://schemas.microsoft.com/office/spreadsheetml/2009/9/main" objectType="CheckBox" noThreeD="1" val="0"/>
</file>

<file path=xl/ctrlProps/ctrlProp212.xml><?xml version="1.0" encoding="utf-8"?>
<formControlPr xmlns="http://schemas.microsoft.com/office/spreadsheetml/2009/9/main" objectType="CheckBox" noThreeD="1" val="0"/>
</file>

<file path=xl/ctrlProps/ctrlProp213.xml><?xml version="1.0" encoding="utf-8"?>
<formControlPr xmlns="http://schemas.microsoft.com/office/spreadsheetml/2009/9/main" objectType="CheckBox" noThreeD="1" val="0"/>
</file>

<file path=xl/ctrlProps/ctrlProp214.xml><?xml version="1.0" encoding="utf-8"?>
<formControlPr xmlns="http://schemas.microsoft.com/office/spreadsheetml/2009/9/main" objectType="CheckBox" noThreeD="1" val="0"/>
</file>

<file path=xl/ctrlProps/ctrlProp215.xml><?xml version="1.0" encoding="utf-8"?>
<formControlPr xmlns="http://schemas.microsoft.com/office/spreadsheetml/2009/9/main" objectType="CheckBox" checked="Checked" noThreeD="1" val="0"/>
</file>

<file path=xl/ctrlProps/ctrlProp216.xml><?xml version="1.0" encoding="utf-8"?>
<formControlPr xmlns="http://schemas.microsoft.com/office/spreadsheetml/2009/9/main" objectType="CheckBox" noThreeD="1" val="0"/>
</file>

<file path=xl/ctrlProps/ctrlProp217.xml><?xml version="1.0" encoding="utf-8"?>
<formControlPr xmlns="http://schemas.microsoft.com/office/spreadsheetml/2009/9/main" objectType="CheckBox" noThreeD="1" val="0"/>
</file>

<file path=xl/ctrlProps/ctrlProp218.xml><?xml version="1.0" encoding="utf-8"?>
<formControlPr xmlns="http://schemas.microsoft.com/office/spreadsheetml/2009/9/main" objectType="CheckBox" noThreeD="1" val="0"/>
</file>

<file path=xl/ctrlProps/ctrlProp219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20.xml><?xml version="1.0" encoding="utf-8"?>
<formControlPr xmlns="http://schemas.microsoft.com/office/spreadsheetml/2009/9/main" objectType="CheckBox" checked="Checked" noThreeD="1" val="0"/>
</file>

<file path=xl/ctrlProps/ctrlProp221.xml><?xml version="1.0" encoding="utf-8"?>
<formControlPr xmlns="http://schemas.microsoft.com/office/spreadsheetml/2009/9/main" objectType="CheckBox" noThreeD="1" val="0"/>
</file>

<file path=xl/ctrlProps/ctrlProp222.xml><?xml version="1.0" encoding="utf-8"?>
<formControlPr xmlns="http://schemas.microsoft.com/office/spreadsheetml/2009/9/main" objectType="CheckBox" noThreeD="1" val="0"/>
</file>

<file path=xl/ctrlProps/ctrlProp223.xml><?xml version="1.0" encoding="utf-8"?>
<formControlPr xmlns="http://schemas.microsoft.com/office/spreadsheetml/2009/9/main" objectType="CheckBox" noThreeD="1" val="0"/>
</file>

<file path=xl/ctrlProps/ctrlProp224.xml><?xml version="1.0" encoding="utf-8"?>
<formControlPr xmlns="http://schemas.microsoft.com/office/spreadsheetml/2009/9/main" objectType="CheckBox" noThreeD="1" val="0"/>
</file>

<file path=xl/ctrlProps/ctrlProp225.xml><?xml version="1.0" encoding="utf-8"?>
<formControlPr xmlns="http://schemas.microsoft.com/office/spreadsheetml/2009/9/main" objectType="CheckBox" noThreeD="1" val="0"/>
</file>

<file path=xl/ctrlProps/ctrlProp226.xml><?xml version="1.0" encoding="utf-8"?>
<formControlPr xmlns="http://schemas.microsoft.com/office/spreadsheetml/2009/9/main" objectType="CheckBox" checked="Checked" noThreeD="1" val="0"/>
</file>

<file path=xl/ctrlProps/ctrlProp227.xml><?xml version="1.0" encoding="utf-8"?>
<formControlPr xmlns="http://schemas.microsoft.com/office/spreadsheetml/2009/9/main" objectType="CheckBox" checked="Checked" noThreeD="1" val="0"/>
</file>

<file path=xl/ctrlProps/ctrlProp228.xml><?xml version="1.0" encoding="utf-8"?>
<formControlPr xmlns="http://schemas.microsoft.com/office/spreadsheetml/2009/9/main" objectType="CheckBox" checked="Checked" noThreeD="1" val="0"/>
</file>

<file path=xl/ctrlProps/ctrlProp229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30.xml><?xml version="1.0" encoding="utf-8"?>
<formControlPr xmlns="http://schemas.microsoft.com/office/spreadsheetml/2009/9/main" objectType="CheckBox" checked="Checked" noThreeD="1" val="0"/>
</file>

<file path=xl/ctrlProps/ctrlProp231.xml><?xml version="1.0" encoding="utf-8"?>
<formControlPr xmlns="http://schemas.microsoft.com/office/spreadsheetml/2009/9/main" objectType="CheckBox" noThreeD="1" val="0"/>
</file>

<file path=xl/ctrlProps/ctrlProp232.xml><?xml version="1.0" encoding="utf-8"?>
<formControlPr xmlns="http://schemas.microsoft.com/office/spreadsheetml/2009/9/main" objectType="CheckBox" noThreeD="1" val="0"/>
</file>

<file path=xl/ctrlProps/ctrlProp233.xml><?xml version="1.0" encoding="utf-8"?>
<formControlPr xmlns="http://schemas.microsoft.com/office/spreadsheetml/2009/9/main" objectType="CheckBox" noThreeD="1" val="0"/>
</file>

<file path=xl/ctrlProps/ctrlProp234.xml><?xml version="1.0" encoding="utf-8"?>
<formControlPr xmlns="http://schemas.microsoft.com/office/spreadsheetml/2009/9/main" objectType="CheckBox" noThreeD="1" val="0"/>
</file>

<file path=xl/ctrlProps/ctrlProp235.xml><?xml version="1.0" encoding="utf-8"?>
<formControlPr xmlns="http://schemas.microsoft.com/office/spreadsheetml/2009/9/main" objectType="CheckBox" noThreeD="1" val="0"/>
</file>

<file path=xl/ctrlProps/ctrlProp236.xml><?xml version="1.0" encoding="utf-8"?>
<formControlPr xmlns="http://schemas.microsoft.com/office/spreadsheetml/2009/9/main" objectType="CheckBox" noThreeD="1" val="0"/>
</file>

<file path=xl/ctrlProps/ctrlProp237.xml><?xml version="1.0" encoding="utf-8"?>
<formControlPr xmlns="http://schemas.microsoft.com/office/spreadsheetml/2009/9/main" objectType="CheckBox" noThreeD="1" val="0"/>
</file>

<file path=xl/ctrlProps/ctrlProp238.xml><?xml version="1.0" encoding="utf-8"?>
<formControlPr xmlns="http://schemas.microsoft.com/office/spreadsheetml/2009/9/main" objectType="CheckBox" noThreeD="1" val="0"/>
</file>

<file path=xl/ctrlProps/ctrlProp239.xml><?xml version="1.0" encoding="utf-8"?>
<formControlPr xmlns="http://schemas.microsoft.com/office/spreadsheetml/2009/9/main" objectType="CheckBox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40.xml><?xml version="1.0" encoding="utf-8"?>
<formControlPr xmlns="http://schemas.microsoft.com/office/spreadsheetml/2009/9/main" objectType="CheckBox" noThreeD="1" val="0"/>
</file>

<file path=xl/ctrlProps/ctrlProp241.xml><?xml version="1.0" encoding="utf-8"?>
<formControlPr xmlns="http://schemas.microsoft.com/office/spreadsheetml/2009/9/main" objectType="CheckBox" noThreeD="1" val="0"/>
</file>

<file path=xl/ctrlProps/ctrlProp242.xml><?xml version="1.0" encoding="utf-8"?>
<formControlPr xmlns="http://schemas.microsoft.com/office/spreadsheetml/2009/9/main" objectType="CheckBox" noThreeD="1" val="0"/>
</file>

<file path=xl/ctrlProps/ctrlProp243.xml><?xml version="1.0" encoding="utf-8"?>
<formControlPr xmlns="http://schemas.microsoft.com/office/spreadsheetml/2009/9/main" objectType="CheckBox" checked="Checked" noThreeD="1" val="0"/>
</file>

<file path=xl/ctrlProps/ctrlProp244.xml><?xml version="1.0" encoding="utf-8"?>
<formControlPr xmlns="http://schemas.microsoft.com/office/spreadsheetml/2009/9/main" objectType="CheckBox" noThreeD="1" val="0"/>
</file>

<file path=xl/ctrlProps/ctrlProp245.xml><?xml version="1.0" encoding="utf-8"?>
<formControlPr xmlns="http://schemas.microsoft.com/office/spreadsheetml/2009/9/main" objectType="CheckBox" checked="Checked" noThreeD="1" val="0"/>
</file>

<file path=xl/ctrlProps/ctrlProp246.xml><?xml version="1.0" encoding="utf-8"?>
<formControlPr xmlns="http://schemas.microsoft.com/office/spreadsheetml/2009/9/main" objectType="CheckBox" noThreeD="1" val="0"/>
</file>

<file path=xl/ctrlProps/ctrlProp247.xml><?xml version="1.0" encoding="utf-8"?>
<formControlPr xmlns="http://schemas.microsoft.com/office/spreadsheetml/2009/9/main" objectType="CheckBox" checked="Checked" noThreeD="1" val="0"/>
</file>

<file path=xl/ctrlProps/ctrlProp248.xml><?xml version="1.0" encoding="utf-8"?>
<formControlPr xmlns="http://schemas.microsoft.com/office/spreadsheetml/2009/9/main" objectType="CheckBox" checked="Checked" noThreeD="1" val="0"/>
</file>

<file path=xl/ctrlProps/ctrlProp249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50.xml><?xml version="1.0" encoding="utf-8"?>
<formControlPr xmlns="http://schemas.microsoft.com/office/spreadsheetml/2009/9/main" objectType="CheckBox" noThreeD="1" val="0"/>
</file>

<file path=xl/ctrlProps/ctrlProp251.xml><?xml version="1.0" encoding="utf-8"?>
<formControlPr xmlns="http://schemas.microsoft.com/office/spreadsheetml/2009/9/main" objectType="CheckBox" noThreeD="1" val="0"/>
</file>

<file path=xl/ctrlProps/ctrlProp252.xml><?xml version="1.0" encoding="utf-8"?>
<formControlPr xmlns="http://schemas.microsoft.com/office/spreadsheetml/2009/9/main" objectType="CheckBox" noThreeD="1" val="0"/>
</file>

<file path=xl/ctrlProps/ctrlProp253.xml><?xml version="1.0" encoding="utf-8"?>
<formControlPr xmlns="http://schemas.microsoft.com/office/spreadsheetml/2009/9/main" objectType="CheckBox" noThreeD="1" val="0"/>
</file>

<file path=xl/ctrlProps/ctrlProp254.xml><?xml version="1.0" encoding="utf-8"?>
<formControlPr xmlns="http://schemas.microsoft.com/office/spreadsheetml/2009/9/main" objectType="CheckBox" checked="Checked" noThreeD="1" val="0"/>
</file>

<file path=xl/ctrlProps/ctrlProp255.xml><?xml version="1.0" encoding="utf-8"?>
<formControlPr xmlns="http://schemas.microsoft.com/office/spreadsheetml/2009/9/main" objectType="CheckBox" checked="Checked" noThreeD="1" val="0"/>
</file>

<file path=xl/ctrlProps/ctrlProp256.xml><?xml version="1.0" encoding="utf-8"?>
<formControlPr xmlns="http://schemas.microsoft.com/office/spreadsheetml/2009/9/main" objectType="CheckBox" noThreeD="1" val="0"/>
</file>

<file path=xl/ctrlProps/ctrlProp257.xml><?xml version="1.0" encoding="utf-8"?>
<formControlPr xmlns="http://schemas.microsoft.com/office/spreadsheetml/2009/9/main" objectType="CheckBox" noThreeD="1" val="0"/>
</file>

<file path=xl/ctrlProps/ctrlProp258.xml><?xml version="1.0" encoding="utf-8"?>
<formControlPr xmlns="http://schemas.microsoft.com/office/spreadsheetml/2009/9/main" objectType="CheckBox" noThreeD="1" val="0"/>
</file>

<file path=xl/ctrlProps/ctrlProp259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60.xml><?xml version="1.0" encoding="utf-8"?>
<formControlPr xmlns="http://schemas.microsoft.com/office/spreadsheetml/2009/9/main" objectType="CheckBox" noThreeD="1" val="0"/>
</file>

<file path=xl/ctrlProps/ctrlProp261.xml><?xml version="1.0" encoding="utf-8"?>
<formControlPr xmlns="http://schemas.microsoft.com/office/spreadsheetml/2009/9/main" objectType="CheckBox" noThreeD="1" val="0"/>
</file>

<file path=xl/ctrlProps/ctrlProp262.xml><?xml version="1.0" encoding="utf-8"?>
<formControlPr xmlns="http://schemas.microsoft.com/office/spreadsheetml/2009/9/main" objectType="CheckBox" noThreeD="1" val="0"/>
</file>

<file path=xl/ctrlProps/ctrlProp263.xml><?xml version="1.0" encoding="utf-8"?>
<formControlPr xmlns="http://schemas.microsoft.com/office/spreadsheetml/2009/9/main" objectType="CheckBox" noThreeD="1" val="0"/>
</file>

<file path=xl/ctrlProps/ctrlProp264.xml><?xml version="1.0" encoding="utf-8"?>
<formControlPr xmlns="http://schemas.microsoft.com/office/spreadsheetml/2009/9/main" objectType="CheckBox" noThreeD="1" val="0"/>
</file>

<file path=xl/ctrlProps/ctrlProp265.xml><?xml version="1.0" encoding="utf-8"?>
<formControlPr xmlns="http://schemas.microsoft.com/office/spreadsheetml/2009/9/main" objectType="CheckBox" checked="Checked" noThreeD="1" val="0"/>
</file>

<file path=xl/ctrlProps/ctrlProp266.xml><?xml version="1.0" encoding="utf-8"?>
<formControlPr xmlns="http://schemas.microsoft.com/office/spreadsheetml/2009/9/main" objectType="CheckBox" checked="Checked" noThreeD="1" val="0"/>
</file>

<file path=xl/ctrlProps/ctrlProp267.xml><?xml version="1.0" encoding="utf-8"?>
<formControlPr xmlns="http://schemas.microsoft.com/office/spreadsheetml/2009/9/main" objectType="CheckBox" checked="Checked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checked="Checked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checked="Checked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396350" y="973455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153400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396350" y="9734550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458075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143875" y="185737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4676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4771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172450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4771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172450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515225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515225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515225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47625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505700" y="800100"/>
              <a:ext cx="390525" cy="66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142875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496175" y="6381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133350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143875" y="6000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57150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153400" y="790575"/>
              <a:ext cx="400050" cy="85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172450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172450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172450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276975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88106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89820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8982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477125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172450" y="898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467600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172450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276975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276975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153400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458075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276975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276975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276975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67722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67722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43</xdr:row>
      <xdr:rowOff>0</xdr:rowOff>
    </xdr:from>
    <xdr:to>
      <xdr:col>9</xdr:col>
      <xdr:colOff>450850</xdr:colOff>
      <xdr:row>43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90519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42</xdr:row>
      <xdr:rowOff>0</xdr:rowOff>
    </xdr:from>
    <xdr:to>
      <xdr:col>9</xdr:col>
      <xdr:colOff>450850</xdr:colOff>
      <xdr:row>42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872172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42</xdr:row>
      <xdr:rowOff>0</xdr:rowOff>
    </xdr:from>
    <xdr:to>
      <xdr:col>9</xdr:col>
      <xdr:colOff>450850</xdr:colOff>
      <xdr:row>42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872172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42</xdr:row>
      <xdr:rowOff>0</xdr:rowOff>
    </xdr:from>
    <xdr:to>
      <xdr:col>9</xdr:col>
      <xdr:colOff>450850</xdr:colOff>
      <xdr:row>42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87217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43</xdr:row>
      <xdr:rowOff>0</xdr:rowOff>
    </xdr:from>
    <xdr:to>
      <xdr:col>9</xdr:col>
      <xdr:colOff>450850</xdr:colOff>
      <xdr:row>43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90519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43</xdr:row>
      <xdr:rowOff>0</xdr:rowOff>
    </xdr:from>
    <xdr:to>
      <xdr:col>9</xdr:col>
      <xdr:colOff>450850</xdr:colOff>
      <xdr:row>43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90519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42</xdr:row>
      <xdr:rowOff>0</xdr:rowOff>
    </xdr:from>
    <xdr:to>
      <xdr:col>9</xdr:col>
      <xdr:colOff>450850</xdr:colOff>
      <xdr:row>42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872172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42</xdr:row>
      <xdr:rowOff>0</xdr:rowOff>
    </xdr:from>
    <xdr:to>
      <xdr:col>9</xdr:col>
      <xdr:colOff>450850</xdr:colOff>
      <xdr:row>42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872172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42</xdr:row>
      <xdr:rowOff>0</xdr:rowOff>
    </xdr:from>
    <xdr:to>
      <xdr:col>9</xdr:col>
      <xdr:colOff>450850</xdr:colOff>
      <xdr:row>42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87217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43</xdr:row>
      <xdr:rowOff>0</xdr:rowOff>
    </xdr:from>
    <xdr:to>
      <xdr:col>9</xdr:col>
      <xdr:colOff>450850</xdr:colOff>
      <xdr:row>43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90519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40</xdr:row>
      <xdr:rowOff>0</xdr:rowOff>
    </xdr:from>
    <xdr:to>
      <xdr:col>9</xdr:col>
      <xdr:colOff>431800</xdr:colOff>
      <xdr:row>40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80613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40</xdr:row>
      <xdr:rowOff>0</xdr:rowOff>
    </xdr:from>
    <xdr:to>
      <xdr:col>9</xdr:col>
      <xdr:colOff>431800</xdr:colOff>
      <xdr:row>40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806132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40</xdr:row>
      <xdr:rowOff>0</xdr:rowOff>
    </xdr:from>
    <xdr:to>
      <xdr:col>9</xdr:col>
      <xdr:colOff>431800</xdr:colOff>
      <xdr:row>40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806132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40</xdr:row>
      <xdr:rowOff>0</xdr:rowOff>
    </xdr:from>
    <xdr:to>
      <xdr:col>9</xdr:col>
      <xdr:colOff>431800</xdr:colOff>
      <xdr:row>40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80613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40</xdr:row>
      <xdr:rowOff>0</xdr:rowOff>
    </xdr:from>
    <xdr:to>
      <xdr:col>9</xdr:col>
      <xdr:colOff>431800</xdr:colOff>
      <xdr:row>40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80613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36</xdr:row>
      <xdr:rowOff>0</xdr:rowOff>
    </xdr:from>
    <xdr:to>
      <xdr:col>9</xdr:col>
      <xdr:colOff>431800</xdr:colOff>
      <xdr:row>36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01900" y="7315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36</xdr:row>
      <xdr:rowOff>0</xdr:rowOff>
    </xdr:from>
    <xdr:to>
      <xdr:col>9</xdr:col>
      <xdr:colOff>431800</xdr:colOff>
      <xdr:row>36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51100" y="73152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36</xdr:row>
      <xdr:rowOff>0</xdr:rowOff>
    </xdr:from>
    <xdr:to>
      <xdr:col>9</xdr:col>
      <xdr:colOff>431800</xdr:colOff>
      <xdr:row>36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74900" y="73152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36</xdr:row>
      <xdr:rowOff>0</xdr:rowOff>
    </xdr:from>
    <xdr:to>
      <xdr:col>9</xdr:col>
      <xdr:colOff>431800</xdr:colOff>
      <xdr:row>36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7315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36</xdr:row>
      <xdr:rowOff>0</xdr:rowOff>
    </xdr:from>
    <xdr:to>
      <xdr:col>9</xdr:col>
      <xdr:colOff>431800</xdr:colOff>
      <xdr:row>36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01900" y="7315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1060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1060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06" name="Check Box 38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07" name="Check Box 39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08" name="Check Box 40" hidden="1">
              <a:extLst>
                <a:ext uri="{63B3BB69-23CF-44E3-9099-C40C66FF867C}">
                  <a14:compatExt spid="_x0000_s720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76200</xdr:rowOff>
        </xdr:to>
        <xdr:sp>
          <xdr:nvSpPr>
            <xdr:cNvPr id="7209" name="Check Box 41" hidden="1">
              <a:extLst>
                <a:ext uri="{63B3BB69-23CF-44E3-9099-C40C66FF867C}">
                  <a14:compatExt spid="_x0000_s7209"/>
                </a:ext>
              </a:extLst>
            </xdr:cNvPr>
            <xdr:cNvSpPr/>
          </xdr:nvSpPr>
          <xdr:spPr>
            <a:xfrm>
              <a:off x="7153275" y="876300"/>
              <a:ext cx="390525" cy="1238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114300</xdr:rowOff>
        </xdr:to>
        <xdr:sp>
          <xdr:nvSpPr>
            <xdr:cNvPr id="7210" name="Check Box 42" hidden="1">
              <a:extLst>
                <a:ext uri="{63B3BB69-23CF-44E3-9099-C40C66FF867C}">
                  <a14:compatExt spid="_x0000_s7210"/>
                </a:ext>
              </a:extLst>
            </xdr:cNvPr>
            <xdr:cNvSpPr/>
          </xdr:nvSpPr>
          <xdr:spPr>
            <a:xfrm>
              <a:off x="7143750" y="685800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104775</xdr:rowOff>
        </xdr:to>
        <xdr:sp>
          <xdr:nvSpPr>
            <xdr:cNvPr id="7211" name="Check Box 43" hidden="1">
              <a:extLst>
                <a:ext uri="{63B3BB69-23CF-44E3-9099-C40C66FF867C}">
                  <a14:compatExt spid="_x0000_s7211"/>
                </a:ext>
              </a:extLst>
            </xdr:cNvPr>
            <xdr:cNvSpPr/>
          </xdr:nvSpPr>
          <xdr:spPr>
            <a:xfrm>
              <a:off x="7877175" y="6477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85725</xdr:rowOff>
        </xdr:to>
        <xdr:sp>
          <xdr:nvSpPr>
            <xdr:cNvPr id="7212" name="Check Box 44" hidden="1">
              <a:extLst>
                <a:ext uri="{63B3BB69-23CF-44E3-9099-C40C66FF867C}">
                  <a14:compatExt spid="_x0000_s7212"/>
                </a:ext>
              </a:extLst>
            </xdr:cNvPr>
            <xdr:cNvSpPr/>
          </xdr:nvSpPr>
          <xdr:spPr>
            <a:xfrm>
              <a:off x="7886700" y="866775"/>
              <a:ext cx="400050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13" name="Check Box 45" hidden="1">
              <a:extLst>
                <a:ext uri="{63B3BB69-23CF-44E3-9099-C40C66FF867C}">
                  <a14:compatExt spid="_x0000_s721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14" name="Check Box 46" hidden="1">
              <a:extLst>
                <a:ext uri="{63B3BB69-23CF-44E3-9099-C40C66FF867C}">
                  <a14:compatExt spid="_x0000_s721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15" name="Check Box 47" hidden="1">
              <a:extLst>
                <a:ext uri="{63B3BB69-23CF-44E3-9099-C40C66FF867C}">
                  <a14:compatExt spid="_x0000_s721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450850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55875" y="2641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505075" y="18288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428875" y="18288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450850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55875" y="2032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450850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55875" y="2641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25</xdr:row>
      <xdr:rowOff>0</xdr:rowOff>
    </xdr:from>
    <xdr:to>
      <xdr:col>9</xdr:col>
      <xdr:colOff>450850</xdr:colOff>
      <xdr:row>25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55875" y="5080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505075" y="18288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428875" y="18288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450850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55875" y="2032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25</xdr:row>
      <xdr:rowOff>0</xdr:rowOff>
    </xdr:from>
    <xdr:to>
      <xdr:col>9</xdr:col>
      <xdr:colOff>450850</xdr:colOff>
      <xdr:row>25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55875" y="5080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27</xdr:row>
      <xdr:rowOff>0</xdr:rowOff>
    </xdr:from>
    <xdr:to>
      <xdr:col>9</xdr:col>
      <xdr:colOff>450850</xdr:colOff>
      <xdr:row>27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55875" y="54419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26</xdr:row>
      <xdr:rowOff>0</xdr:rowOff>
    </xdr:from>
    <xdr:to>
      <xdr:col>9</xdr:col>
      <xdr:colOff>450850</xdr:colOff>
      <xdr:row>26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505075" y="52609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26</xdr:row>
      <xdr:rowOff>0</xdr:rowOff>
    </xdr:from>
    <xdr:to>
      <xdr:col>9</xdr:col>
      <xdr:colOff>450850</xdr:colOff>
      <xdr:row>26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428875" y="52609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26</xdr:row>
      <xdr:rowOff>0</xdr:rowOff>
    </xdr:from>
    <xdr:to>
      <xdr:col>9</xdr:col>
      <xdr:colOff>450850</xdr:colOff>
      <xdr:row>26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55875" y="52609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27</xdr:row>
      <xdr:rowOff>0</xdr:rowOff>
    </xdr:from>
    <xdr:to>
      <xdr:col>9</xdr:col>
      <xdr:colOff>450850</xdr:colOff>
      <xdr:row>27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55875" y="54419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505075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428875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55875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505075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428875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55875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25</xdr:row>
      <xdr:rowOff>0</xdr:rowOff>
    </xdr:from>
    <xdr:to>
      <xdr:col>9</xdr:col>
      <xdr:colOff>431800</xdr:colOff>
      <xdr:row>25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55875" y="5080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25</xdr:row>
      <xdr:rowOff>0</xdr:rowOff>
    </xdr:from>
    <xdr:to>
      <xdr:col>9</xdr:col>
      <xdr:colOff>431800</xdr:colOff>
      <xdr:row>25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505075" y="50800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25</xdr:row>
      <xdr:rowOff>0</xdr:rowOff>
    </xdr:from>
    <xdr:to>
      <xdr:col>9</xdr:col>
      <xdr:colOff>431800</xdr:colOff>
      <xdr:row>25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428875" y="50800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25</xdr:row>
      <xdr:rowOff>0</xdr:rowOff>
    </xdr:from>
    <xdr:to>
      <xdr:col>9</xdr:col>
      <xdr:colOff>431800</xdr:colOff>
      <xdr:row>25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55875" y="5080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25</xdr:row>
      <xdr:rowOff>0</xdr:rowOff>
    </xdr:from>
    <xdr:to>
      <xdr:col>9</xdr:col>
      <xdr:colOff>431800</xdr:colOff>
      <xdr:row>25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55875" y="5080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367665</xdr:colOff>
      <xdr:row>20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74028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20</xdr:row>
      <xdr:rowOff>0</xdr:rowOff>
    </xdr:from>
    <xdr:to>
      <xdr:col>9</xdr:col>
      <xdr:colOff>367665</xdr:colOff>
      <xdr:row>20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740283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20</xdr:row>
      <xdr:rowOff>0</xdr:rowOff>
    </xdr:from>
    <xdr:to>
      <xdr:col>9</xdr:col>
      <xdr:colOff>367665</xdr:colOff>
      <xdr:row>20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740283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367665</xdr:colOff>
      <xdr:row>20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74028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367665</xdr:colOff>
      <xdr:row>20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74028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7914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76775" y="7791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34100" y="7791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34275" y="78009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210050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48250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48250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21005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48250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886700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86700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3897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86700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896100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69620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69620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24350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24</xdr:row>
          <xdr:rowOff>161925</xdr:rowOff>
        </xdr:from>
        <xdr:to>
          <xdr:col>3</xdr:col>
          <xdr:colOff>638175</xdr:colOff>
          <xdr:row>25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85775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38975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38975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696200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89610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89610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23</xdr:row>
          <xdr:rowOff>161925</xdr:rowOff>
        </xdr:from>
        <xdr:to>
          <xdr:col>3</xdr:col>
          <xdr:colOff>504825</xdr:colOff>
          <xdr:row>27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67677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81475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1266825" y="77914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>
            <a:xfrm>
              <a:off x="4676775" y="7791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>
            <a:xfrm>
              <a:off x="6134100" y="7791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>
            <a:xfrm>
              <a:off x="7534275" y="78009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95" name="Check Box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>
            <a:xfrm>
              <a:off x="4210050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>
            <a:xfrm>
              <a:off x="5048250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97" name="Check Box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>
            <a:xfrm>
              <a:off x="5048250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>
            <a:xfrm>
              <a:off x="421005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99" name="Check Box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>
            <a:xfrm>
              <a:off x="5048250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100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>
            <a:xfrm>
              <a:off x="7886700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>
            <a:xfrm>
              <a:off x="7886700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102" name="Check Box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>
            <a:xfrm>
              <a:off x="703897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>
            <a:xfrm>
              <a:off x="7886700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>
            <a:xfrm>
              <a:off x="6896100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>
            <a:xfrm>
              <a:off x="769620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106" name="Check Box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>
            <a:xfrm>
              <a:off x="769620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109" name="Check Box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111" name="Check Box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112" name="Check Box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>
            <a:xfrm>
              <a:off x="4324350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24</xdr:row>
          <xdr:rowOff>161925</xdr:rowOff>
        </xdr:from>
        <xdr:to>
          <xdr:col>3</xdr:col>
          <xdr:colOff>638175</xdr:colOff>
          <xdr:row>25</xdr:row>
          <xdr:rowOff>152400</xdr:rowOff>
        </xdr:to>
        <xdr:sp>
          <xdr:nvSpPr>
            <xdr:cNvPr id="2113" name="Check Box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>
            <a:xfrm>
              <a:off x="2514600" y="485775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114" name="Check Box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>
            <a:xfrm>
              <a:off x="7038975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115" name="Check Box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>
            <a:xfrm>
              <a:off x="7038975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2116" name="Check Box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>
            <a:xfrm>
              <a:off x="7696200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117" name="Check Box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>
            <a:xfrm>
              <a:off x="689610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118" name="Check Box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>
            <a:xfrm>
              <a:off x="689610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119" name="Check Box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23</xdr:row>
          <xdr:rowOff>161925</xdr:rowOff>
        </xdr:from>
        <xdr:to>
          <xdr:col>3</xdr:col>
          <xdr:colOff>504825</xdr:colOff>
          <xdr:row>27</xdr:row>
          <xdr:rowOff>28575</xdr:rowOff>
        </xdr:to>
        <xdr:sp>
          <xdr:nvSpPr>
            <xdr:cNvPr id="2120" name="Check Box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>
            <a:xfrm>
              <a:off x="1762125" y="467677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121" name="Check Box 73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2122" name="Check Box 74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123" name="Check Box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124" name="Check Box 76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>
            <a:xfrm>
              <a:off x="4181475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125" name="Check Box 77" hidden="1">
              <a:extLst>
                <a:ext uri="{63B3BB69-23CF-44E3-9099-C40C66FF867C}">
                  <a14:compatExt spid="_x0000_s2125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126" name="Check Box 78" hidden="1">
              <a:extLst>
                <a:ext uri="{63B3BB69-23CF-44E3-9099-C40C66FF867C}">
                  <a14:compatExt spid="_x0000_s2126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367665</xdr:colOff>
      <xdr:row>20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501900" y="74028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20</xdr:row>
      <xdr:rowOff>0</xdr:rowOff>
    </xdr:from>
    <xdr:to>
      <xdr:col>9</xdr:col>
      <xdr:colOff>367665</xdr:colOff>
      <xdr:row>20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451100" y="740283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20</xdr:row>
      <xdr:rowOff>0</xdr:rowOff>
    </xdr:from>
    <xdr:to>
      <xdr:col>9</xdr:col>
      <xdr:colOff>367665</xdr:colOff>
      <xdr:row>20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374900" y="740283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367665</xdr:colOff>
      <xdr:row>20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501900" y="74028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367665</xdr:colOff>
      <xdr:row>20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501900" y="74028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5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367665</xdr:colOff>
      <xdr:row>20</xdr:row>
      <xdr:rowOff>25400</xdr:rowOff>
    </xdr:to>
    <xdr:sp>
      <xdr:nvSpPr>
        <xdr:cNvPr id="52" name="Text Box 1"/>
        <xdr:cNvSpPr txBox="1">
          <a:spLocks noChangeArrowheads="1"/>
        </xdr:cNvSpPr>
      </xdr:nvSpPr>
      <xdr:spPr>
        <a:xfrm>
          <a:off x="2501900" y="74028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20</xdr:row>
      <xdr:rowOff>0</xdr:rowOff>
    </xdr:from>
    <xdr:to>
      <xdr:col>9</xdr:col>
      <xdr:colOff>367665</xdr:colOff>
      <xdr:row>20</xdr:row>
      <xdr:rowOff>25400</xdr:rowOff>
    </xdr:to>
    <xdr:sp>
      <xdr:nvSpPr>
        <xdr:cNvPr id="53" name="Text Box 1"/>
        <xdr:cNvSpPr txBox="1">
          <a:spLocks noChangeArrowheads="1"/>
        </xdr:cNvSpPr>
      </xdr:nvSpPr>
      <xdr:spPr>
        <a:xfrm>
          <a:off x="2451100" y="740283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20</xdr:row>
      <xdr:rowOff>0</xdr:rowOff>
    </xdr:from>
    <xdr:to>
      <xdr:col>9</xdr:col>
      <xdr:colOff>367665</xdr:colOff>
      <xdr:row>20</xdr:row>
      <xdr:rowOff>25400</xdr:rowOff>
    </xdr:to>
    <xdr:sp>
      <xdr:nvSpPr>
        <xdr:cNvPr id="54" name="Text Box 1"/>
        <xdr:cNvSpPr txBox="1">
          <a:spLocks noChangeArrowheads="1"/>
        </xdr:cNvSpPr>
      </xdr:nvSpPr>
      <xdr:spPr>
        <a:xfrm>
          <a:off x="2374900" y="740283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367665</xdr:colOff>
      <xdr:row>20</xdr:row>
      <xdr:rowOff>25400</xdr:rowOff>
    </xdr:to>
    <xdr:sp>
      <xdr:nvSpPr>
        <xdr:cNvPr id="55" name="Text Box 1"/>
        <xdr:cNvSpPr txBox="1">
          <a:spLocks noChangeArrowheads="1"/>
        </xdr:cNvSpPr>
      </xdr:nvSpPr>
      <xdr:spPr>
        <a:xfrm>
          <a:off x="2501900" y="74028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367665</xdr:colOff>
      <xdr:row>20</xdr:row>
      <xdr:rowOff>25400</xdr:rowOff>
    </xdr:to>
    <xdr:sp>
      <xdr:nvSpPr>
        <xdr:cNvPr id="56" name="Text Box 1"/>
        <xdr:cNvSpPr txBox="1">
          <a:spLocks noChangeArrowheads="1"/>
        </xdr:cNvSpPr>
      </xdr:nvSpPr>
      <xdr:spPr>
        <a:xfrm>
          <a:off x="2501900" y="74028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5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5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5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6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367665</xdr:colOff>
      <xdr:row>20</xdr:row>
      <xdr:rowOff>25400</xdr:rowOff>
    </xdr:to>
    <xdr:sp>
      <xdr:nvSpPr>
        <xdr:cNvPr id="62" name="Text Box 1"/>
        <xdr:cNvSpPr txBox="1">
          <a:spLocks noChangeArrowheads="1"/>
        </xdr:cNvSpPr>
      </xdr:nvSpPr>
      <xdr:spPr>
        <a:xfrm>
          <a:off x="2501900" y="74028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20</xdr:row>
      <xdr:rowOff>0</xdr:rowOff>
    </xdr:from>
    <xdr:to>
      <xdr:col>9</xdr:col>
      <xdr:colOff>367665</xdr:colOff>
      <xdr:row>20</xdr:row>
      <xdr:rowOff>25400</xdr:rowOff>
    </xdr:to>
    <xdr:sp>
      <xdr:nvSpPr>
        <xdr:cNvPr id="63" name="Text Box 1"/>
        <xdr:cNvSpPr txBox="1">
          <a:spLocks noChangeArrowheads="1"/>
        </xdr:cNvSpPr>
      </xdr:nvSpPr>
      <xdr:spPr>
        <a:xfrm>
          <a:off x="2451100" y="740283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20</xdr:row>
      <xdr:rowOff>0</xdr:rowOff>
    </xdr:from>
    <xdr:to>
      <xdr:col>9</xdr:col>
      <xdr:colOff>367665</xdr:colOff>
      <xdr:row>20</xdr:row>
      <xdr:rowOff>25400</xdr:rowOff>
    </xdr:to>
    <xdr:sp>
      <xdr:nvSpPr>
        <xdr:cNvPr id="64" name="Text Box 1"/>
        <xdr:cNvSpPr txBox="1">
          <a:spLocks noChangeArrowheads="1"/>
        </xdr:cNvSpPr>
      </xdr:nvSpPr>
      <xdr:spPr>
        <a:xfrm>
          <a:off x="2374900" y="740283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367665</xdr:colOff>
      <xdr:row>20</xdr:row>
      <xdr:rowOff>25400</xdr:rowOff>
    </xdr:to>
    <xdr:sp>
      <xdr:nvSpPr>
        <xdr:cNvPr id="65" name="Text Box 1"/>
        <xdr:cNvSpPr txBox="1">
          <a:spLocks noChangeArrowheads="1"/>
        </xdr:cNvSpPr>
      </xdr:nvSpPr>
      <xdr:spPr>
        <a:xfrm>
          <a:off x="2501900" y="74028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367665</xdr:colOff>
      <xdr:row>20</xdr:row>
      <xdr:rowOff>25400</xdr:rowOff>
    </xdr:to>
    <xdr:sp>
      <xdr:nvSpPr>
        <xdr:cNvPr id="66" name="Text Box 1"/>
        <xdr:cNvSpPr txBox="1">
          <a:spLocks noChangeArrowheads="1"/>
        </xdr:cNvSpPr>
      </xdr:nvSpPr>
      <xdr:spPr>
        <a:xfrm>
          <a:off x="2501900" y="74028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289" name="Check Box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12290" name="Check Box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>
            <a:xfrm>
              <a:off x="1266825" y="7829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291" name="Check Box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12292" name="Check Box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>
            <a:xfrm>
              <a:off x="4533900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12293" name="Check Box 5" hidden="1">
              <a:extLst>
                <a:ext uri="{63B3BB69-23CF-44E3-9099-C40C66FF867C}">
                  <a14:compatExt spid="_x0000_s12293"/>
                </a:ext>
              </a:extLst>
            </xdr:cNvPr>
            <xdr:cNvSpPr/>
          </xdr:nvSpPr>
          <xdr:spPr>
            <a:xfrm>
              <a:off x="5991225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12294" name="Check Box 6" hidden="1">
              <a:extLst>
                <a:ext uri="{63B3BB69-23CF-44E3-9099-C40C66FF867C}">
                  <a14:compatExt spid="_x0000_s12294"/>
                </a:ext>
              </a:extLst>
            </xdr:cNvPr>
            <xdr:cNvSpPr/>
          </xdr:nvSpPr>
          <xdr:spPr>
            <a:xfrm>
              <a:off x="7391400" y="7839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295" name="Check Box 7" hidden="1">
              <a:extLst>
                <a:ext uri="{63B3BB69-23CF-44E3-9099-C40C66FF867C}">
                  <a14:compatExt spid="_x0000_s12295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296" name="Check Box 8" hidden="1">
              <a:extLst>
                <a:ext uri="{63B3BB69-23CF-44E3-9099-C40C66FF867C}">
                  <a14:compatExt spid="_x0000_s12296"/>
                </a:ext>
              </a:extLst>
            </xdr:cNvPr>
            <xdr:cNvSpPr/>
          </xdr:nvSpPr>
          <xdr:spPr>
            <a:xfrm>
              <a:off x="4067175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297" name="Check Box 9" hidden="1">
              <a:extLst>
                <a:ext uri="{63B3BB69-23CF-44E3-9099-C40C66FF867C}">
                  <a14:compatExt spid="_x0000_s12297"/>
                </a:ext>
              </a:extLst>
            </xdr:cNvPr>
            <xdr:cNvSpPr/>
          </xdr:nvSpPr>
          <xdr:spPr>
            <a:xfrm>
              <a:off x="4905375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</a:extLst>
            </xdr:cNvPr>
            <xdr:cNvSpPr/>
          </xdr:nvSpPr>
          <xdr:spPr>
            <a:xfrm>
              <a:off x="4905375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</a:extLst>
            </xdr:cNvPr>
            <xdr:cNvSpPr/>
          </xdr:nvSpPr>
          <xdr:spPr>
            <a:xfrm>
              <a:off x="406717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</a:extLst>
            </xdr:cNvPr>
            <xdr:cNvSpPr/>
          </xdr:nvSpPr>
          <xdr:spPr>
            <a:xfrm>
              <a:off x="4905375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</a:extLst>
            </xdr:cNvPr>
            <xdr:cNvSpPr/>
          </xdr:nvSpPr>
          <xdr:spPr>
            <a:xfrm>
              <a:off x="7743825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</a:extLst>
            </xdr:cNvPr>
            <xdr:cNvSpPr/>
          </xdr:nvSpPr>
          <xdr:spPr>
            <a:xfrm>
              <a:off x="7743825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</a:extLst>
            </xdr:cNvPr>
            <xdr:cNvSpPr/>
          </xdr:nvSpPr>
          <xdr:spPr>
            <a:xfrm>
              <a:off x="689610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</a:extLst>
            </xdr:cNvPr>
            <xdr:cNvSpPr/>
          </xdr:nvSpPr>
          <xdr:spPr>
            <a:xfrm>
              <a:off x="7743825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</a:extLst>
            </xdr:cNvPr>
            <xdr:cNvSpPr/>
          </xdr:nvSpPr>
          <xdr:spPr>
            <a:xfrm>
              <a:off x="6753225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</a:extLst>
            </xdr:cNvPr>
            <xdr:cNvSpPr/>
          </xdr:nvSpPr>
          <xdr:spPr>
            <a:xfrm>
              <a:off x="75533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</a:extLst>
            </xdr:cNvPr>
            <xdr:cNvSpPr/>
          </xdr:nvSpPr>
          <xdr:spPr>
            <a:xfrm>
              <a:off x="75533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</a:extLst>
            </xdr:cNvPr>
            <xdr:cNvSpPr/>
          </xdr:nvSpPr>
          <xdr:spPr>
            <a:xfrm>
              <a:off x="4181475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</a:extLst>
            </xdr:cNvPr>
            <xdr:cNvSpPr/>
          </xdr:nvSpPr>
          <xdr:spPr>
            <a:xfrm>
              <a:off x="2514600" y="46767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</a:extLst>
            </xdr:cNvPr>
            <xdr:cNvSpPr/>
          </xdr:nvSpPr>
          <xdr:spPr>
            <a:xfrm>
              <a:off x="6896100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</a:extLst>
            </xdr:cNvPr>
            <xdr:cNvSpPr/>
          </xdr:nvSpPr>
          <xdr:spPr>
            <a:xfrm>
              <a:off x="6896100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</a:extLst>
            </xdr:cNvPr>
            <xdr:cNvSpPr/>
          </xdr:nvSpPr>
          <xdr:spPr>
            <a:xfrm>
              <a:off x="7553325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</a:extLst>
            </xdr:cNvPr>
            <xdr:cNvSpPr/>
          </xdr:nvSpPr>
          <xdr:spPr>
            <a:xfrm>
              <a:off x="67532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</a:extLst>
            </xdr:cNvPr>
            <xdr:cNvSpPr/>
          </xdr:nvSpPr>
          <xdr:spPr>
            <a:xfrm>
              <a:off x="67532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</a:extLst>
            </xdr:cNvPr>
            <xdr:cNvSpPr/>
          </xdr:nvSpPr>
          <xdr:spPr>
            <a:xfrm>
              <a:off x="1762125" y="44958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</a:extLst>
            </xdr:cNvPr>
            <xdr:cNvSpPr/>
          </xdr:nvSpPr>
          <xdr:spPr>
            <a:xfrm>
              <a:off x="4038600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328" name="Check Box 40" hidden="1">
              <a:extLst>
                <a:ext uri="{63B3BB69-23CF-44E3-9099-C40C66FF867C}">
                  <a14:compatExt spid="_x0000_s12328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12329" name="Check Box 41" hidden="1">
              <a:extLst>
                <a:ext uri="{63B3BB69-23CF-44E3-9099-C40C66FF867C}">
                  <a14:compatExt spid="_x0000_s12329"/>
                </a:ext>
              </a:extLst>
            </xdr:cNvPr>
            <xdr:cNvSpPr/>
          </xdr:nvSpPr>
          <xdr:spPr>
            <a:xfrm>
              <a:off x="1266825" y="7829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330" name="Check Box 42" hidden="1">
              <a:extLst>
                <a:ext uri="{63B3BB69-23CF-44E3-9099-C40C66FF867C}">
                  <a14:compatExt spid="_x0000_s12330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12331" name="Check Box 43" hidden="1">
              <a:extLst>
                <a:ext uri="{63B3BB69-23CF-44E3-9099-C40C66FF867C}">
                  <a14:compatExt spid="_x0000_s12331"/>
                </a:ext>
              </a:extLst>
            </xdr:cNvPr>
            <xdr:cNvSpPr/>
          </xdr:nvSpPr>
          <xdr:spPr>
            <a:xfrm>
              <a:off x="4533900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12332" name="Check Box 44" hidden="1">
              <a:extLst>
                <a:ext uri="{63B3BB69-23CF-44E3-9099-C40C66FF867C}">
                  <a14:compatExt spid="_x0000_s12332"/>
                </a:ext>
              </a:extLst>
            </xdr:cNvPr>
            <xdr:cNvSpPr/>
          </xdr:nvSpPr>
          <xdr:spPr>
            <a:xfrm>
              <a:off x="5991225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12333" name="Check Box 45" hidden="1">
              <a:extLst>
                <a:ext uri="{63B3BB69-23CF-44E3-9099-C40C66FF867C}">
                  <a14:compatExt spid="_x0000_s12333"/>
                </a:ext>
              </a:extLst>
            </xdr:cNvPr>
            <xdr:cNvSpPr/>
          </xdr:nvSpPr>
          <xdr:spPr>
            <a:xfrm>
              <a:off x="7391400" y="7839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334" name="Check Box 46" hidden="1">
              <a:extLst>
                <a:ext uri="{63B3BB69-23CF-44E3-9099-C40C66FF867C}">
                  <a14:compatExt spid="_x0000_s12334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335" name="Check Box 47" hidden="1">
              <a:extLst>
                <a:ext uri="{63B3BB69-23CF-44E3-9099-C40C66FF867C}">
                  <a14:compatExt spid="_x0000_s12335"/>
                </a:ext>
              </a:extLst>
            </xdr:cNvPr>
            <xdr:cNvSpPr/>
          </xdr:nvSpPr>
          <xdr:spPr>
            <a:xfrm>
              <a:off x="4067175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336" name="Check Box 48" hidden="1">
              <a:extLst>
                <a:ext uri="{63B3BB69-23CF-44E3-9099-C40C66FF867C}">
                  <a14:compatExt spid="_x0000_s12336"/>
                </a:ext>
              </a:extLst>
            </xdr:cNvPr>
            <xdr:cNvSpPr/>
          </xdr:nvSpPr>
          <xdr:spPr>
            <a:xfrm>
              <a:off x="4905375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337" name="Check Box 49" hidden="1">
              <a:extLst>
                <a:ext uri="{63B3BB69-23CF-44E3-9099-C40C66FF867C}">
                  <a14:compatExt spid="_x0000_s12337"/>
                </a:ext>
              </a:extLst>
            </xdr:cNvPr>
            <xdr:cNvSpPr/>
          </xdr:nvSpPr>
          <xdr:spPr>
            <a:xfrm>
              <a:off x="4905375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338" name="Check Box 50" hidden="1">
              <a:extLst>
                <a:ext uri="{63B3BB69-23CF-44E3-9099-C40C66FF867C}">
                  <a14:compatExt spid="_x0000_s12338"/>
                </a:ext>
              </a:extLst>
            </xdr:cNvPr>
            <xdr:cNvSpPr/>
          </xdr:nvSpPr>
          <xdr:spPr>
            <a:xfrm>
              <a:off x="406717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39" name="Check Box 51" hidden="1">
              <a:extLst>
                <a:ext uri="{63B3BB69-23CF-44E3-9099-C40C66FF867C}">
                  <a14:compatExt spid="_x0000_s12339"/>
                </a:ext>
              </a:extLst>
            </xdr:cNvPr>
            <xdr:cNvSpPr/>
          </xdr:nvSpPr>
          <xdr:spPr>
            <a:xfrm>
              <a:off x="4905375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40" name="Check Box 52" hidden="1">
              <a:extLst>
                <a:ext uri="{63B3BB69-23CF-44E3-9099-C40C66FF867C}">
                  <a14:compatExt spid="_x0000_s12340"/>
                </a:ext>
              </a:extLst>
            </xdr:cNvPr>
            <xdr:cNvSpPr/>
          </xdr:nvSpPr>
          <xdr:spPr>
            <a:xfrm>
              <a:off x="7743825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41" name="Check Box 53" hidden="1">
              <a:extLst>
                <a:ext uri="{63B3BB69-23CF-44E3-9099-C40C66FF867C}">
                  <a14:compatExt spid="_x0000_s12341"/>
                </a:ext>
              </a:extLst>
            </xdr:cNvPr>
            <xdr:cNvSpPr/>
          </xdr:nvSpPr>
          <xdr:spPr>
            <a:xfrm>
              <a:off x="7743825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42" name="Check Box 54" hidden="1">
              <a:extLst>
                <a:ext uri="{63B3BB69-23CF-44E3-9099-C40C66FF867C}">
                  <a14:compatExt spid="_x0000_s12342"/>
                </a:ext>
              </a:extLst>
            </xdr:cNvPr>
            <xdr:cNvSpPr/>
          </xdr:nvSpPr>
          <xdr:spPr>
            <a:xfrm>
              <a:off x="689610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43" name="Check Box 55" hidden="1">
              <a:extLst>
                <a:ext uri="{63B3BB69-23CF-44E3-9099-C40C66FF867C}">
                  <a14:compatExt spid="_x0000_s12343"/>
                </a:ext>
              </a:extLst>
            </xdr:cNvPr>
            <xdr:cNvSpPr/>
          </xdr:nvSpPr>
          <xdr:spPr>
            <a:xfrm>
              <a:off x="7743825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12344" name="Check Box 56" hidden="1">
              <a:extLst>
                <a:ext uri="{63B3BB69-23CF-44E3-9099-C40C66FF867C}">
                  <a14:compatExt spid="_x0000_s12344"/>
                </a:ext>
              </a:extLst>
            </xdr:cNvPr>
            <xdr:cNvSpPr/>
          </xdr:nvSpPr>
          <xdr:spPr>
            <a:xfrm>
              <a:off x="6753225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45" name="Check Box 57" hidden="1">
              <a:extLst>
                <a:ext uri="{63B3BB69-23CF-44E3-9099-C40C66FF867C}">
                  <a14:compatExt spid="_x0000_s12345"/>
                </a:ext>
              </a:extLst>
            </xdr:cNvPr>
            <xdr:cNvSpPr/>
          </xdr:nvSpPr>
          <xdr:spPr>
            <a:xfrm>
              <a:off x="75533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46" name="Check Box 58" hidden="1">
              <a:extLst>
                <a:ext uri="{63B3BB69-23CF-44E3-9099-C40C66FF867C}">
                  <a14:compatExt spid="_x0000_s12346"/>
                </a:ext>
              </a:extLst>
            </xdr:cNvPr>
            <xdr:cNvSpPr/>
          </xdr:nvSpPr>
          <xdr:spPr>
            <a:xfrm>
              <a:off x="75533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47" name="Check Box 59" hidden="1">
              <a:extLst>
                <a:ext uri="{63B3BB69-23CF-44E3-9099-C40C66FF867C}">
                  <a14:compatExt spid="_x0000_s12347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48" name="Check Box 60" hidden="1">
              <a:extLst>
                <a:ext uri="{63B3BB69-23CF-44E3-9099-C40C66FF867C}">
                  <a14:compatExt spid="_x0000_s12348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49" name="Check Box 61" hidden="1">
              <a:extLst>
                <a:ext uri="{63B3BB69-23CF-44E3-9099-C40C66FF867C}">
                  <a14:compatExt spid="_x0000_s12349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>
          <xdr:nvSpPr>
            <xdr:cNvPr id="12350" name="Check Box 62" hidden="1">
              <a:extLst>
                <a:ext uri="{63B3BB69-23CF-44E3-9099-C40C66FF867C}">
                  <a14:compatExt spid="_x0000_s12350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51" name="Check Box 63" hidden="1">
              <a:extLst>
                <a:ext uri="{63B3BB69-23CF-44E3-9099-C40C66FF867C}">
                  <a14:compatExt spid="_x0000_s12351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52" name="Check Box 64" hidden="1">
              <a:extLst>
                <a:ext uri="{63B3BB69-23CF-44E3-9099-C40C66FF867C}">
                  <a14:compatExt spid="_x0000_s12352"/>
                </a:ext>
              </a:extLst>
            </xdr:cNvPr>
            <xdr:cNvSpPr/>
          </xdr:nvSpPr>
          <xdr:spPr>
            <a:xfrm>
              <a:off x="4181475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12353" name="Check Box 65" hidden="1">
              <a:extLst>
                <a:ext uri="{63B3BB69-23CF-44E3-9099-C40C66FF867C}">
                  <a14:compatExt spid="_x0000_s12353"/>
                </a:ext>
              </a:extLst>
            </xdr:cNvPr>
            <xdr:cNvSpPr/>
          </xdr:nvSpPr>
          <xdr:spPr>
            <a:xfrm>
              <a:off x="2514600" y="46767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54" name="Check Box 66" hidden="1">
              <a:extLst>
                <a:ext uri="{63B3BB69-23CF-44E3-9099-C40C66FF867C}">
                  <a14:compatExt spid="_x0000_s12354"/>
                </a:ext>
              </a:extLst>
            </xdr:cNvPr>
            <xdr:cNvSpPr/>
          </xdr:nvSpPr>
          <xdr:spPr>
            <a:xfrm>
              <a:off x="6896100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55" name="Check Box 67" hidden="1">
              <a:extLst>
                <a:ext uri="{63B3BB69-23CF-44E3-9099-C40C66FF867C}">
                  <a14:compatExt spid="_x0000_s12355"/>
                </a:ext>
              </a:extLst>
            </xdr:cNvPr>
            <xdr:cNvSpPr/>
          </xdr:nvSpPr>
          <xdr:spPr>
            <a:xfrm>
              <a:off x="6896100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12356" name="Check Box 68" hidden="1">
              <a:extLst>
                <a:ext uri="{63B3BB69-23CF-44E3-9099-C40C66FF867C}">
                  <a14:compatExt spid="_x0000_s12356"/>
                </a:ext>
              </a:extLst>
            </xdr:cNvPr>
            <xdr:cNvSpPr/>
          </xdr:nvSpPr>
          <xdr:spPr>
            <a:xfrm>
              <a:off x="7553325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57" name="Check Box 69" hidden="1">
              <a:extLst>
                <a:ext uri="{63B3BB69-23CF-44E3-9099-C40C66FF867C}">
                  <a14:compatExt spid="_x0000_s12357"/>
                </a:ext>
              </a:extLst>
            </xdr:cNvPr>
            <xdr:cNvSpPr/>
          </xdr:nvSpPr>
          <xdr:spPr>
            <a:xfrm>
              <a:off x="67532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58" name="Check Box 70" hidden="1">
              <a:extLst>
                <a:ext uri="{63B3BB69-23CF-44E3-9099-C40C66FF867C}">
                  <a14:compatExt spid="_x0000_s12358"/>
                </a:ext>
              </a:extLst>
            </xdr:cNvPr>
            <xdr:cNvSpPr/>
          </xdr:nvSpPr>
          <xdr:spPr>
            <a:xfrm>
              <a:off x="67532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59" name="Check Box 71" hidden="1">
              <a:extLst>
                <a:ext uri="{63B3BB69-23CF-44E3-9099-C40C66FF867C}">
                  <a14:compatExt spid="_x0000_s12359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12360" name="Check Box 72" hidden="1">
              <a:extLst>
                <a:ext uri="{63B3BB69-23CF-44E3-9099-C40C66FF867C}">
                  <a14:compatExt spid="_x0000_s12360"/>
                </a:ext>
              </a:extLst>
            </xdr:cNvPr>
            <xdr:cNvSpPr/>
          </xdr:nvSpPr>
          <xdr:spPr>
            <a:xfrm>
              <a:off x="1762125" y="44958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61" name="Check Box 73" hidden="1">
              <a:extLst>
                <a:ext uri="{63B3BB69-23CF-44E3-9099-C40C66FF867C}">
                  <a14:compatExt spid="_x0000_s12361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362" name="Check Box 74" hidden="1">
              <a:extLst>
                <a:ext uri="{63B3BB69-23CF-44E3-9099-C40C66FF867C}">
                  <a14:compatExt spid="_x0000_s12362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363" name="Check Box 75" hidden="1">
              <a:extLst>
                <a:ext uri="{63B3BB69-23CF-44E3-9099-C40C66FF867C}">
                  <a14:compatExt spid="_x0000_s12363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364" name="Check Box 76" hidden="1">
              <a:extLst>
                <a:ext uri="{63B3BB69-23CF-44E3-9099-C40C66FF867C}">
                  <a14:compatExt spid="_x0000_s12364"/>
                </a:ext>
              </a:extLst>
            </xdr:cNvPr>
            <xdr:cNvSpPr/>
          </xdr:nvSpPr>
          <xdr:spPr>
            <a:xfrm>
              <a:off x="4038600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365" name="Check Box 77" hidden="1">
              <a:extLst>
                <a:ext uri="{63B3BB69-23CF-44E3-9099-C40C66FF867C}">
                  <a14:compatExt spid="_x0000_s12365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2366" name="Check Box 78" hidden="1">
              <a:extLst>
                <a:ext uri="{63B3BB69-23CF-44E3-9099-C40C66FF867C}">
                  <a14:compatExt spid="_x0000_s12366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96.xml"/><Relationship Id="rId80" Type="http://schemas.openxmlformats.org/officeDocument/2006/relationships/ctrlProp" Target="../ctrlProps/ctrlProp267.xml"/><Relationship Id="rId8" Type="http://schemas.openxmlformats.org/officeDocument/2006/relationships/ctrlProp" Target="../ctrlProps/ctrlProp195.xml"/><Relationship Id="rId79" Type="http://schemas.openxmlformats.org/officeDocument/2006/relationships/ctrlProp" Target="../ctrlProps/ctrlProp266.xml"/><Relationship Id="rId78" Type="http://schemas.openxmlformats.org/officeDocument/2006/relationships/ctrlProp" Target="../ctrlProps/ctrlProp265.xml"/><Relationship Id="rId77" Type="http://schemas.openxmlformats.org/officeDocument/2006/relationships/ctrlProp" Target="../ctrlProps/ctrlProp264.xml"/><Relationship Id="rId76" Type="http://schemas.openxmlformats.org/officeDocument/2006/relationships/ctrlProp" Target="../ctrlProps/ctrlProp263.xml"/><Relationship Id="rId75" Type="http://schemas.openxmlformats.org/officeDocument/2006/relationships/ctrlProp" Target="../ctrlProps/ctrlProp262.xml"/><Relationship Id="rId74" Type="http://schemas.openxmlformats.org/officeDocument/2006/relationships/ctrlProp" Target="../ctrlProps/ctrlProp261.xml"/><Relationship Id="rId73" Type="http://schemas.openxmlformats.org/officeDocument/2006/relationships/ctrlProp" Target="../ctrlProps/ctrlProp260.xml"/><Relationship Id="rId72" Type="http://schemas.openxmlformats.org/officeDocument/2006/relationships/ctrlProp" Target="../ctrlProps/ctrlProp259.xml"/><Relationship Id="rId71" Type="http://schemas.openxmlformats.org/officeDocument/2006/relationships/ctrlProp" Target="../ctrlProps/ctrlProp258.xml"/><Relationship Id="rId70" Type="http://schemas.openxmlformats.org/officeDocument/2006/relationships/ctrlProp" Target="../ctrlProps/ctrlProp257.xml"/><Relationship Id="rId7" Type="http://schemas.openxmlformats.org/officeDocument/2006/relationships/ctrlProp" Target="../ctrlProps/ctrlProp194.xml"/><Relationship Id="rId69" Type="http://schemas.openxmlformats.org/officeDocument/2006/relationships/ctrlProp" Target="../ctrlProps/ctrlProp256.xml"/><Relationship Id="rId68" Type="http://schemas.openxmlformats.org/officeDocument/2006/relationships/ctrlProp" Target="../ctrlProps/ctrlProp255.xml"/><Relationship Id="rId67" Type="http://schemas.openxmlformats.org/officeDocument/2006/relationships/ctrlProp" Target="../ctrlProps/ctrlProp254.xml"/><Relationship Id="rId66" Type="http://schemas.openxmlformats.org/officeDocument/2006/relationships/ctrlProp" Target="../ctrlProps/ctrlProp253.xml"/><Relationship Id="rId65" Type="http://schemas.openxmlformats.org/officeDocument/2006/relationships/ctrlProp" Target="../ctrlProps/ctrlProp252.xml"/><Relationship Id="rId64" Type="http://schemas.openxmlformats.org/officeDocument/2006/relationships/ctrlProp" Target="../ctrlProps/ctrlProp251.xml"/><Relationship Id="rId63" Type="http://schemas.openxmlformats.org/officeDocument/2006/relationships/ctrlProp" Target="../ctrlProps/ctrlProp250.xml"/><Relationship Id="rId62" Type="http://schemas.openxmlformats.org/officeDocument/2006/relationships/ctrlProp" Target="../ctrlProps/ctrlProp249.xml"/><Relationship Id="rId61" Type="http://schemas.openxmlformats.org/officeDocument/2006/relationships/ctrlProp" Target="../ctrlProps/ctrlProp248.xml"/><Relationship Id="rId60" Type="http://schemas.openxmlformats.org/officeDocument/2006/relationships/ctrlProp" Target="../ctrlProps/ctrlProp247.xml"/><Relationship Id="rId6" Type="http://schemas.openxmlformats.org/officeDocument/2006/relationships/ctrlProp" Target="../ctrlProps/ctrlProp193.xml"/><Relationship Id="rId59" Type="http://schemas.openxmlformats.org/officeDocument/2006/relationships/ctrlProp" Target="../ctrlProps/ctrlProp246.xml"/><Relationship Id="rId58" Type="http://schemas.openxmlformats.org/officeDocument/2006/relationships/ctrlProp" Target="../ctrlProps/ctrlProp245.xml"/><Relationship Id="rId57" Type="http://schemas.openxmlformats.org/officeDocument/2006/relationships/ctrlProp" Target="../ctrlProps/ctrlProp244.xml"/><Relationship Id="rId56" Type="http://schemas.openxmlformats.org/officeDocument/2006/relationships/ctrlProp" Target="../ctrlProps/ctrlProp243.xml"/><Relationship Id="rId55" Type="http://schemas.openxmlformats.org/officeDocument/2006/relationships/ctrlProp" Target="../ctrlProps/ctrlProp242.xml"/><Relationship Id="rId54" Type="http://schemas.openxmlformats.org/officeDocument/2006/relationships/ctrlProp" Target="../ctrlProps/ctrlProp241.xml"/><Relationship Id="rId53" Type="http://schemas.openxmlformats.org/officeDocument/2006/relationships/ctrlProp" Target="../ctrlProps/ctrlProp240.xml"/><Relationship Id="rId52" Type="http://schemas.openxmlformats.org/officeDocument/2006/relationships/ctrlProp" Target="../ctrlProps/ctrlProp239.xml"/><Relationship Id="rId51" Type="http://schemas.openxmlformats.org/officeDocument/2006/relationships/ctrlProp" Target="../ctrlProps/ctrlProp238.xml"/><Relationship Id="rId50" Type="http://schemas.openxmlformats.org/officeDocument/2006/relationships/ctrlProp" Target="../ctrlProps/ctrlProp237.xml"/><Relationship Id="rId5" Type="http://schemas.openxmlformats.org/officeDocument/2006/relationships/ctrlProp" Target="../ctrlProps/ctrlProp192.xml"/><Relationship Id="rId49" Type="http://schemas.openxmlformats.org/officeDocument/2006/relationships/ctrlProp" Target="../ctrlProps/ctrlProp236.xml"/><Relationship Id="rId48" Type="http://schemas.openxmlformats.org/officeDocument/2006/relationships/ctrlProp" Target="../ctrlProps/ctrlProp235.xml"/><Relationship Id="rId47" Type="http://schemas.openxmlformats.org/officeDocument/2006/relationships/ctrlProp" Target="../ctrlProps/ctrlProp234.xml"/><Relationship Id="rId46" Type="http://schemas.openxmlformats.org/officeDocument/2006/relationships/ctrlProp" Target="../ctrlProps/ctrlProp233.xml"/><Relationship Id="rId45" Type="http://schemas.openxmlformats.org/officeDocument/2006/relationships/ctrlProp" Target="../ctrlProps/ctrlProp232.xml"/><Relationship Id="rId44" Type="http://schemas.openxmlformats.org/officeDocument/2006/relationships/ctrlProp" Target="../ctrlProps/ctrlProp231.xml"/><Relationship Id="rId43" Type="http://schemas.openxmlformats.org/officeDocument/2006/relationships/ctrlProp" Target="../ctrlProps/ctrlProp230.xml"/><Relationship Id="rId42" Type="http://schemas.openxmlformats.org/officeDocument/2006/relationships/ctrlProp" Target="../ctrlProps/ctrlProp229.xml"/><Relationship Id="rId41" Type="http://schemas.openxmlformats.org/officeDocument/2006/relationships/ctrlProp" Target="../ctrlProps/ctrlProp228.xml"/><Relationship Id="rId40" Type="http://schemas.openxmlformats.org/officeDocument/2006/relationships/ctrlProp" Target="../ctrlProps/ctrlProp227.xml"/><Relationship Id="rId4" Type="http://schemas.openxmlformats.org/officeDocument/2006/relationships/ctrlProp" Target="../ctrlProps/ctrlProp191.xml"/><Relationship Id="rId39" Type="http://schemas.openxmlformats.org/officeDocument/2006/relationships/ctrlProp" Target="../ctrlProps/ctrlProp226.xml"/><Relationship Id="rId38" Type="http://schemas.openxmlformats.org/officeDocument/2006/relationships/ctrlProp" Target="../ctrlProps/ctrlProp225.xml"/><Relationship Id="rId37" Type="http://schemas.openxmlformats.org/officeDocument/2006/relationships/ctrlProp" Target="../ctrlProps/ctrlProp224.xml"/><Relationship Id="rId36" Type="http://schemas.openxmlformats.org/officeDocument/2006/relationships/ctrlProp" Target="../ctrlProps/ctrlProp223.xml"/><Relationship Id="rId35" Type="http://schemas.openxmlformats.org/officeDocument/2006/relationships/ctrlProp" Target="../ctrlProps/ctrlProp222.xml"/><Relationship Id="rId34" Type="http://schemas.openxmlformats.org/officeDocument/2006/relationships/ctrlProp" Target="../ctrlProps/ctrlProp221.xml"/><Relationship Id="rId33" Type="http://schemas.openxmlformats.org/officeDocument/2006/relationships/ctrlProp" Target="../ctrlProps/ctrlProp220.xml"/><Relationship Id="rId32" Type="http://schemas.openxmlformats.org/officeDocument/2006/relationships/ctrlProp" Target="../ctrlProps/ctrlProp219.xml"/><Relationship Id="rId31" Type="http://schemas.openxmlformats.org/officeDocument/2006/relationships/ctrlProp" Target="../ctrlProps/ctrlProp218.xml"/><Relationship Id="rId30" Type="http://schemas.openxmlformats.org/officeDocument/2006/relationships/ctrlProp" Target="../ctrlProps/ctrlProp217.xml"/><Relationship Id="rId3" Type="http://schemas.openxmlformats.org/officeDocument/2006/relationships/ctrlProp" Target="../ctrlProps/ctrlProp190.xml"/><Relationship Id="rId29" Type="http://schemas.openxmlformats.org/officeDocument/2006/relationships/ctrlProp" Target="../ctrlProps/ctrlProp216.xml"/><Relationship Id="rId28" Type="http://schemas.openxmlformats.org/officeDocument/2006/relationships/ctrlProp" Target="../ctrlProps/ctrlProp215.xml"/><Relationship Id="rId27" Type="http://schemas.openxmlformats.org/officeDocument/2006/relationships/ctrlProp" Target="../ctrlProps/ctrlProp214.xml"/><Relationship Id="rId26" Type="http://schemas.openxmlformats.org/officeDocument/2006/relationships/ctrlProp" Target="../ctrlProps/ctrlProp213.xml"/><Relationship Id="rId25" Type="http://schemas.openxmlformats.org/officeDocument/2006/relationships/ctrlProp" Target="../ctrlProps/ctrlProp212.xml"/><Relationship Id="rId24" Type="http://schemas.openxmlformats.org/officeDocument/2006/relationships/ctrlProp" Target="../ctrlProps/ctrlProp211.xml"/><Relationship Id="rId23" Type="http://schemas.openxmlformats.org/officeDocument/2006/relationships/ctrlProp" Target="../ctrlProps/ctrlProp210.xml"/><Relationship Id="rId22" Type="http://schemas.openxmlformats.org/officeDocument/2006/relationships/ctrlProp" Target="../ctrlProps/ctrlProp209.xml"/><Relationship Id="rId21" Type="http://schemas.openxmlformats.org/officeDocument/2006/relationships/ctrlProp" Target="../ctrlProps/ctrlProp208.xml"/><Relationship Id="rId20" Type="http://schemas.openxmlformats.org/officeDocument/2006/relationships/ctrlProp" Target="../ctrlProps/ctrlProp207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206.xml"/><Relationship Id="rId18" Type="http://schemas.openxmlformats.org/officeDocument/2006/relationships/ctrlProp" Target="../ctrlProps/ctrlProp205.xml"/><Relationship Id="rId17" Type="http://schemas.openxmlformats.org/officeDocument/2006/relationships/ctrlProp" Target="../ctrlProps/ctrlProp204.xml"/><Relationship Id="rId16" Type="http://schemas.openxmlformats.org/officeDocument/2006/relationships/ctrlProp" Target="../ctrlProps/ctrlProp203.xml"/><Relationship Id="rId15" Type="http://schemas.openxmlformats.org/officeDocument/2006/relationships/ctrlProp" Target="../ctrlProps/ctrlProp202.xml"/><Relationship Id="rId14" Type="http://schemas.openxmlformats.org/officeDocument/2006/relationships/ctrlProp" Target="../ctrlProps/ctrlProp201.xml"/><Relationship Id="rId13" Type="http://schemas.openxmlformats.org/officeDocument/2006/relationships/ctrlProp" Target="../ctrlProps/ctrlProp200.xml"/><Relationship Id="rId12" Type="http://schemas.openxmlformats.org/officeDocument/2006/relationships/ctrlProp" Target="../ctrlProps/ctrlProp199.xml"/><Relationship Id="rId11" Type="http://schemas.openxmlformats.org/officeDocument/2006/relationships/ctrlProp" Target="../ctrlProps/ctrlProp198.xml"/><Relationship Id="rId10" Type="http://schemas.openxmlformats.org/officeDocument/2006/relationships/ctrlProp" Target="../ctrlProps/ctrlProp197.xml"/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9" Type="http://schemas.openxmlformats.org/officeDocument/2006/relationships/ctrlProp" Target="../ctrlProps/ctrlProp111.xml"/><Relationship Id="rId48" Type="http://schemas.openxmlformats.org/officeDocument/2006/relationships/ctrlProp" Target="../ctrlProps/ctrlProp110.xml"/><Relationship Id="rId47" Type="http://schemas.openxmlformats.org/officeDocument/2006/relationships/ctrlProp" Target="../ctrlProps/ctrlProp109.xml"/><Relationship Id="rId46" Type="http://schemas.openxmlformats.org/officeDocument/2006/relationships/ctrlProp" Target="../ctrlProps/ctrlProp108.xml"/><Relationship Id="rId45" Type="http://schemas.openxmlformats.org/officeDocument/2006/relationships/ctrlProp" Target="../ctrlProps/ctrlProp107.xml"/><Relationship Id="rId44" Type="http://schemas.openxmlformats.org/officeDocument/2006/relationships/ctrlProp" Target="../ctrlProps/ctrlProp106.xml"/><Relationship Id="rId43" Type="http://schemas.openxmlformats.org/officeDocument/2006/relationships/ctrlProp" Target="../ctrlProps/ctrlProp105.xml"/><Relationship Id="rId42" Type="http://schemas.openxmlformats.org/officeDocument/2006/relationships/ctrlProp" Target="../ctrlProps/ctrlProp104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18.xml"/><Relationship Id="rId80" Type="http://schemas.openxmlformats.org/officeDocument/2006/relationships/ctrlProp" Target="../ctrlProps/ctrlProp189.xml"/><Relationship Id="rId8" Type="http://schemas.openxmlformats.org/officeDocument/2006/relationships/ctrlProp" Target="../ctrlProps/ctrlProp117.xml"/><Relationship Id="rId79" Type="http://schemas.openxmlformats.org/officeDocument/2006/relationships/ctrlProp" Target="../ctrlProps/ctrlProp188.xml"/><Relationship Id="rId78" Type="http://schemas.openxmlformats.org/officeDocument/2006/relationships/ctrlProp" Target="../ctrlProps/ctrlProp187.xml"/><Relationship Id="rId77" Type="http://schemas.openxmlformats.org/officeDocument/2006/relationships/ctrlProp" Target="../ctrlProps/ctrlProp186.xml"/><Relationship Id="rId76" Type="http://schemas.openxmlformats.org/officeDocument/2006/relationships/ctrlProp" Target="../ctrlProps/ctrlProp185.xml"/><Relationship Id="rId75" Type="http://schemas.openxmlformats.org/officeDocument/2006/relationships/ctrlProp" Target="../ctrlProps/ctrlProp184.xml"/><Relationship Id="rId74" Type="http://schemas.openxmlformats.org/officeDocument/2006/relationships/ctrlProp" Target="../ctrlProps/ctrlProp183.xml"/><Relationship Id="rId73" Type="http://schemas.openxmlformats.org/officeDocument/2006/relationships/ctrlProp" Target="../ctrlProps/ctrlProp182.xml"/><Relationship Id="rId72" Type="http://schemas.openxmlformats.org/officeDocument/2006/relationships/ctrlProp" Target="../ctrlProps/ctrlProp181.xml"/><Relationship Id="rId71" Type="http://schemas.openxmlformats.org/officeDocument/2006/relationships/ctrlProp" Target="../ctrlProps/ctrlProp180.xml"/><Relationship Id="rId70" Type="http://schemas.openxmlformats.org/officeDocument/2006/relationships/ctrlProp" Target="../ctrlProps/ctrlProp179.xml"/><Relationship Id="rId7" Type="http://schemas.openxmlformats.org/officeDocument/2006/relationships/ctrlProp" Target="../ctrlProps/ctrlProp116.xml"/><Relationship Id="rId69" Type="http://schemas.openxmlformats.org/officeDocument/2006/relationships/ctrlProp" Target="../ctrlProps/ctrlProp178.xml"/><Relationship Id="rId68" Type="http://schemas.openxmlformats.org/officeDocument/2006/relationships/ctrlProp" Target="../ctrlProps/ctrlProp177.xml"/><Relationship Id="rId67" Type="http://schemas.openxmlformats.org/officeDocument/2006/relationships/ctrlProp" Target="../ctrlProps/ctrlProp176.xml"/><Relationship Id="rId66" Type="http://schemas.openxmlformats.org/officeDocument/2006/relationships/ctrlProp" Target="../ctrlProps/ctrlProp175.xml"/><Relationship Id="rId65" Type="http://schemas.openxmlformats.org/officeDocument/2006/relationships/ctrlProp" Target="../ctrlProps/ctrlProp174.xml"/><Relationship Id="rId64" Type="http://schemas.openxmlformats.org/officeDocument/2006/relationships/ctrlProp" Target="../ctrlProps/ctrlProp173.xml"/><Relationship Id="rId63" Type="http://schemas.openxmlformats.org/officeDocument/2006/relationships/ctrlProp" Target="../ctrlProps/ctrlProp172.xml"/><Relationship Id="rId62" Type="http://schemas.openxmlformats.org/officeDocument/2006/relationships/ctrlProp" Target="../ctrlProps/ctrlProp171.xml"/><Relationship Id="rId61" Type="http://schemas.openxmlformats.org/officeDocument/2006/relationships/ctrlProp" Target="../ctrlProps/ctrlProp170.xml"/><Relationship Id="rId60" Type="http://schemas.openxmlformats.org/officeDocument/2006/relationships/ctrlProp" Target="../ctrlProps/ctrlProp169.xml"/><Relationship Id="rId6" Type="http://schemas.openxmlformats.org/officeDocument/2006/relationships/ctrlProp" Target="../ctrlProps/ctrlProp115.xml"/><Relationship Id="rId59" Type="http://schemas.openxmlformats.org/officeDocument/2006/relationships/ctrlProp" Target="../ctrlProps/ctrlProp168.xml"/><Relationship Id="rId58" Type="http://schemas.openxmlformats.org/officeDocument/2006/relationships/ctrlProp" Target="../ctrlProps/ctrlProp167.xml"/><Relationship Id="rId57" Type="http://schemas.openxmlformats.org/officeDocument/2006/relationships/ctrlProp" Target="../ctrlProps/ctrlProp166.xml"/><Relationship Id="rId56" Type="http://schemas.openxmlformats.org/officeDocument/2006/relationships/ctrlProp" Target="../ctrlProps/ctrlProp165.xml"/><Relationship Id="rId55" Type="http://schemas.openxmlformats.org/officeDocument/2006/relationships/ctrlProp" Target="../ctrlProps/ctrlProp164.xml"/><Relationship Id="rId54" Type="http://schemas.openxmlformats.org/officeDocument/2006/relationships/ctrlProp" Target="../ctrlProps/ctrlProp163.xml"/><Relationship Id="rId53" Type="http://schemas.openxmlformats.org/officeDocument/2006/relationships/ctrlProp" Target="../ctrlProps/ctrlProp162.xml"/><Relationship Id="rId52" Type="http://schemas.openxmlformats.org/officeDocument/2006/relationships/ctrlProp" Target="../ctrlProps/ctrlProp161.xml"/><Relationship Id="rId51" Type="http://schemas.openxmlformats.org/officeDocument/2006/relationships/ctrlProp" Target="../ctrlProps/ctrlProp160.xml"/><Relationship Id="rId50" Type="http://schemas.openxmlformats.org/officeDocument/2006/relationships/ctrlProp" Target="../ctrlProps/ctrlProp159.xml"/><Relationship Id="rId5" Type="http://schemas.openxmlformats.org/officeDocument/2006/relationships/ctrlProp" Target="../ctrlProps/ctrlProp114.xml"/><Relationship Id="rId49" Type="http://schemas.openxmlformats.org/officeDocument/2006/relationships/ctrlProp" Target="../ctrlProps/ctrlProp158.xml"/><Relationship Id="rId48" Type="http://schemas.openxmlformats.org/officeDocument/2006/relationships/ctrlProp" Target="../ctrlProps/ctrlProp157.xml"/><Relationship Id="rId47" Type="http://schemas.openxmlformats.org/officeDocument/2006/relationships/ctrlProp" Target="../ctrlProps/ctrlProp156.xml"/><Relationship Id="rId46" Type="http://schemas.openxmlformats.org/officeDocument/2006/relationships/ctrlProp" Target="../ctrlProps/ctrlProp155.xml"/><Relationship Id="rId45" Type="http://schemas.openxmlformats.org/officeDocument/2006/relationships/ctrlProp" Target="../ctrlProps/ctrlProp154.xml"/><Relationship Id="rId44" Type="http://schemas.openxmlformats.org/officeDocument/2006/relationships/ctrlProp" Target="../ctrlProps/ctrlProp153.xml"/><Relationship Id="rId43" Type="http://schemas.openxmlformats.org/officeDocument/2006/relationships/ctrlProp" Target="../ctrlProps/ctrlProp152.xml"/><Relationship Id="rId42" Type="http://schemas.openxmlformats.org/officeDocument/2006/relationships/ctrlProp" Target="../ctrlProps/ctrlProp151.xml"/><Relationship Id="rId41" Type="http://schemas.openxmlformats.org/officeDocument/2006/relationships/ctrlProp" Target="../ctrlProps/ctrlProp150.xml"/><Relationship Id="rId40" Type="http://schemas.openxmlformats.org/officeDocument/2006/relationships/ctrlProp" Target="../ctrlProps/ctrlProp149.xml"/><Relationship Id="rId4" Type="http://schemas.openxmlformats.org/officeDocument/2006/relationships/ctrlProp" Target="../ctrlProps/ctrlProp113.xml"/><Relationship Id="rId39" Type="http://schemas.openxmlformats.org/officeDocument/2006/relationships/ctrlProp" Target="../ctrlProps/ctrlProp148.xml"/><Relationship Id="rId38" Type="http://schemas.openxmlformats.org/officeDocument/2006/relationships/ctrlProp" Target="../ctrlProps/ctrlProp147.xml"/><Relationship Id="rId37" Type="http://schemas.openxmlformats.org/officeDocument/2006/relationships/ctrlProp" Target="../ctrlProps/ctrlProp146.xml"/><Relationship Id="rId36" Type="http://schemas.openxmlformats.org/officeDocument/2006/relationships/ctrlProp" Target="../ctrlProps/ctrlProp145.xml"/><Relationship Id="rId35" Type="http://schemas.openxmlformats.org/officeDocument/2006/relationships/ctrlProp" Target="../ctrlProps/ctrlProp144.xml"/><Relationship Id="rId34" Type="http://schemas.openxmlformats.org/officeDocument/2006/relationships/ctrlProp" Target="../ctrlProps/ctrlProp143.xml"/><Relationship Id="rId33" Type="http://schemas.openxmlformats.org/officeDocument/2006/relationships/ctrlProp" Target="../ctrlProps/ctrlProp142.xml"/><Relationship Id="rId32" Type="http://schemas.openxmlformats.org/officeDocument/2006/relationships/ctrlProp" Target="../ctrlProps/ctrlProp141.xml"/><Relationship Id="rId31" Type="http://schemas.openxmlformats.org/officeDocument/2006/relationships/ctrlProp" Target="../ctrlProps/ctrlProp140.xml"/><Relationship Id="rId30" Type="http://schemas.openxmlformats.org/officeDocument/2006/relationships/ctrlProp" Target="../ctrlProps/ctrlProp139.xml"/><Relationship Id="rId3" Type="http://schemas.openxmlformats.org/officeDocument/2006/relationships/ctrlProp" Target="../ctrlProps/ctrlProp112.xml"/><Relationship Id="rId29" Type="http://schemas.openxmlformats.org/officeDocument/2006/relationships/ctrlProp" Target="../ctrlProps/ctrlProp138.xml"/><Relationship Id="rId28" Type="http://schemas.openxmlformats.org/officeDocument/2006/relationships/ctrlProp" Target="../ctrlProps/ctrlProp137.xml"/><Relationship Id="rId27" Type="http://schemas.openxmlformats.org/officeDocument/2006/relationships/ctrlProp" Target="../ctrlProps/ctrlProp136.xml"/><Relationship Id="rId26" Type="http://schemas.openxmlformats.org/officeDocument/2006/relationships/ctrlProp" Target="../ctrlProps/ctrlProp135.xml"/><Relationship Id="rId25" Type="http://schemas.openxmlformats.org/officeDocument/2006/relationships/ctrlProp" Target="../ctrlProps/ctrlProp134.xml"/><Relationship Id="rId24" Type="http://schemas.openxmlformats.org/officeDocument/2006/relationships/ctrlProp" Target="../ctrlProps/ctrlProp133.xml"/><Relationship Id="rId23" Type="http://schemas.openxmlformats.org/officeDocument/2006/relationships/ctrlProp" Target="../ctrlProps/ctrlProp132.xml"/><Relationship Id="rId22" Type="http://schemas.openxmlformats.org/officeDocument/2006/relationships/ctrlProp" Target="../ctrlProps/ctrlProp131.xml"/><Relationship Id="rId21" Type="http://schemas.openxmlformats.org/officeDocument/2006/relationships/ctrlProp" Target="../ctrlProps/ctrlProp130.xml"/><Relationship Id="rId20" Type="http://schemas.openxmlformats.org/officeDocument/2006/relationships/ctrlProp" Target="../ctrlProps/ctrlProp12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28.xml"/><Relationship Id="rId18" Type="http://schemas.openxmlformats.org/officeDocument/2006/relationships/ctrlProp" Target="../ctrlProps/ctrlProp127.xml"/><Relationship Id="rId17" Type="http://schemas.openxmlformats.org/officeDocument/2006/relationships/ctrlProp" Target="../ctrlProps/ctrlProp126.xml"/><Relationship Id="rId16" Type="http://schemas.openxmlformats.org/officeDocument/2006/relationships/ctrlProp" Target="../ctrlProps/ctrlProp125.xml"/><Relationship Id="rId15" Type="http://schemas.openxmlformats.org/officeDocument/2006/relationships/ctrlProp" Target="../ctrlProps/ctrlProp124.xml"/><Relationship Id="rId14" Type="http://schemas.openxmlformats.org/officeDocument/2006/relationships/ctrlProp" Target="../ctrlProps/ctrlProp123.xml"/><Relationship Id="rId13" Type="http://schemas.openxmlformats.org/officeDocument/2006/relationships/ctrlProp" Target="../ctrlProps/ctrlProp122.xml"/><Relationship Id="rId12" Type="http://schemas.openxmlformats.org/officeDocument/2006/relationships/ctrlProp" Target="../ctrlProps/ctrlProp121.xml"/><Relationship Id="rId11" Type="http://schemas.openxmlformats.org/officeDocument/2006/relationships/ctrlProp" Target="../ctrlProps/ctrlProp120.xml"/><Relationship Id="rId10" Type="http://schemas.openxmlformats.org/officeDocument/2006/relationships/ctrlProp" Target="../ctrlProps/ctrlProp119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508" customWidth="1"/>
    <col min="3" max="3" width="10.125" customWidth="1"/>
  </cols>
  <sheetData>
    <row r="1" ht="21" customHeight="1" spans="1:2">
      <c r="A1" s="509"/>
      <c r="B1" s="510" t="s">
        <v>0</v>
      </c>
    </row>
    <row r="2" spans="1:2">
      <c r="A2" s="9">
        <v>1</v>
      </c>
      <c r="B2" s="511" t="s">
        <v>1</v>
      </c>
    </row>
    <row r="3" spans="1:2">
      <c r="A3" s="9">
        <v>2</v>
      </c>
      <c r="B3" s="511" t="s">
        <v>2</v>
      </c>
    </row>
    <row r="4" spans="1:2">
      <c r="A4" s="9">
        <v>3</v>
      </c>
      <c r="B4" s="511" t="s">
        <v>3</v>
      </c>
    </row>
    <row r="5" spans="1:2">
      <c r="A5" s="9">
        <v>4</v>
      </c>
      <c r="B5" s="511" t="s">
        <v>4</v>
      </c>
    </row>
    <row r="6" spans="1:2">
      <c r="A6" s="9">
        <v>5</v>
      </c>
      <c r="B6" s="511" t="s">
        <v>5</v>
      </c>
    </row>
    <row r="7" spans="1:2">
      <c r="A7" s="9">
        <v>6</v>
      </c>
      <c r="B7" s="511" t="s">
        <v>6</v>
      </c>
    </row>
    <row r="8" s="507" customFormat="1" ht="15" customHeight="1" spans="1:2">
      <c r="A8" s="512">
        <v>7</v>
      </c>
      <c r="B8" s="513" t="s">
        <v>7</v>
      </c>
    </row>
    <row r="9" ht="18.95" customHeight="1" spans="1:2">
      <c r="A9" s="509"/>
      <c r="B9" s="514" t="s">
        <v>8</v>
      </c>
    </row>
    <row r="10" ht="15.95" customHeight="1" spans="1:2">
      <c r="A10" s="9">
        <v>1</v>
      </c>
      <c r="B10" s="515" t="s">
        <v>9</v>
      </c>
    </row>
    <row r="11" spans="1:2">
      <c r="A11" s="9">
        <v>2</v>
      </c>
      <c r="B11" s="511" t="s">
        <v>10</v>
      </c>
    </row>
    <row r="12" spans="1:2">
      <c r="A12" s="9">
        <v>3</v>
      </c>
      <c r="B12" s="513" t="s">
        <v>11</v>
      </c>
    </row>
    <row r="13" spans="1:2">
      <c r="A13" s="9">
        <v>4</v>
      </c>
      <c r="B13" s="511" t="s">
        <v>12</v>
      </c>
    </row>
    <row r="14" spans="1:2">
      <c r="A14" s="9">
        <v>5</v>
      </c>
      <c r="B14" s="511" t="s">
        <v>13</v>
      </c>
    </row>
    <row r="15" spans="1:2">
      <c r="A15" s="9">
        <v>6</v>
      </c>
      <c r="B15" s="511" t="s">
        <v>14</v>
      </c>
    </row>
    <row r="16" spans="1:2">
      <c r="A16" s="9">
        <v>7</v>
      </c>
      <c r="B16" s="511" t="s">
        <v>15</v>
      </c>
    </row>
    <row r="17" spans="1:2">
      <c r="A17" s="9">
        <v>8</v>
      </c>
      <c r="B17" s="511" t="s">
        <v>16</v>
      </c>
    </row>
    <row r="18" spans="1:2">
      <c r="A18" s="9">
        <v>9</v>
      </c>
      <c r="B18" s="511" t="s">
        <v>17</v>
      </c>
    </row>
    <row r="19" spans="1:2">
      <c r="A19" s="9"/>
      <c r="B19" s="511"/>
    </row>
    <row r="20" ht="20.25" spans="1:2">
      <c r="A20" s="509"/>
      <c r="B20" s="510" t="s">
        <v>18</v>
      </c>
    </row>
    <row r="21" spans="1:2">
      <c r="A21" s="9">
        <v>1</v>
      </c>
      <c r="B21" s="516" t="s">
        <v>19</v>
      </c>
    </row>
    <row r="22" spans="1:2">
      <c r="A22" s="9">
        <v>2</v>
      </c>
      <c r="B22" s="511" t="s">
        <v>20</v>
      </c>
    </row>
    <row r="23" spans="1:2">
      <c r="A23" s="9">
        <v>3</v>
      </c>
      <c r="B23" s="511" t="s">
        <v>21</v>
      </c>
    </row>
    <row r="24" spans="1:2">
      <c r="A24" s="9">
        <v>4</v>
      </c>
      <c r="B24" s="511" t="s">
        <v>22</v>
      </c>
    </row>
    <row r="25" spans="1:2">
      <c r="A25" s="9">
        <v>5</v>
      </c>
      <c r="B25" s="511" t="s">
        <v>23</v>
      </c>
    </row>
    <row r="26" spans="1:2">
      <c r="A26" s="9">
        <v>6</v>
      </c>
      <c r="B26" s="511" t="s">
        <v>24</v>
      </c>
    </row>
    <row r="27" spans="1:2">
      <c r="A27" s="9">
        <v>7</v>
      </c>
      <c r="B27" s="511" t="s">
        <v>25</v>
      </c>
    </row>
    <row r="28" spans="1:2">
      <c r="A28" s="9"/>
      <c r="B28" s="511"/>
    </row>
    <row r="29" ht="20.25" spans="1:2">
      <c r="A29" s="509"/>
      <c r="B29" s="510" t="s">
        <v>26</v>
      </c>
    </row>
    <row r="30" spans="1:2">
      <c r="A30" s="9">
        <v>1</v>
      </c>
      <c r="B30" s="516" t="s">
        <v>27</v>
      </c>
    </row>
    <row r="31" spans="1:2">
      <c r="A31" s="9">
        <v>2</v>
      </c>
      <c r="B31" s="511" t="s">
        <v>28</v>
      </c>
    </row>
    <row r="32" spans="1:2">
      <c r="A32" s="9">
        <v>3</v>
      </c>
      <c r="B32" s="511" t="s">
        <v>29</v>
      </c>
    </row>
    <row r="33" ht="28.5" spans="1:2">
      <c r="A33" s="9">
        <v>4</v>
      </c>
      <c r="B33" s="511" t="s">
        <v>30</v>
      </c>
    </row>
    <row r="34" spans="1:2">
      <c r="A34" s="9">
        <v>5</v>
      </c>
      <c r="B34" s="511" t="s">
        <v>31</v>
      </c>
    </row>
    <row r="35" spans="1:2">
      <c r="A35" s="9">
        <v>6</v>
      </c>
      <c r="B35" s="511" t="s">
        <v>32</v>
      </c>
    </row>
    <row r="36" spans="1:2">
      <c r="A36" s="9">
        <v>7</v>
      </c>
      <c r="B36" s="511" t="s">
        <v>33</v>
      </c>
    </row>
    <row r="37" spans="1:2">
      <c r="A37" s="9"/>
      <c r="B37" s="511"/>
    </row>
    <row r="39" spans="1:2">
      <c r="A39" s="517" t="s">
        <v>34</v>
      </c>
      <c r="B39" s="518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7"/>
  <sheetViews>
    <sheetView topLeftCell="A5" workbookViewId="0">
      <selection activeCell="A36" sqref="A36:K36"/>
    </sheetView>
  </sheetViews>
  <sheetFormatPr defaultColWidth="10.125" defaultRowHeight="14.25"/>
  <cols>
    <col min="1" max="1" width="9.625" style="172" customWidth="1"/>
    <col min="2" max="2" width="11.125" style="172" customWidth="1"/>
    <col min="3" max="3" width="9.125" style="172" customWidth="1"/>
    <col min="4" max="4" width="9.5" style="172" customWidth="1"/>
    <col min="5" max="5" width="9.125" style="172" customWidth="1"/>
    <col min="6" max="6" width="10.375" style="172" customWidth="1"/>
    <col min="7" max="7" width="9.5" style="172" customWidth="1"/>
    <col min="8" max="8" width="9.125" style="172" customWidth="1"/>
    <col min="9" max="9" width="8.125" style="172" customWidth="1"/>
    <col min="10" max="10" width="10.5" style="172" customWidth="1"/>
    <col min="11" max="11" width="12.125" style="172" customWidth="1"/>
    <col min="12" max="16384" width="10.125" style="172"/>
  </cols>
  <sheetData>
    <row r="1" s="172" customFormat="1" ht="26.25" spans="1:11">
      <c r="A1" s="175" t="s">
        <v>279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</row>
    <row r="2" s="172" customFormat="1" spans="1:11">
      <c r="A2" s="176" t="s">
        <v>53</v>
      </c>
      <c r="B2" s="177" t="s">
        <v>54</v>
      </c>
      <c r="C2" s="177"/>
      <c r="D2" s="178" t="s">
        <v>62</v>
      </c>
      <c r="E2" s="179"/>
      <c r="F2" s="180" t="s">
        <v>337</v>
      </c>
      <c r="G2" s="181" t="s">
        <v>338</v>
      </c>
      <c r="H2" s="181"/>
      <c r="I2" s="211" t="s">
        <v>57</v>
      </c>
      <c r="J2" s="181" t="s">
        <v>280</v>
      </c>
      <c r="K2" s="233"/>
    </row>
    <row r="3" s="172" customFormat="1" ht="27" customHeight="1" spans="1:11">
      <c r="A3" s="182" t="s">
        <v>78</v>
      </c>
      <c r="B3" s="183">
        <v>3498</v>
      </c>
      <c r="C3" s="183"/>
      <c r="D3" s="184" t="s">
        <v>281</v>
      </c>
      <c r="E3" s="185" t="s">
        <v>339</v>
      </c>
      <c r="F3" s="186"/>
      <c r="G3" s="186"/>
      <c r="H3" s="187" t="s">
        <v>283</v>
      </c>
      <c r="I3" s="187"/>
      <c r="J3" s="187"/>
      <c r="K3" s="234"/>
    </row>
    <row r="4" s="172" customFormat="1" spans="1:11">
      <c r="A4" s="188" t="s">
        <v>74</v>
      </c>
      <c r="B4" s="189">
        <v>3</v>
      </c>
      <c r="C4" s="189">
        <v>6</v>
      </c>
      <c r="D4" s="190" t="s">
        <v>284</v>
      </c>
      <c r="E4" s="191" t="s">
        <v>340</v>
      </c>
      <c r="F4" s="191"/>
      <c r="G4" s="191"/>
      <c r="H4" s="190" t="s">
        <v>285</v>
      </c>
      <c r="I4" s="190"/>
      <c r="J4" s="204" t="s">
        <v>67</v>
      </c>
      <c r="K4" s="235" t="s">
        <v>68</v>
      </c>
    </row>
    <row r="5" s="172" customFormat="1" spans="1:11">
      <c r="A5" s="188" t="s">
        <v>286</v>
      </c>
      <c r="B5" s="183">
        <v>1</v>
      </c>
      <c r="C5" s="183"/>
      <c r="D5" s="184" t="s">
        <v>287</v>
      </c>
      <c r="E5" s="184" t="s">
        <v>288</v>
      </c>
      <c r="F5" s="184" t="s">
        <v>289</v>
      </c>
      <c r="G5" s="184" t="s">
        <v>290</v>
      </c>
      <c r="H5" s="190" t="s">
        <v>291</v>
      </c>
      <c r="I5" s="190"/>
      <c r="J5" s="204" t="s">
        <v>67</v>
      </c>
      <c r="K5" s="235" t="s">
        <v>68</v>
      </c>
    </row>
    <row r="6" s="172" customFormat="1" ht="15" spans="1:11">
      <c r="A6" s="192" t="s">
        <v>292</v>
      </c>
      <c r="B6" s="193">
        <v>125</v>
      </c>
      <c r="C6" s="193"/>
      <c r="D6" s="194" t="s">
        <v>293</v>
      </c>
      <c r="E6" s="195"/>
      <c r="F6" s="196">
        <v>2064</v>
      </c>
      <c r="G6" s="194"/>
      <c r="H6" s="197" t="s">
        <v>294</v>
      </c>
      <c r="I6" s="197"/>
      <c r="J6" s="196" t="s">
        <v>67</v>
      </c>
      <c r="K6" s="236" t="s">
        <v>68</v>
      </c>
    </row>
    <row r="7" s="172" customFormat="1" ht="15" spans="1:11">
      <c r="A7" s="198"/>
      <c r="B7" s="199"/>
      <c r="C7" s="199"/>
      <c r="D7" s="198"/>
      <c r="E7" s="199"/>
      <c r="F7" s="200"/>
      <c r="G7" s="198"/>
      <c r="H7" s="200"/>
      <c r="I7" s="199"/>
      <c r="J7" s="199"/>
      <c r="K7" s="199"/>
    </row>
    <row r="8" s="172" customFormat="1" spans="1:11">
      <c r="A8" s="201" t="s">
        <v>295</v>
      </c>
      <c r="B8" s="180" t="s">
        <v>296</v>
      </c>
      <c r="C8" s="180" t="s">
        <v>297</v>
      </c>
      <c r="D8" s="180" t="s">
        <v>298</v>
      </c>
      <c r="E8" s="180" t="s">
        <v>299</v>
      </c>
      <c r="F8" s="180" t="s">
        <v>300</v>
      </c>
      <c r="G8" s="202" t="s">
        <v>341</v>
      </c>
      <c r="H8" s="203"/>
      <c r="I8" s="203"/>
      <c r="J8" s="203"/>
      <c r="K8" s="237"/>
    </row>
    <row r="9" s="172" customFormat="1" spans="1:11">
      <c r="A9" s="188" t="s">
        <v>302</v>
      </c>
      <c r="B9" s="190"/>
      <c r="C9" s="204" t="s">
        <v>67</v>
      </c>
      <c r="D9" s="204" t="s">
        <v>68</v>
      </c>
      <c r="E9" s="184" t="s">
        <v>303</v>
      </c>
      <c r="F9" s="205" t="s">
        <v>304</v>
      </c>
      <c r="G9" s="206"/>
      <c r="H9" s="207"/>
      <c r="I9" s="207"/>
      <c r="J9" s="207"/>
      <c r="K9" s="238"/>
    </row>
    <row r="10" s="172" customFormat="1" spans="1:11">
      <c r="A10" s="188" t="s">
        <v>305</v>
      </c>
      <c r="B10" s="190"/>
      <c r="C10" s="204" t="s">
        <v>67</v>
      </c>
      <c r="D10" s="204" t="s">
        <v>68</v>
      </c>
      <c r="E10" s="184" t="s">
        <v>306</v>
      </c>
      <c r="F10" s="205" t="s">
        <v>307</v>
      </c>
      <c r="G10" s="206" t="s">
        <v>308</v>
      </c>
      <c r="H10" s="207"/>
      <c r="I10" s="207"/>
      <c r="J10" s="207"/>
      <c r="K10" s="238"/>
    </row>
    <row r="11" s="172" customFormat="1" spans="1:11">
      <c r="A11" s="208" t="s">
        <v>209</v>
      </c>
      <c r="B11" s="209"/>
      <c r="C11" s="209"/>
      <c r="D11" s="209"/>
      <c r="E11" s="209"/>
      <c r="F11" s="209"/>
      <c r="G11" s="209"/>
      <c r="H11" s="209"/>
      <c r="I11" s="209"/>
      <c r="J11" s="209"/>
      <c r="K11" s="239"/>
    </row>
    <row r="12" s="172" customFormat="1" spans="1:11">
      <c r="A12" s="182" t="s">
        <v>93</v>
      </c>
      <c r="B12" s="204" t="s">
        <v>89</v>
      </c>
      <c r="C12" s="204" t="s">
        <v>90</v>
      </c>
      <c r="D12" s="205"/>
      <c r="E12" s="184" t="s">
        <v>91</v>
      </c>
      <c r="F12" s="204" t="s">
        <v>89</v>
      </c>
      <c r="G12" s="204" t="s">
        <v>90</v>
      </c>
      <c r="H12" s="204"/>
      <c r="I12" s="184" t="s">
        <v>309</v>
      </c>
      <c r="J12" s="204" t="s">
        <v>89</v>
      </c>
      <c r="K12" s="235" t="s">
        <v>90</v>
      </c>
    </row>
    <row r="13" s="172" customFormat="1" spans="1:11">
      <c r="A13" s="182" t="s">
        <v>96</v>
      </c>
      <c r="B13" s="204" t="s">
        <v>89</v>
      </c>
      <c r="C13" s="204" t="s">
        <v>90</v>
      </c>
      <c r="D13" s="205"/>
      <c r="E13" s="184" t="s">
        <v>101</v>
      </c>
      <c r="F13" s="204" t="s">
        <v>89</v>
      </c>
      <c r="G13" s="204" t="s">
        <v>90</v>
      </c>
      <c r="H13" s="204"/>
      <c r="I13" s="184" t="s">
        <v>310</v>
      </c>
      <c r="J13" s="204" t="s">
        <v>89</v>
      </c>
      <c r="K13" s="235" t="s">
        <v>90</v>
      </c>
    </row>
    <row r="14" s="172" customFormat="1" ht="15" spans="1:11">
      <c r="A14" s="192" t="s">
        <v>311</v>
      </c>
      <c r="B14" s="196" t="s">
        <v>89</v>
      </c>
      <c r="C14" s="196" t="s">
        <v>90</v>
      </c>
      <c r="D14" s="195"/>
      <c r="E14" s="194" t="s">
        <v>312</v>
      </c>
      <c r="F14" s="196" t="s">
        <v>89</v>
      </c>
      <c r="G14" s="196" t="s">
        <v>90</v>
      </c>
      <c r="H14" s="196"/>
      <c r="I14" s="194" t="s">
        <v>313</v>
      </c>
      <c r="J14" s="196" t="s">
        <v>89</v>
      </c>
      <c r="K14" s="236" t="s">
        <v>90</v>
      </c>
    </row>
    <row r="15" s="172" customFormat="1" ht="15" spans="1:11">
      <c r="A15" s="198"/>
      <c r="B15" s="210"/>
      <c r="C15" s="210"/>
      <c r="D15" s="199"/>
      <c r="E15" s="198"/>
      <c r="F15" s="210"/>
      <c r="G15" s="210"/>
      <c r="H15" s="210"/>
      <c r="I15" s="198"/>
      <c r="J15" s="210"/>
      <c r="K15" s="210"/>
    </row>
    <row r="16" s="173" customFormat="1" spans="1:11">
      <c r="A16" s="176" t="s">
        <v>314</v>
      </c>
      <c r="B16" s="211"/>
      <c r="C16" s="211"/>
      <c r="D16" s="211"/>
      <c r="E16" s="211"/>
      <c r="F16" s="211"/>
      <c r="G16" s="211"/>
      <c r="H16" s="211"/>
      <c r="I16" s="211"/>
      <c r="J16" s="211"/>
      <c r="K16" s="240"/>
    </row>
    <row r="17" s="172" customFormat="1" spans="1:11">
      <c r="A17" s="188" t="s">
        <v>315</v>
      </c>
      <c r="B17" s="190"/>
      <c r="C17" s="190"/>
      <c r="D17" s="190"/>
      <c r="E17" s="190"/>
      <c r="F17" s="190"/>
      <c r="G17" s="190"/>
      <c r="H17" s="190"/>
      <c r="I17" s="190"/>
      <c r="J17" s="190"/>
      <c r="K17" s="241"/>
    </row>
    <row r="18" s="172" customFormat="1" spans="1:11">
      <c r="A18" s="188" t="s">
        <v>316</v>
      </c>
      <c r="B18" s="190"/>
      <c r="C18" s="190"/>
      <c r="D18" s="190"/>
      <c r="E18" s="190"/>
      <c r="F18" s="190"/>
      <c r="G18" s="190"/>
      <c r="H18" s="190"/>
      <c r="I18" s="190"/>
      <c r="J18" s="190"/>
      <c r="K18" s="241"/>
    </row>
    <row r="19" s="172" customFormat="1" spans="1:11">
      <c r="A19" s="212" t="s">
        <v>342</v>
      </c>
      <c r="B19" s="204"/>
      <c r="C19" s="204"/>
      <c r="D19" s="204"/>
      <c r="E19" s="204"/>
      <c r="F19" s="204"/>
      <c r="G19" s="204"/>
      <c r="H19" s="204"/>
      <c r="I19" s="204"/>
      <c r="J19" s="204"/>
      <c r="K19" s="235"/>
    </row>
    <row r="20" s="172" customFormat="1" spans="1:11">
      <c r="A20" s="213" t="s">
        <v>343</v>
      </c>
      <c r="B20" s="214"/>
      <c r="C20" s="214"/>
      <c r="D20" s="214"/>
      <c r="E20" s="214"/>
      <c r="F20" s="214"/>
      <c r="G20" s="214"/>
      <c r="H20" s="214"/>
      <c r="I20" s="214"/>
      <c r="J20" s="214"/>
      <c r="K20" s="242"/>
    </row>
    <row r="21" s="172" customFormat="1" spans="1:11">
      <c r="A21" s="213" t="s">
        <v>344</v>
      </c>
      <c r="B21" s="214"/>
      <c r="C21" s="214"/>
      <c r="D21" s="214"/>
      <c r="E21" s="214"/>
      <c r="F21" s="214"/>
      <c r="G21" s="214"/>
      <c r="H21" s="214"/>
      <c r="I21" s="214"/>
      <c r="J21" s="214"/>
      <c r="K21" s="242"/>
    </row>
    <row r="22" s="172" customFormat="1" spans="1:11">
      <c r="A22" s="213" t="s">
        <v>345</v>
      </c>
      <c r="B22" s="214"/>
      <c r="C22" s="214"/>
      <c r="D22" s="214"/>
      <c r="E22" s="214"/>
      <c r="F22" s="214"/>
      <c r="G22" s="214"/>
      <c r="H22" s="214"/>
      <c r="I22" s="214"/>
      <c r="J22" s="214"/>
      <c r="K22" s="242"/>
    </row>
    <row r="23" s="172" customFormat="1" spans="1:11">
      <c r="A23" s="213"/>
      <c r="B23" s="214"/>
      <c r="C23" s="214"/>
      <c r="D23" s="214"/>
      <c r="E23" s="214"/>
      <c r="F23" s="214"/>
      <c r="G23" s="214"/>
      <c r="H23" s="214"/>
      <c r="I23" s="214"/>
      <c r="J23" s="214"/>
      <c r="K23" s="242"/>
    </row>
    <row r="24" s="172" customFormat="1" spans="1:11">
      <c r="A24" s="215"/>
      <c r="B24" s="216"/>
      <c r="C24" s="216"/>
      <c r="D24" s="216"/>
      <c r="E24" s="216"/>
      <c r="F24" s="216"/>
      <c r="G24" s="216"/>
      <c r="H24" s="216"/>
      <c r="I24" s="216"/>
      <c r="J24" s="216"/>
      <c r="K24" s="243"/>
    </row>
    <row r="25" s="172" customFormat="1" spans="1:11">
      <c r="A25" s="188" t="s">
        <v>130</v>
      </c>
      <c r="B25" s="190"/>
      <c r="C25" s="204" t="s">
        <v>67</v>
      </c>
      <c r="D25" s="204" t="s">
        <v>68</v>
      </c>
      <c r="E25" s="187"/>
      <c r="F25" s="187"/>
      <c r="G25" s="187"/>
      <c r="H25" s="187"/>
      <c r="I25" s="187"/>
      <c r="J25" s="187"/>
      <c r="K25" s="234"/>
    </row>
    <row r="26" s="172" customFormat="1" ht="15" spans="1:11">
      <c r="A26" s="217" t="s">
        <v>320</v>
      </c>
      <c r="B26" s="218"/>
      <c r="C26" s="218"/>
      <c r="D26" s="218"/>
      <c r="E26" s="218"/>
      <c r="F26" s="218"/>
      <c r="G26" s="218"/>
      <c r="H26" s="218"/>
      <c r="I26" s="218"/>
      <c r="J26" s="218"/>
      <c r="K26" s="244"/>
    </row>
    <row r="27" s="172" customFormat="1" ht="15" spans="1:11">
      <c r="A27" s="219"/>
      <c r="B27" s="219"/>
      <c r="C27" s="219"/>
      <c r="D27" s="219"/>
      <c r="E27" s="219"/>
      <c r="F27" s="219"/>
      <c r="G27" s="219"/>
      <c r="H27" s="219"/>
      <c r="I27" s="219"/>
      <c r="J27" s="219"/>
      <c r="K27" s="219"/>
    </row>
    <row r="28" s="172" customFormat="1" spans="1:11">
      <c r="A28" s="220" t="s">
        <v>321</v>
      </c>
      <c r="B28" s="203"/>
      <c r="C28" s="203"/>
      <c r="D28" s="203"/>
      <c r="E28" s="203"/>
      <c r="F28" s="203"/>
      <c r="G28" s="203"/>
      <c r="H28" s="203"/>
      <c r="I28" s="203"/>
      <c r="J28" s="203"/>
      <c r="K28" s="237"/>
    </row>
    <row r="29" s="172" customFormat="1" spans="1:11">
      <c r="A29" s="221" t="s">
        <v>322</v>
      </c>
      <c r="B29" s="222"/>
      <c r="C29" s="222"/>
      <c r="D29" s="222"/>
      <c r="E29" s="222"/>
      <c r="F29" s="222"/>
      <c r="G29" s="222"/>
      <c r="H29" s="222"/>
      <c r="I29" s="222"/>
      <c r="J29" s="222"/>
      <c r="K29" s="245"/>
    </row>
    <row r="30" s="172" customFormat="1" ht="17.25" customHeight="1" spans="1:1">
      <c r="A30" s="172" t="s">
        <v>346</v>
      </c>
    </row>
    <row r="31" s="172" customFormat="1" ht="17.25" customHeight="1" spans="1:11">
      <c r="A31" s="221" t="s">
        <v>347</v>
      </c>
      <c r="B31" s="222"/>
      <c r="C31" s="222"/>
      <c r="D31" s="222"/>
      <c r="E31" s="222"/>
      <c r="F31" s="222"/>
      <c r="G31" s="222"/>
      <c r="H31" s="222"/>
      <c r="I31" s="222"/>
      <c r="J31" s="222"/>
      <c r="K31" s="245"/>
    </row>
    <row r="32" s="172" customFormat="1" ht="17.25" customHeight="1" spans="1:11">
      <c r="A32" s="221"/>
      <c r="B32" s="222"/>
      <c r="C32" s="222"/>
      <c r="D32" s="222"/>
      <c r="E32" s="222"/>
      <c r="F32" s="222"/>
      <c r="G32" s="222"/>
      <c r="H32" s="222"/>
      <c r="I32" s="222"/>
      <c r="J32" s="222"/>
      <c r="K32" s="245"/>
    </row>
    <row r="33" s="172" customFormat="1" ht="17.25" customHeight="1" spans="1:11">
      <c r="A33" s="221"/>
      <c r="B33" s="222"/>
      <c r="C33" s="222"/>
      <c r="D33" s="222"/>
      <c r="E33" s="222"/>
      <c r="F33" s="222"/>
      <c r="G33" s="222"/>
      <c r="H33" s="222"/>
      <c r="I33" s="222"/>
      <c r="J33" s="222"/>
      <c r="K33" s="245"/>
    </row>
    <row r="34" s="172" customFormat="1" ht="17.25" customHeight="1" spans="1:11">
      <c r="A34" s="221"/>
      <c r="B34" s="222"/>
      <c r="C34" s="222"/>
      <c r="D34" s="222"/>
      <c r="E34" s="222"/>
      <c r="F34" s="222"/>
      <c r="G34" s="222"/>
      <c r="H34" s="222"/>
      <c r="I34" s="222"/>
      <c r="J34" s="222"/>
      <c r="K34" s="245"/>
    </row>
    <row r="35" s="172" customFormat="1" ht="17.25" customHeight="1" spans="1:11">
      <c r="A35" s="221"/>
      <c r="B35" s="222"/>
      <c r="C35" s="222"/>
      <c r="D35" s="222"/>
      <c r="E35" s="222"/>
      <c r="F35" s="222"/>
      <c r="G35" s="222"/>
      <c r="H35" s="222"/>
      <c r="I35" s="222"/>
      <c r="J35" s="222"/>
      <c r="K35" s="245"/>
    </row>
    <row r="36" s="172" customFormat="1" ht="17.25" customHeight="1" spans="1:11">
      <c r="A36" s="213"/>
      <c r="B36" s="214"/>
      <c r="C36" s="214"/>
      <c r="D36" s="214"/>
      <c r="E36" s="214"/>
      <c r="F36" s="214"/>
      <c r="G36" s="214"/>
      <c r="H36" s="214"/>
      <c r="I36" s="214"/>
      <c r="J36" s="214"/>
      <c r="K36" s="242"/>
    </row>
    <row r="37" s="172" customFormat="1" ht="17.25" customHeight="1" spans="1:11">
      <c r="A37" s="223"/>
      <c r="B37" s="214"/>
      <c r="C37" s="214"/>
      <c r="D37" s="214"/>
      <c r="E37" s="214"/>
      <c r="F37" s="214"/>
      <c r="G37" s="214"/>
      <c r="H37" s="214"/>
      <c r="I37" s="214"/>
      <c r="J37" s="214"/>
      <c r="K37" s="242"/>
    </row>
    <row r="38" s="172" customFormat="1" ht="17.25" customHeight="1" spans="1:11">
      <c r="A38" s="224"/>
      <c r="B38" s="225"/>
      <c r="C38" s="225"/>
      <c r="D38" s="225"/>
      <c r="E38" s="225"/>
      <c r="F38" s="225"/>
      <c r="G38" s="225"/>
      <c r="H38" s="225"/>
      <c r="I38" s="225"/>
      <c r="J38" s="225"/>
      <c r="K38" s="246"/>
    </row>
    <row r="39" s="172" customFormat="1" ht="18.75" customHeight="1" spans="1:11">
      <c r="A39" s="226" t="s">
        <v>324</v>
      </c>
      <c r="B39" s="227"/>
      <c r="C39" s="227"/>
      <c r="D39" s="227"/>
      <c r="E39" s="227"/>
      <c r="F39" s="227"/>
      <c r="G39" s="227"/>
      <c r="H39" s="227"/>
      <c r="I39" s="227"/>
      <c r="J39" s="227"/>
      <c r="K39" s="247"/>
    </row>
    <row r="40" s="174" customFormat="1" ht="18.75" customHeight="1" spans="1:11">
      <c r="A40" s="188" t="s">
        <v>325</v>
      </c>
      <c r="B40" s="190"/>
      <c r="C40" s="190"/>
      <c r="D40" s="187" t="s">
        <v>326</v>
      </c>
      <c r="E40" s="187"/>
      <c r="F40" s="228" t="s">
        <v>327</v>
      </c>
      <c r="G40" s="229"/>
      <c r="H40" s="190" t="s">
        <v>328</v>
      </c>
      <c r="I40" s="190"/>
      <c r="J40" s="190" t="s">
        <v>329</v>
      </c>
      <c r="K40" s="241"/>
    </row>
    <row r="41" s="172" customFormat="1" ht="18.75" customHeight="1" spans="1:13">
      <c r="A41" s="188" t="s">
        <v>203</v>
      </c>
      <c r="B41" s="190"/>
      <c r="C41" s="190"/>
      <c r="D41" s="190"/>
      <c r="E41" s="190"/>
      <c r="F41" s="190"/>
      <c r="G41" s="190"/>
      <c r="H41" s="190"/>
      <c r="I41" s="190"/>
      <c r="J41" s="190"/>
      <c r="K41" s="241"/>
      <c r="M41" s="174"/>
    </row>
    <row r="42" s="172" customFormat="1" ht="30.95" customHeight="1" spans="1:11">
      <c r="A42" s="188"/>
      <c r="B42" s="190"/>
      <c r="C42" s="190"/>
      <c r="D42" s="190"/>
      <c r="E42" s="190"/>
      <c r="F42" s="190"/>
      <c r="G42" s="190"/>
      <c r="H42" s="190"/>
      <c r="I42" s="190"/>
      <c r="J42" s="190"/>
      <c r="K42" s="241"/>
    </row>
    <row r="43" s="172" customFormat="1" ht="18.75" customHeight="1" spans="1:11">
      <c r="A43" s="188"/>
      <c r="B43" s="190"/>
      <c r="C43" s="190"/>
      <c r="D43" s="190"/>
      <c r="E43" s="190"/>
      <c r="F43" s="190"/>
      <c r="G43" s="190"/>
      <c r="H43" s="190"/>
      <c r="I43" s="190"/>
      <c r="J43" s="190"/>
      <c r="K43" s="241"/>
    </row>
    <row r="44" s="172" customFormat="1" ht="32.1" customHeight="1" spans="1:11">
      <c r="A44" s="192" t="s">
        <v>142</v>
      </c>
      <c r="B44" s="230" t="s">
        <v>330</v>
      </c>
      <c r="C44" s="230"/>
      <c r="D44" s="194" t="s">
        <v>331</v>
      </c>
      <c r="E44" s="195"/>
      <c r="F44" s="194" t="s">
        <v>146</v>
      </c>
      <c r="G44" s="231">
        <v>11.27</v>
      </c>
      <c r="H44" s="232" t="s">
        <v>148</v>
      </c>
      <c r="I44" s="232"/>
      <c r="J44" s="230"/>
      <c r="K44" s="248"/>
    </row>
    <row r="45" s="172" customFormat="1" ht="16.5" customHeight="1"/>
    <row r="46" s="172" customFormat="1" ht="16.5" customHeight="1"/>
    <row r="47" s="172" customFormat="1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2:K22"/>
    <mergeCell ref="A23:K23"/>
    <mergeCell ref="A24:K24"/>
    <mergeCell ref="A25:B25"/>
    <mergeCell ref="E25:K25"/>
    <mergeCell ref="B26:K26"/>
    <mergeCell ref="A27:K27"/>
    <mergeCell ref="A28:K28"/>
    <mergeCell ref="A29:K29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C40"/>
    <mergeCell ref="D40:E40"/>
    <mergeCell ref="F40:G40"/>
    <mergeCell ref="H40:I40"/>
    <mergeCell ref="J40:K40"/>
    <mergeCell ref="B41:K41"/>
    <mergeCell ref="A42:K42"/>
    <mergeCell ref="A43:K43"/>
    <mergeCell ref="B44:C44"/>
    <mergeCell ref="H44:I44"/>
    <mergeCell ref="J44:K44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name="Check Box 2" r:id="rId4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name="Check Box 4" r:id="rId6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name="Check Box 5" r:id="rId7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name="Check Box 6" r:id="rId8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name="Check Box 26" r:id="rId28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name="Check Box 33" r:id="rId35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8" name="Check Box 40" r:id="rId42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9" name="Check Box 41" r:id="rId43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0" name="Check Box 42" r:id="rId44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1" name="Check Box 43" r:id="rId45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2" name="Check Box 44" r:id="rId46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3" name="Check Box 45" r:id="rId47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4" name="Check Box 46" r:id="rId48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5" name="Check Box 47" r:id="rId49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6" name="Check Box 48" r:id="rId50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7" name="Check Box 49" r:id="rId51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8" name="Check Box 50" r:id="rId52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9" name="Check Box 51" r:id="rId53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0" name="Check Box 52" r:id="rId54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1" name="Check Box 53" r:id="rId55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2" name="Check Box 54" r:id="rId56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3" name="Check Box 55" r:id="rId57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4" name="Check Box 56" r:id="rId58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5" name="Check Box 57" r:id="rId59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6" name="Check Box 58" r:id="rId60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7" name="Check Box 59" r:id="rId6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8" name="Check Box 60" r:id="rId62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9" name="Check Box 61" r:id="rId63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0" name="Check Box 62" r:id="rId64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1" name="Check Box 63" r:id="rId65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2" name="Check Box 64" r:id="rId66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3" name="Check Box 65" r:id="rId67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4" name="Check Box 66" r:id="rId68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5" name="Check Box 67" r:id="rId69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6" name="Check Box 68" r:id="rId70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7" name="Check Box 69" r:id="rId71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8" name="Check Box 70" r:id="rId7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9" name="Check Box 71" r:id="rId73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0" name="Check Box 72" r:id="rId74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1" name="Check Box 73" r:id="rId75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2" name="Check Box 74" r:id="rId76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3" name="Check Box 75" r:id="rId77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4" name="Check Box 76" r:id="rId78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5" name="Check Box 77" r:id="rId79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6" name="Check Box 78" r:id="rId8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1"/>
  <sheetViews>
    <sheetView topLeftCell="A2" workbookViewId="0">
      <selection activeCell="A16" sqref="A16"/>
    </sheetView>
  </sheetViews>
  <sheetFormatPr defaultColWidth="9" defaultRowHeight="26.1" customHeight="1"/>
  <cols>
    <col min="1" max="1" width="17.125" style="112" customWidth="1"/>
    <col min="2" max="7" width="9.375" style="112" customWidth="1"/>
    <col min="8" max="8" width="9.68333333333333" style="112" customWidth="1"/>
    <col min="9" max="9" width="1.86666666666667" style="112" customWidth="1"/>
    <col min="10" max="10" width="20.3083333333333" style="112" customWidth="1"/>
    <col min="11" max="11" width="19.0583333333333" style="113" customWidth="1"/>
    <col min="12" max="12" width="20" style="113" customWidth="1"/>
    <col min="13" max="13" width="17.9666666666667" style="113" customWidth="1"/>
    <col min="14" max="14" width="15.775" style="113" customWidth="1"/>
    <col min="15" max="15" width="16.4" style="113" customWidth="1"/>
    <col min="16" max="16" width="16.0916666666667" style="113" customWidth="1"/>
    <col min="17" max="17" width="16.375" style="113" customWidth="1"/>
    <col min="18" max="16384" width="9" style="112"/>
  </cols>
  <sheetData>
    <row r="1" s="112" customFormat="1" ht="30" customHeight="1" spans="1:17">
      <c r="A1" s="114" t="s">
        <v>152</v>
      </c>
      <c r="B1" s="115"/>
      <c r="C1" s="115"/>
      <c r="D1" s="115"/>
      <c r="E1" s="115"/>
      <c r="F1" s="115"/>
      <c r="G1" s="115"/>
      <c r="H1" s="115"/>
      <c r="I1" s="115"/>
      <c r="J1" s="115"/>
      <c r="K1" s="152"/>
      <c r="L1" s="152"/>
      <c r="M1" s="152"/>
      <c r="N1" s="152"/>
      <c r="O1" s="152"/>
      <c r="P1" s="152"/>
      <c r="Q1" s="152"/>
    </row>
    <row r="2" s="112" customFormat="1" ht="29.1" customHeight="1" spans="1:17">
      <c r="A2" s="116" t="s">
        <v>62</v>
      </c>
      <c r="B2" s="117" t="s">
        <v>348</v>
      </c>
      <c r="C2" s="117"/>
      <c r="D2" s="118" t="s">
        <v>69</v>
      </c>
      <c r="E2" s="117" t="s">
        <v>349</v>
      </c>
      <c r="F2" s="117"/>
      <c r="G2" s="117"/>
      <c r="H2" s="117"/>
      <c r="I2" s="153"/>
      <c r="J2" s="154" t="s">
        <v>57</v>
      </c>
      <c r="K2" s="155" t="s">
        <v>350</v>
      </c>
      <c r="L2" s="155"/>
      <c r="M2" s="155"/>
      <c r="N2" s="155"/>
      <c r="O2" s="156"/>
      <c r="P2" s="156"/>
      <c r="Q2" s="170"/>
    </row>
    <row r="3" s="112" customFormat="1" ht="29.1" customHeight="1" spans="1:17">
      <c r="A3" s="119" t="s">
        <v>153</v>
      </c>
      <c r="B3" s="120" t="s">
        <v>154</v>
      </c>
      <c r="C3" s="120"/>
      <c r="D3" s="120"/>
      <c r="E3" s="120"/>
      <c r="F3" s="120"/>
      <c r="G3" s="120"/>
      <c r="H3" s="120"/>
      <c r="I3" s="142"/>
      <c r="J3" s="157" t="s">
        <v>155</v>
      </c>
      <c r="K3" s="158"/>
      <c r="L3" s="158"/>
      <c r="M3" s="158"/>
      <c r="N3" s="158"/>
      <c r="O3" s="159"/>
      <c r="P3" s="159"/>
      <c r="Q3" s="171"/>
    </row>
    <row r="4" s="112" customFormat="1" ht="29.1" customHeight="1" spans="1:17">
      <c r="A4" s="119"/>
      <c r="B4" s="121" t="s">
        <v>116</v>
      </c>
      <c r="C4" s="122" t="s">
        <v>117</v>
      </c>
      <c r="D4" s="123" t="s">
        <v>118</v>
      </c>
      <c r="E4" s="124" t="s">
        <v>119</v>
      </c>
      <c r="F4" s="122" t="s">
        <v>120</v>
      </c>
      <c r="G4" s="124" t="s">
        <v>121</v>
      </c>
      <c r="H4" s="122" t="s">
        <v>122</v>
      </c>
      <c r="I4" s="142"/>
      <c r="J4" s="160"/>
      <c r="K4" s="161" t="s">
        <v>116</v>
      </c>
      <c r="L4" s="161" t="s">
        <v>117</v>
      </c>
      <c r="M4" s="162" t="s">
        <v>118</v>
      </c>
      <c r="N4" s="161" t="s">
        <v>119</v>
      </c>
      <c r="O4" s="161" t="s">
        <v>120</v>
      </c>
      <c r="P4" s="161" t="s">
        <v>121</v>
      </c>
      <c r="Q4" s="147" t="s">
        <v>256</v>
      </c>
    </row>
    <row r="5" s="112" customFormat="1" ht="29.1" customHeight="1" spans="1:17">
      <c r="A5" s="119"/>
      <c r="B5" s="121" t="s">
        <v>257</v>
      </c>
      <c r="C5" s="122" t="s">
        <v>258</v>
      </c>
      <c r="D5" s="123" t="s">
        <v>259</v>
      </c>
      <c r="E5" s="124" t="s">
        <v>260</v>
      </c>
      <c r="F5" s="122" t="s">
        <v>261</v>
      </c>
      <c r="G5" s="124" t="s">
        <v>262</v>
      </c>
      <c r="H5" s="122" t="s">
        <v>263</v>
      </c>
      <c r="I5" s="142"/>
      <c r="J5" s="160"/>
      <c r="K5" s="163" t="s">
        <v>257</v>
      </c>
      <c r="L5" s="163" t="s">
        <v>258</v>
      </c>
      <c r="M5" s="163" t="s">
        <v>259</v>
      </c>
      <c r="N5" s="163" t="s">
        <v>260</v>
      </c>
      <c r="O5" s="163" t="s">
        <v>261</v>
      </c>
      <c r="P5" s="163" t="s">
        <v>262</v>
      </c>
      <c r="Q5" s="163" t="s">
        <v>263</v>
      </c>
    </row>
    <row r="6" s="112" customFormat="1" ht="29.1" customHeight="1" spans="1:17">
      <c r="A6" s="122" t="s">
        <v>351</v>
      </c>
      <c r="B6" s="125">
        <f>C6-1</f>
        <v>68</v>
      </c>
      <c r="C6" s="125">
        <f>D6-2</f>
        <v>69</v>
      </c>
      <c r="D6" s="126">
        <v>71</v>
      </c>
      <c r="E6" s="127">
        <f>D6+2</f>
        <v>73</v>
      </c>
      <c r="F6" s="125">
        <f>E6+2</f>
        <v>75</v>
      </c>
      <c r="G6" s="127">
        <f>F6+1</f>
        <v>76</v>
      </c>
      <c r="H6" s="125">
        <f>G6+1</f>
        <v>77</v>
      </c>
      <c r="I6" s="142"/>
      <c r="J6" s="164" t="s">
        <v>351</v>
      </c>
      <c r="K6" s="165" t="s">
        <v>352</v>
      </c>
      <c r="L6" s="165" t="s">
        <v>352</v>
      </c>
      <c r="M6" s="165" t="s">
        <v>264</v>
      </c>
      <c r="N6" s="165" t="s">
        <v>352</v>
      </c>
      <c r="O6" s="165" t="s">
        <v>264</v>
      </c>
      <c r="P6" s="165" t="s">
        <v>264</v>
      </c>
      <c r="Q6" s="165"/>
    </row>
    <row r="7" s="112" customFormat="1" ht="29.1" customHeight="1" spans="1:17">
      <c r="A7" s="122" t="s">
        <v>353</v>
      </c>
      <c r="B7" s="125">
        <f>C7-1</f>
        <v>65</v>
      </c>
      <c r="C7" s="125">
        <f>D7-2</f>
        <v>66</v>
      </c>
      <c r="D7" s="126">
        <v>68</v>
      </c>
      <c r="E7" s="127">
        <f>D7+2</f>
        <v>70</v>
      </c>
      <c r="F7" s="125">
        <f>E7+2</f>
        <v>72</v>
      </c>
      <c r="G7" s="127">
        <f>F7+1</f>
        <v>73</v>
      </c>
      <c r="H7" s="125">
        <f>G7+1</f>
        <v>74</v>
      </c>
      <c r="I7" s="142"/>
      <c r="J7" s="164" t="s">
        <v>353</v>
      </c>
      <c r="K7" s="165" t="s">
        <v>264</v>
      </c>
      <c r="L7" s="165" t="s">
        <v>264</v>
      </c>
      <c r="M7" s="165" t="s">
        <v>264</v>
      </c>
      <c r="N7" s="144" t="s">
        <v>269</v>
      </c>
      <c r="O7" s="165" t="s">
        <v>264</v>
      </c>
      <c r="P7" s="165" t="s">
        <v>264</v>
      </c>
      <c r="Q7" s="165"/>
    </row>
    <row r="8" s="112" customFormat="1" ht="29.1" customHeight="1" spans="1:17">
      <c r="A8" s="122" t="s">
        <v>354</v>
      </c>
      <c r="B8" s="125">
        <f>C8-4</f>
        <v>104</v>
      </c>
      <c r="C8" s="125">
        <f>D8-4</f>
        <v>108</v>
      </c>
      <c r="D8" s="128" t="s">
        <v>355</v>
      </c>
      <c r="E8" s="127">
        <f>D8+4</f>
        <v>116</v>
      </c>
      <c r="F8" s="125">
        <f>E8+4</f>
        <v>120</v>
      </c>
      <c r="G8" s="127">
        <f>F8+6</f>
        <v>126</v>
      </c>
      <c r="H8" s="125">
        <f>G8+6</f>
        <v>132</v>
      </c>
      <c r="I8" s="142"/>
      <c r="J8" s="164" t="s">
        <v>354</v>
      </c>
      <c r="K8" s="165" t="s">
        <v>352</v>
      </c>
      <c r="L8" s="144" t="s">
        <v>269</v>
      </c>
      <c r="M8" s="165" t="s">
        <v>264</v>
      </c>
      <c r="N8" s="165" t="s">
        <v>264</v>
      </c>
      <c r="O8" s="166" t="s">
        <v>356</v>
      </c>
      <c r="P8" s="166" t="s">
        <v>332</v>
      </c>
      <c r="Q8" s="144"/>
    </row>
    <row r="9" s="112" customFormat="1" ht="29.1" customHeight="1" spans="1:17">
      <c r="A9" s="129" t="s">
        <v>357</v>
      </c>
      <c r="B9" s="130">
        <f>C9-4</f>
        <v>102</v>
      </c>
      <c r="C9" s="130">
        <f>D9-4</f>
        <v>106</v>
      </c>
      <c r="D9" s="131">
        <v>110</v>
      </c>
      <c r="E9" s="132">
        <f>D9+4</f>
        <v>114</v>
      </c>
      <c r="F9" s="130">
        <f>E9+5</f>
        <v>119</v>
      </c>
      <c r="G9" s="132">
        <f>F9+6</f>
        <v>125</v>
      </c>
      <c r="H9" s="130">
        <f>G9+7</f>
        <v>132</v>
      </c>
      <c r="I9" s="142"/>
      <c r="J9" s="164" t="s">
        <v>358</v>
      </c>
      <c r="K9" s="144" t="s">
        <v>268</v>
      </c>
      <c r="L9" s="165" t="s">
        <v>359</v>
      </c>
      <c r="M9" s="165" t="s">
        <v>264</v>
      </c>
      <c r="N9" s="166" t="s">
        <v>332</v>
      </c>
      <c r="O9" s="165" t="s">
        <v>264</v>
      </c>
      <c r="P9" s="165" t="s">
        <v>264</v>
      </c>
      <c r="Q9" s="165"/>
    </row>
    <row r="10" s="112" customFormat="1" ht="29.1" customHeight="1" spans="1:17">
      <c r="A10" s="122" t="s">
        <v>360</v>
      </c>
      <c r="B10" s="125">
        <f>C10-1.2</f>
        <v>83.5</v>
      </c>
      <c r="C10" s="125">
        <f>D10-1.8</f>
        <v>84.7</v>
      </c>
      <c r="D10" s="126">
        <v>86.5</v>
      </c>
      <c r="E10" s="127">
        <f>D10+1.8</f>
        <v>88.3</v>
      </c>
      <c r="F10" s="125">
        <f>E10+1.8</f>
        <v>90.1</v>
      </c>
      <c r="G10" s="127">
        <f>F10+1.3</f>
        <v>91.4</v>
      </c>
      <c r="H10" s="125">
        <f>G10+1.3</f>
        <v>92.7</v>
      </c>
      <c r="I10" s="142"/>
      <c r="J10" s="164" t="s">
        <v>357</v>
      </c>
      <c r="K10" s="165" t="s">
        <v>352</v>
      </c>
      <c r="L10" s="165" t="s">
        <v>359</v>
      </c>
      <c r="M10" s="144" t="s">
        <v>269</v>
      </c>
      <c r="N10" s="165" t="s">
        <v>264</v>
      </c>
      <c r="O10" s="165" t="s">
        <v>359</v>
      </c>
      <c r="P10" s="165" t="s">
        <v>359</v>
      </c>
      <c r="Q10" s="144"/>
    </row>
    <row r="11" s="112" customFormat="1" ht="29.1" customHeight="1" spans="1:17">
      <c r="A11" s="122" t="s">
        <v>361</v>
      </c>
      <c r="B11" s="125">
        <f>C11-0.8</f>
        <v>19.9</v>
      </c>
      <c r="C11" s="125">
        <f>D11-0.8</f>
        <v>20.7</v>
      </c>
      <c r="D11" s="126">
        <v>21.5</v>
      </c>
      <c r="E11" s="127">
        <f>D11+0.8</f>
        <v>22.3</v>
      </c>
      <c r="F11" s="125">
        <f>E11+0.8</f>
        <v>23.1</v>
      </c>
      <c r="G11" s="127">
        <f>F11+1.3</f>
        <v>24.4</v>
      </c>
      <c r="H11" s="125">
        <f>G11+1.3</f>
        <v>25.7</v>
      </c>
      <c r="I11" s="142"/>
      <c r="J11" s="164" t="s">
        <v>362</v>
      </c>
      <c r="K11" s="144" t="s">
        <v>271</v>
      </c>
      <c r="L11" s="144" t="s">
        <v>363</v>
      </c>
      <c r="M11" s="144" t="s">
        <v>352</v>
      </c>
      <c r="N11" s="165" t="s">
        <v>264</v>
      </c>
      <c r="O11" s="144" t="s">
        <v>269</v>
      </c>
      <c r="P11" s="144" t="s">
        <v>269</v>
      </c>
      <c r="Q11" s="144"/>
    </row>
    <row r="12" s="112" customFormat="1" ht="29.1" customHeight="1" spans="1:17">
      <c r="A12" s="122" t="s">
        <v>364</v>
      </c>
      <c r="B12" s="125">
        <f>C12-0.7</f>
        <v>16.6</v>
      </c>
      <c r="C12" s="125">
        <f>D12-0.7</f>
        <v>17.3</v>
      </c>
      <c r="D12" s="133">
        <v>18</v>
      </c>
      <c r="E12" s="127">
        <f>D12+0.7</f>
        <v>18.7</v>
      </c>
      <c r="F12" s="125">
        <f>E12+0.7</f>
        <v>19.4</v>
      </c>
      <c r="G12" s="127">
        <f>F12+1</f>
        <v>20.4</v>
      </c>
      <c r="H12" s="125">
        <f>G12+1</f>
        <v>21.4</v>
      </c>
      <c r="I12" s="142"/>
      <c r="J12" s="164" t="s">
        <v>365</v>
      </c>
      <c r="K12" s="165" t="s">
        <v>352</v>
      </c>
      <c r="L12" s="165" t="s">
        <v>269</v>
      </c>
      <c r="M12" s="144" t="s">
        <v>269</v>
      </c>
      <c r="N12" s="144" t="s">
        <v>269</v>
      </c>
      <c r="O12" s="144" t="s">
        <v>269</v>
      </c>
      <c r="P12" s="144" t="s">
        <v>269</v>
      </c>
      <c r="Q12" s="144"/>
    </row>
    <row r="13" s="112" customFormat="1" ht="29.1" customHeight="1" spans="1:17">
      <c r="A13" s="122" t="s">
        <v>366</v>
      </c>
      <c r="B13" s="125">
        <f>C13-0.5</f>
        <v>10</v>
      </c>
      <c r="C13" s="125">
        <f>D13-0.5</f>
        <v>10.5</v>
      </c>
      <c r="D13" s="126">
        <v>11</v>
      </c>
      <c r="E13" s="127">
        <f>D13+0.5</f>
        <v>11.5</v>
      </c>
      <c r="F13" s="125">
        <f>E13+0.5</f>
        <v>12</v>
      </c>
      <c r="G13" s="134">
        <f>F13+0.7</f>
        <v>12.7</v>
      </c>
      <c r="H13" s="135">
        <f>G13+0.7</f>
        <v>13.4</v>
      </c>
      <c r="I13" s="142"/>
      <c r="J13" s="167" t="s">
        <v>367</v>
      </c>
      <c r="K13" s="165" t="s">
        <v>264</v>
      </c>
      <c r="L13" s="144" t="s">
        <v>269</v>
      </c>
      <c r="M13" s="165" t="s">
        <v>264</v>
      </c>
      <c r="N13" s="144" t="s">
        <v>269</v>
      </c>
      <c r="O13" s="165" t="s">
        <v>264</v>
      </c>
      <c r="P13" s="165" t="s">
        <v>264</v>
      </c>
      <c r="Q13" s="144"/>
    </row>
    <row r="14" s="112" customFormat="1" ht="29.1" customHeight="1" spans="1:17">
      <c r="A14" s="122" t="s">
        <v>368</v>
      </c>
      <c r="B14" s="125">
        <f>C14-1</f>
        <v>52</v>
      </c>
      <c r="C14" s="125">
        <f>D14-1</f>
        <v>53</v>
      </c>
      <c r="D14" s="126">
        <v>54</v>
      </c>
      <c r="E14" s="127">
        <f>D14+1</f>
        <v>55</v>
      </c>
      <c r="F14" s="125">
        <f>E14+1</f>
        <v>56</v>
      </c>
      <c r="G14" s="127">
        <f>F14+1.5</f>
        <v>57.5</v>
      </c>
      <c r="H14" s="125">
        <f>G14+1.5</f>
        <v>59</v>
      </c>
      <c r="I14" s="142"/>
      <c r="J14" s="164" t="s">
        <v>364</v>
      </c>
      <c r="K14" s="144" t="s">
        <v>275</v>
      </c>
      <c r="L14" s="165" t="s">
        <v>264</v>
      </c>
      <c r="M14" s="165" t="s">
        <v>264</v>
      </c>
      <c r="N14" s="165" t="s">
        <v>264</v>
      </c>
      <c r="O14" s="144" t="s">
        <v>269</v>
      </c>
      <c r="P14" s="144" t="s">
        <v>269</v>
      </c>
      <c r="Q14" s="144"/>
    </row>
    <row r="15" s="112" customFormat="1" ht="29.1" customHeight="1" spans="1:17">
      <c r="A15" s="136"/>
      <c r="B15" s="137"/>
      <c r="C15" s="137"/>
      <c r="D15" s="137"/>
      <c r="E15" s="137"/>
      <c r="F15" s="137"/>
      <c r="G15" s="137"/>
      <c r="H15" s="137"/>
      <c r="I15" s="142"/>
      <c r="J15" s="164" t="s">
        <v>369</v>
      </c>
      <c r="K15" s="165" t="s">
        <v>264</v>
      </c>
      <c r="L15" s="165" t="s">
        <v>269</v>
      </c>
      <c r="M15" s="144" t="s">
        <v>269</v>
      </c>
      <c r="N15" s="165" t="s">
        <v>264</v>
      </c>
      <c r="O15" s="144" t="s">
        <v>269</v>
      </c>
      <c r="P15" s="165" t="s">
        <v>264</v>
      </c>
      <c r="Q15" s="144"/>
    </row>
    <row r="16" s="112" customFormat="1" ht="29.1" customHeight="1" spans="1:17">
      <c r="A16" s="138"/>
      <c r="B16" s="139"/>
      <c r="C16" s="140"/>
      <c r="D16" s="141"/>
      <c r="E16" s="140"/>
      <c r="F16" s="140"/>
      <c r="G16" s="140"/>
      <c r="H16" s="142"/>
      <c r="I16" s="142"/>
      <c r="J16" s="144"/>
      <c r="K16" s="144"/>
      <c r="L16" s="144"/>
      <c r="M16" s="144"/>
      <c r="N16" s="166"/>
      <c r="O16" s="144"/>
      <c r="P16" s="144"/>
      <c r="Q16" s="144"/>
    </row>
    <row r="17" s="112" customFormat="1" ht="29.1" customHeight="1" spans="1:17">
      <c r="A17" s="143"/>
      <c r="B17" s="144"/>
      <c r="C17" s="145"/>
      <c r="D17" s="145"/>
      <c r="E17" s="145"/>
      <c r="F17" s="145"/>
      <c r="G17" s="144"/>
      <c r="H17" s="142"/>
      <c r="I17" s="142"/>
      <c r="J17" s="144"/>
      <c r="K17" s="144"/>
      <c r="L17" s="144"/>
      <c r="M17" s="144"/>
      <c r="N17" s="144"/>
      <c r="O17" s="144"/>
      <c r="P17" s="144"/>
      <c r="Q17" s="144"/>
    </row>
    <row r="18" s="112" customFormat="1" ht="29.1" customHeight="1" spans="1:17">
      <c r="A18" s="146"/>
      <c r="B18" s="147"/>
      <c r="C18" s="148"/>
      <c r="D18" s="148"/>
      <c r="E18" s="149"/>
      <c r="F18" s="149"/>
      <c r="G18" s="147"/>
      <c r="H18" s="142"/>
      <c r="I18" s="142"/>
      <c r="J18" s="147"/>
      <c r="K18" s="147"/>
      <c r="L18" s="144"/>
      <c r="M18" s="147"/>
      <c r="N18" s="147"/>
      <c r="O18" s="147"/>
      <c r="P18" s="147"/>
      <c r="Q18" s="147"/>
    </row>
    <row r="19" s="112" customFormat="1" ht="14.25" spans="1:17">
      <c r="A19" s="150" t="s">
        <v>203</v>
      </c>
      <c r="D19" s="151"/>
      <c r="E19" s="151"/>
      <c r="F19" s="151"/>
      <c r="G19" s="151"/>
      <c r="H19" s="151"/>
      <c r="I19" s="151"/>
      <c r="J19" s="151"/>
      <c r="K19" s="168"/>
      <c r="L19" s="168"/>
      <c r="M19" s="168"/>
      <c r="N19" s="168"/>
      <c r="O19" s="168"/>
      <c r="P19" s="168"/>
      <c r="Q19" s="168"/>
    </row>
    <row r="20" s="112" customFormat="1" ht="14.25" spans="1:17">
      <c r="A20" s="112" t="s">
        <v>204</v>
      </c>
      <c r="B20" s="151"/>
      <c r="C20" s="151"/>
      <c r="D20" s="151"/>
      <c r="E20" s="151"/>
      <c r="F20" s="151"/>
      <c r="G20" s="151"/>
      <c r="H20" s="151"/>
      <c r="I20" s="151"/>
      <c r="J20" s="150" t="s">
        <v>254</v>
      </c>
      <c r="K20" s="169"/>
      <c r="L20" s="169" t="s">
        <v>370</v>
      </c>
      <c r="M20" s="169"/>
      <c r="N20" s="169" t="s">
        <v>371</v>
      </c>
      <c r="O20" s="169"/>
      <c r="P20" s="169"/>
      <c r="Q20" s="113"/>
    </row>
    <row r="21" s="112" customFormat="1" customHeight="1" spans="1:17">
      <c r="A21" s="151"/>
      <c r="K21" s="113"/>
      <c r="L21" s="113"/>
      <c r="M21" s="113"/>
      <c r="N21" s="113"/>
      <c r="O21" s="113"/>
      <c r="P21" s="113"/>
      <c r="Q21" s="113"/>
    </row>
  </sheetData>
  <mergeCells count="7">
    <mergeCell ref="A1:Q1"/>
    <mergeCell ref="B2:C2"/>
    <mergeCell ref="E2:H2"/>
    <mergeCell ref="K2:Q2"/>
    <mergeCell ref="B3:H3"/>
    <mergeCell ref="J3:Q3"/>
    <mergeCell ref="A3:A5"/>
  </mergeCells>
  <pageMargins left="0.75" right="0.75" top="1" bottom="1" header="0.5" footer="0.5"/>
  <pageSetup paperSize="9" orientation="portrait"/>
  <headerFooter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0"/>
  <sheetViews>
    <sheetView zoomScale="125" zoomScaleNormal="125" workbookViewId="0">
      <selection activeCell="A1" sqref="$A1:$XFD1048576"/>
    </sheetView>
  </sheetViews>
  <sheetFormatPr defaultColWidth="9" defaultRowHeight="14.25"/>
  <cols>
    <col min="1" max="1" width="5" customWidth="1"/>
    <col min="2" max="2" width="11" style="21" customWidth="1"/>
    <col min="3" max="3" width="19" customWidth="1"/>
    <col min="4" max="4" width="10" customWidth="1"/>
    <col min="5" max="5" width="14.375" style="109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customFormat="1" ht="29.25" spans="1:15">
      <c r="A1" s="3" t="s">
        <v>372</v>
      </c>
      <c r="B1" s="2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373</v>
      </c>
      <c r="B2" s="23" t="s">
        <v>374</v>
      </c>
      <c r="C2" s="5" t="s">
        <v>375</v>
      </c>
      <c r="D2" s="5" t="s">
        <v>376</v>
      </c>
      <c r="E2" s="5" t="s">
        <v>377</v>
      </c>
      <c r="F2" s="5" t="s">
        <v>378</v>
      </c>
      <c r="G2" s="5" t="s">
        <v>379</v>
      </c>
      <c r="H2" s="5" t="s">
        <v>380</v>
      </c>
      <c r="I2" s="4" t="s">
        <v>381</v>
      </c>
      <c r="J2" s="4" t="s">
        <v>382</v>
      </c>
      <c r="K2" s="4" t="s">
        <v>383</v>
      </c>
      <c r="L2" s="4" t="s">
        <v>384</v>
      </c>
      <c r="M2" s="4" t="s">
        <v>385</v>
      </c>
      <c r="N2" s="5" t="s">
        <v>386</v>
      </c>
      <c r="O2" s="5" t="s">
        <v>387</v>
      </c>
    </row>
    <row r="3" s="1" customFormat="1" ht="16.5" spans="1:15">
      <c r="A3" s="4"/>
      <c r="B3" s="110"/>
      <c r="C3" s="7"/>
      <c r="D3" s="7"/>
      <c r="E3" s="7"/>
      <c r="F3" s="7"/>
      <c r="G3" s="7"/>
      <c r="H3" s="7"/>
      <c r="I3" s="4" t="s">
        <v>388</v>
      </c>
      <c r="J3" s="4" t="s">
        <v>388</v>
      </c>
      <c r="K3" s="4" t="s">
        <v>388</v>
      </c>
      <c r="L3" s="4" t="s">
        <v>388</v>
      </c>
      <c r="M3" s="4" t="s">
        <v>388</v>
      </c>
      <c r="N3" s="7"/>
      <c r="O3" s="7"/>
    </row>
    <row r="4" s="96" customFormat="1" spans="1:15">
      <c r="A4" s="104">
        <v>1</v>
      </c>
      <c r="B4" s="25" t="s">
        <v>389</v>
      </c>
      <c r="C4" s="26" t="s">
        <v>390</v>
      </c>
      <c r="D4" s="26" t="s">
        <v>124</v>
      </c>
      <c r="E4" s="28" t="s">
        <v>63</v>
      </c>
      <c r="F4" s="26" t="s">
        <v>54</v>
      </c>
      <c r="G4" s="26"/>
      <c r="H4" s="26"/>
      <c r="I4" s="26">
        <v>1</v>
      </c>
      <c r="J4" s="26"/>
      <c r="K4" s="26"/>
      <c r="L4" s="26"/>
      <c r="M4" s="26"/>
      <c r="N4" s="26">
        <f>SUM(I4:M4)</f>
        <v>1</v>
      </c>
      <c r="O4" s="26" t="s">
        <v>391</v>
      </c>
    </row>
    <row r="5" s="96" customFormat="1" spans="1:15">
      <c r="A5" s="104">
        <v>2</v>
      </c>
      <c r="B5" s="25" t="s">
        <v>389</v>
      </c>
      <c r="C5" s="26" t="s">
        <v>390</v>
      </c>
      <c r="D5" s="26" t="s">
        <v>124</v>
      </c>
      <c r="E5" s="28" t="s">
        <v>63</v>
      </c>
      <c r="F5" s="26" t="s">
        <v>54</v>
      </c>
      <c r="G5" s="26"/>
      <c r="H5" s="104"/>
      <c r="I5" s="26"/>
      <c r="J5" s="26">
        <v>1</v>
      </c>
      <c r="K5" s="26"/>
      <c r="L5" s="26"/>
      <c r="M5" s="26">
        <v>1</v>
      </c>
      <c r="N5" s="26">
        <f>SUM(I5:M5)</f>
        <v>2</v>
      </c>
      <c r="O5" s="26" t="s">
        <v>391</v>
      </c>
    </row>
    <row r="6" s="96" customFormat="1" spans="1:15">
      <c r="A6" s="104">
        <v>3</v>
      </c>
      <c r="B6" s="25" t="s">
        <v>392</v>
      </c>
      <c r="C6" s="26" t="s">
        <v>390</v>
      </c>
      <c r="D6" s="26" t="s">
        <v>124</v>
      </c>
      <c r="E6" s="28" t="s">
        <v>63</v>
      </c>
      <c r="F6" s="26" t="s">
        <v>54</v>
      </c>
      <c r="G6" s="26"/>
      <c r="H6" s="104"/>
      <c r="I6" s="26">
        <v>1</v>
      </c>
      <c r="J6" s="26"/>
      <c r="K6" s="26"/>
      <c r="L6" s="26"/>
      <c r="M6" s="26"/>
      <c r="N6" s="26">
        <v>1</v>
      </c>
      <c r="O6" s="26" t="s">
        <v>391</v>
      </c>
    </row>
    <row r="7" s="96" customFormat="1" spans="1:15">
      <c r="A7" s="104">
        <v>4</v>
      </c>
      <c r="B7" s="25" t="s">
        <v>393</v>
      </c>
      <c r="C7" s="26" t="s">
        <v>390</v>
      </c>
      <c r="D7" s="26" t="s">
        <v>124</v>
      </c>
      <c r="E7" s="28" t="s">
        <v>63</v>
      </c>
      <c r="F7" s="26" t="s">
        <v>54</v>
      </c>
      <c r="G7" s="26"/>
      <c r="H7" s="104"/>
      <c r="I7" s="26"/>
      <c r="J7" s="26">
        <v>1</v>
      </c>
      <c r="K7" s="26"/>
      <c r="L7" s="26"/>
      <c r="M7" s="26">
        <v>1</v>
      </c>
      <c r="N7" s="26">
        <v>2</v>
      </c>
      <c r="O7" s="26" t="s">
        <v>391</v>
      </c>
    </row>
    <row r="8" s="96" customFormat="1" spans="1:15">
      <c r="A8" s="104">
        <v>5</v>
      </c>
      <c r="B8" s="25" t="s">
        <v>394</v>
      </c>
      <c r="C8" s="26" t="s">
        <v>390</v>
      </c>
      <c r="D8" s="26" t="s">
        <v>124</v>
      </c>
      <c r="E8" s="28" t="s">
        <v>63</v>
      </c>
      <c r="F8" s="26" t="s">
        <v>54</v>
      </c>
      <c r="G8" s="26"/>
      <c r="H8" s="104"/>
      <c r="I8" s="26"/>
      <c r="J8" s="26">
        <v>1</v>
      </c>
      <c r="K8" s="26"/>
      <c r="L8" s="26"/>
      <c r="M8" s="26"/>
      <c r="N8" s="26">
        <v>1</v>
      </c>
      <c r="O8" s="26" t="s">
        <v>391</v>
      </c>
    </row>
    <row r="9" s="96" customFormat="1" spans="1:15">
      <c r="A9" s="104">
        <v>6</v>
      </c>
      <c r="B9" s="25" t="s">
        <v>395</v>
      </c>
      <c r="C9" s="26" t="s">
        <v>390</v>
      </c>
      <c r="D9" s="26" t="s">
        <v>124</v>
      </c>
      <c r="E9" s="28" t="s">
        <v>63</v>
      </c>
      <c r="F9" s="26" t="s">
        <v>54</v>
      </c>
      <c r="G9" s="26"/>
      <c r="H9" s="104"/>
      <c r="I9" s="26">
        <v>1</v>
      </c>
      <c r="J9" s="26"/>
      <c r="K9" s="26"/>
      <c r="L9" s="26"/>
      <c r="M9" s="26"/>
      <c r="N9" s="26">
        <v>1</v>
      </c>
      <c r="O9" s="26" t="s">
        <v>391</v>
      </c>
    </row>
    <row r="10" s="96" customFormat="1" spans="1:15">
      <c r="A10" s="104">
        <v>7</v>
      </c>
      <c r="B10" s="25" t="s">
        <v>396</v>
      </c>
      <c r="C10" s="26" t="s">
        <v>390</v>
      </c>
      <c r="D10" s="26" t="s">
        <v>125</v>
      </c>
      <c r="E10" s="28" t="s">
        <v>63</v>
      </c>
      <c r="F10" s="26" t="s">
        <v>54</v>
      </c>
      <c r="G10" s="26"/>
      <c r="H10" s="104"/>
      <c r="I10" s="26"/>
      <c r="J10" s="26"/>
      <c r="K10" s="26">
        <v>1</v>
      </c>
      <c r="L10" s="26"/>
      <c r="M10" s="26">
        <v>1</v>
      </c>
      <c r="N10" s="26">
        <v>2</v>
      </c>
      <c r="O10" s="26" t="s">
        <v>391</v>
      </c>
    </row>
    <row r="11" s="96" customFormat="1" spans="1:15">
      <c r="A11" s="104">
        <v>8</v>
      </c>
      <c r="B11" s="25" t="s">
        <v>396</v>
      </c>
      <c r="C11" s="26" t="s">
        <v>390</v>
      </c>
      <c r="D11" s="26" t="s">
        <v>125</v>
      </c>
      <c r="E11" s="28" t="s">
        <v>63</v>
      </c>
      <c r="F11" s="26" t="s">
        <v>54</v>
      </c>
      <c r="G11" s="26"/>
      <c r="H11" s="104"/>
      <c r="I11" s="26"/>
      <c r="J11" s="26">
        <v>1</v>
      </c>
      <c r="K11" s="26"/>
      <c r="L11" s="26">
        <v>1</v>
      </c>
      <c r="M11" s="26"/>
      <c r="N11" s="26">
        <v>2</v>
      </c>
      <c r="O11" s="26" t="s">
        <v>391</v>
      </c>
    </row>
    <row r="12" s="96" customFormat="1" spans="1:15">
      <c r="A12" s="104">
        <v>9</v>
      </c>
      <c r="B12" s="25" t="s">
        <v>397</v>
      </c>
      <c r="C12" s="26" t="s">
        <v>390</v>
      </c>
      <c r="D12" s="26" t="s">
        <v>125</v>
      </c>
      <c r="E12" s="28" t="s">
        <v>63</v>
      </c>
      <c r="F12" s="26" t="s">
        <v>54</v>
      </c>
      <c r="G12" s="26"/>
      <c r="H12" s="104"/>
      <c r="I12" s="26"/>
      <c r="J12" s="26">
        <v>1</v>
      </c>
      <c r="K12" s="26"/>
      <c r="L12" s="26"/>
      <c r="M12" s="26"/>
      <c r="N12" s="26">
        <v>1</v>
      </c>
      <c r="O12" s="26" t="s">
        <v>391</v>
      </c>
    </row>
    <row r="13" s="96" customFormat="1" spans="1:15">
      <c r="A13" s="104">
        <v>10</v>
      </c>
      <c r="B13" s="25" t="s">
        <v>398</v>
      </c>
      <c r="C13" s="26" t="s">
        <v>390</v>
      </c>
      <c r="D13" s="26" t="s">
        <v>125</v>
      </c>
      <c r="E13" s="28" t="s">
        <v>63</v>
      </c>
      <c r="F13" s="26" t="s">
        <v>54</v>
      </c>
      <c r="G13" s="26"/>
      <c r="H13" s="104"/>
      <c r="I13" s="26"/>
      <c r="J13" s="26"/>
      <c r="K13" s="26"/>
      <c r="L13" s="26">
        <v>1</v>
      </c>
      <c r="M13" s="26"/>
      <c r="N13" s="26">
        <v>1</v>
      </c>
      <c r="O13" s="26" t="s">
        <v>391</v>
      </c>
    </row>
    <row r="14" s="96" customFormat="1" spans="1:15">
      <c r="A14" s="104">
        <v>11</v>
      </c>
      <c r="B14" s="25" t="s">
        <v>399</v>
      </c>
      <c r="C14" s="26" t="s">
        <v>390</v>
      </c>
      <c r="D14" s="26" t="s">
        <v>125</v>
      </c>
      <c r="E14" s="28" t="s">
        <v>63</v>
      </c>
      <c r="F14" s="26" t="s">
        <v>54</v>
      </c>
      <c r="G14" s="26"/>
      <c r="H14" s="104"/>
      <c r="I14" s="26">
        <v>1</v>
      </c>
      <c r="J14" s="26"/>
      <c r="K14" s="26"/>
      <c r="L14" s="26"/>
      <c r="M14" s="26">
        <v>1</v>
      </c>
      <c r="N14" s="26">
        <v>2</v>
      </c>
      <c r="O14" s="26" t="s">
        <v>391</v>
      </c>
    </row>
    <row r="15" s="96" customFormat="1" spans="1:15">
      <c r="A15" s="104">
        <v>12</v>
      </c>
      <c r="B15" s="25" t="s">
        <v>400</v>
      </c>
      <c r="C15" s="26" t="s">
        <v>390</v>
      </c>
      <c r="D15" s="26" t="s">
        <v>125</v>
      </c>
      <c r="E15" s="28" t="s">
        <v>63</v>
      </c>
      <c r="F15" s="26" t="s">
        <v>54</v>
      </c>
      <c r="G15" s="26"/>
      <c r="H15" s="104"/>
      <c r="I15" s="26"/>
      <c r="J15" s="26"/>
      <c r="K15" s="26">
        <v>1</v>
      </c>
      <c r="L15" s="26"/>
      <c r="M15" s="26"/>
      <c r="N15" s="26">
        <v>1</v>
      </c>
      <c r="O15" s="26" t="s">
        <v>391</v>
      </c>
    </row>
    <row r="16" s="96" customFormat="1" spans="1:15">
      <c r="A16" s="104"/>
      <c r="B16" s="31"/>
      <c r="C16" s="26"/>
      <c r="D16" s="26"/>
      <c r="E16" s="28"/>
      <c r="F16" s="26"/>
      <c r="G16" s="26"/>
      <c r="H16" s="104"/>
      <c r="I16" s="26"/>
      <c r="J16" s="26"/>
      <c r="K16" s="26"/>
      <c r="L16" s="26"/>
      <c r="M16" s="26"/>
      <c r="N16" s="26"/>
      <c r="O16" s="26"/>
    </row>
    <row r="17" s="96" customFormat="1" spans="1:15">
      <c r="A17" s="104"/>
      <c r="B17" s="31"/>
      <c r="C17" s="26"/>
      <c r="D17" s="26"/>
      <c r="E17" s="28"/>
      <c r="F17" s="26"/>
      <c r="G17" s="104"/>
      <c r="H17" s="104"/>
      <c r="I17" s="104"/>
      <c r="J17" s="104"/>
      <c r="K17" s="104"/>
      <c r="L17" s="104"/>
      <c r="M17" s="104"/>
      <c r="N17" s="67"/>
      <c r="O17" s="26"/>
    </row>
    <row r="18" s="96" customFormat="1" spans="1:15">
      <c r="A18" s="104"/>
      <c r="B18" s="31"/>
      <c r="C18" s="26"/>
      <c r="D18" s="26"/>
      <c r="E18" s="28"/>
      <c r="F18" s="26"/>
      <c r="G18" s="104"/>
      <c r="H18" s="104"/>
      <c r="I18" s="104"/>
      <c r="J18" s="104"/>
      <c r="K18" s="104"/>
      <c r="L18" s="104"/>
      <c r="M18" s="104"/>
      <c r="N18" s="67"/>
      <c r="O18" s="26"/>
    </row>
    <row r="19" s="2" customFormat="1" ht="18.75" spans="1:15">
      <c r="A19" s="11" t="s">
        <v>401</v>
      </c>
      <c r="B19" s="37"/>
      <c r="C19" s="12"/>
      <c r="D19" s="13"/>
      <c r="E19" s="14"/>
      <c r="F19" s="55"/>
      <c r="G19" s="55"/>
      <c r="H19" s="55"/>
      <c r="I19" s="38"/>
      <c r="J19" s="11" t="s">
        <v>402</v>
      </c>
      <c r="K19" s="12"/>
      <c r="L19" s="12"/>
      <c r="M19" s="13"/>
      <c r="N19" s="12"/>
      <c r="O19" s="19"/>
    </row>
    <row r="20" customFormat="1" ht="46" customHeight="1" spans="1:15">
      <c r="A20" s="15" t="s">
        <v>403</v>
      </c>
      <c r="B20" s="39"/>
      <c r="C20" s="16"/>
      <c r="D20" s="16"/>
      <c r="E20" s="111"/>
      <c r="F20" s="16"/>
      <c r="G20" s="16"/>
      <c r="H20" s="16"/>
      <c r="I20" s="16"/>
      <c r="J20" s="16"/>
      <c r="K20" s="16"/>
      <c r="L20" s="16"/>
      <c r="M20" s="16"/>
      <c r="N20" s="16"/>
      <c r="O20" s="16"/>
    </row>
  </sheetData>
  <mergeCells count="15">
    <mergeCell ref="A1:O1"/>
    <mergeCell ref="A19:D19"/>
    <mergeCell ref="E19:I19"/>
    <mergeCell ref="J19:M19"/>
    <mergeCell ref="A20:O20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7 O8:O11 O12:O13 O14:O15 O16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0"/>
  <sheetViews>
    <sheetView zoomScale="125" zoomScaleNormal="125" workbookViewId="0">
      <selection activeCell="A1" sqref="$A1:$XFD1048576"/>
    </sheetView>
  </sheetViews>
  <sheetFormatPr defaultColWidth="9" defaultRowHeight="14.25"/>
  <cols>
    <col min="1" max="1" width="7" style="56" customWidth="1"/>
    <col min="2" max="2" width="9.625" customWidth="1"/>
    <col min="3" max="3" width="8.125" style="97" customWidth="1"/>
    <col min="4" max="4" width="16.7" customWidth="1"/>
    <col min="5" max="5" width="12.125" customWidth="1"/>
    <col min="6" max="6" width="14.375" style="56" customWidth="1"/>
    <col min="7" max="10" width="10" customWidth="1"/>
    <col min="11" max="11" width="9.125" customWidth="1"/>
    <col min="12" max="13" width="10.625" customWidth="1"/>
  </cols>
  <sheetData>
    <row r="1" customFormat="1" ht="29.25" spans="1:13">
      <c r="A1" s="3" t="s">
        <v>404</v>
      </c>
      <c r="B1" s="3"/>
      <c r="C1" s="98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373</v>
      </c>
      <c r="B2" s="5" t="s">
        <v>378</v>
      </c>
      <c r="C2" s="99" t="s">
        <v>374</v>
      </c>
      <c r="D2" s="5" t="s">
        <v>375</v>
      </c>
      <c r="E2" s="5" t="s">
        <v>376</v>
      </c>
      <c r="F2" s="5" t="s">
        <v>377</v>
      </c>
      <c r="G2" s="4" t="s">
        <v>405</v>
      </c>
      <c r="H2" s="4"/>
      <c r="I2" s="4" t="s">
        <v>406</v>
      </c>
      <c r="J2" s="4"/>
      <c r="K2" s="6" t="s">
        <v>407</v>
      </c>
      <c r="L2" s="107" t="s">
        <v>408</v>
      </c>
      <c r="M2" s="17" t="s">
        <v>409</v>
      </c>
    </row>
    <row r="3" s="1" customFormat="1" ht="16.5" spans="1:13">
      <c r="A3" s="4"/>
      <c r="B3" s="7"/>
      <c r="C3" s="100"/>
      <c r="D3" s="7"/>
      <c r="E3" s="7"/>
      <c r="F3" s="7"/>
      <c r="G3" s="4" t="s">
        <v>410</v>
      </c>
      <c r="H3" s="4" t="s">
        <v>411</v>
      </c>
      <c r="I3" s="4" t="s">
        <v>410</v>
      </c>
      <c r="J3" s="4" t="s">
        <v>411</v>
      </c>
      <c r="K3" s="8"/>
      <c r="L3" s="108"/>
      <c r="M3" s="18"/>
    </row>
    <row r="4" s="96" customFormat="1" spans="1:13">
      <c r="A4" s="67">
        <v>1</v>
      </c>
      <c r="B4" s="26" t="s">
        <v>54</v>
      </c>
      <c r="C4" s="25" t="s">
        <v>389</v>
      </c>
      <c r="D4" s="26" t="s">
        <v>390</v>
      </c>
      <c r="E4" s="26" t="s">
        <v>124</v>
      </c>
      <c r="F4" s="28" t="s">
        <v>63</v>
      </c>
      <c r="G4" s="101">
        <v>0.01</v>
      </c>
      <c r="H4" s="102" t="s">
        <v>412</v>
      </c>
      <c r="I4" s="102">
        <v>0.01</v>
      </c>
      <c r="J4" s="102">
        <v>0.01</v>
      </c>
      <c r="K4" s="102"/>
      <c r="L4" s="26"/>
      <c r="M4" s="26" t="s">
        <v>391</v>
      </c>
    </row>
    <row r="5" s="96" customFormat="1" spans="1:13">
      <c r="A5" s="67">
        <v>2</v>
      </c>
      <c r="B5" s="26" t="s">
        <v>54</v>
      </c>
      <c r="C5" s="25" t="s">
        <v>389</v>
      </c>
      <c r="D5" s="26" t="s">
        <v>390</v>
      </c>
      <c r="E5" s="26" t="s">
        <v>124</v>
      </c>
      <c r="F5" s="28" t="s">
        <v>63</v>
      </c>
      <c r="G5" s="101">
        <v>0.01</v>
      </c>
      <c r="H5" s="102" t="s">
        <v>412</v>
      </c>
      <c r="I5" s="102">
        <v>0.01</v>
      </c>
      <c r="J5" s="102">
        <v>0.01</v>
      </c>
      <c r="K5" s="102"/>
      <c r="L5" s="26"/>
      <c r="M5" s="26" t="s">
        <v>391</v>
      </c>
    </row>
    <row r="6" s="96" customFormat="1" spans="1:13">
      <c r="A6" s="67">
        <v>3</v>
      </c>
      <c r="B6" s="26" t="s">
        <v>54</v>
      </c>
      <c r="C6" s="25" t="s">
        <v>392</v>
      </c>
      <c r="D6" s="26" t="s">
        <v>390</v>
      </c>
      <c r="E6" s="26" t="s">
        <v>124</v>
      </c>
      <c r="F6" s="28" t="s">
        <v>63</v>
      </c>
      <c r="G6" s="101">
        <v>0.01</v>
      </c>
      <c r="H6" s="102" t="s">
        <v>412</v>
      </c>
      <c r="I6" s="102">
        <v>0.01</v>
      </c>
      <c r="J6" s="102">
        <v>0.01</v>
      </c>
      <c r="K6" s="104"/>
      <c r="L6" s="104"/>
      <c r="M6" s="26" t="s">
        <v>391</v>
      </c>
    </row>
    <row r="7" s="96" customFormat="1" spans="1:13">
      <c r="A7" s="67">
        <v>4</v>
      </c>
      <c r="B7" s="26" t="s">
        <v>54</v>
      </c>
      <c r="C7" s="25" t="s">
        <v>393</v>
      </c>
      <c r="D7" s="26" t="s">
        <v>390</v>
      </c>
      <c r="E7" s="26" t="s">
        <v>124</v>
      </c>
      <c r="F7" s="28" t="s">
        <v>63</v>
      </c>
      <c r="G7" s="101">
        <v>0.01</v>
      </c>
      <c r="H7" s="102" t="s">
        <v>412</v>
      </c>
      <c r="I7" s="102">
        <v>0.01</v>
      </c>
      <c r="J7" s="102">
        <v>0.01</v>
      </c>
      <c r="K7" s="104"/>
      <c r="L7" s="104"/>
      <c r="M7" s="26" t="s">
        <v>391</v>
      </c>
    </row>
    <row r="8" s="96" customFormat="1" spans="1:13">
      <c r="A8" s="67">
        <v>5</v>
      </c>
      <c r="B8" s="26" t="s">
        <v>54</v>
      </c>
      <c r="C8" s="25" t="s">
        <v>394</v>
      </c>
      <c r="D8" s="26" t="s">
        <v>390</v>
      </c>
      <c r="E8" s="26" t="s">
        <v>124</v>
      </c>
      <c r="F8" s="28" t="s">
        <v>63</v>
      </c>
      <c r="G8" s="101">
        <v>0.01</v>
      </c>
      <c r="H8" s="102" t="s">
        <v>412</v>
      </c>
      <c r="I8" s="102">
        <v>0.01</v>
      </c>
      <c r="J8" s="102">
        <v>0.01</v>
      </c>
      <c r="K8" s="104"/>
      <c r="L8" s="104"/>
      <c r="M8" s="26" t="s">
        <v>391</v>
      </c>
    </row>
    <row r="9" s="96" customFormat="1" spans="1:13">
      <c r="A9" s="67">
        <v>6</v>
      </c>
      <c r="B9" s="26" t="s">
        <v>54</v>
      </c>
      <c r="C9" s="25" t="s">
        <v>395</v>
      </c>
      <c r="D9" s="26" t="s">
        <v>390</v>
      </c>
      <c r="E9" s="26" t="s">
        <v>124</v>
      </c>
      <c r="F9" s="28" t="s">
        <v>63</v>
      </c>
      <c r="G9" s="101">
        <v>0.01</v>
      </c>
      <c r="H9" s="102" t="s">
        <v>412</v>
      </c>
      <c r="I9" s="102">
        <v>0.01</v>
      </c>
      <c r="J9" s="102">
        <v>0.01</v>
      </c>
      <c r="K9" s="104"/>
      <c r="L9" s="104"/>
      <c r="M9" s="26" t="s">
        <v>391</v>
      </c>
    </row>
    <row r="10" s="96" customFormat="1" spans="1:13">
      <c r="A10" s="67">
        <v>7</v>
      </c>
      <c r="B10" s="26" t="s">
        <v>54</v>
      </c>
      <c r="C10" s="25" t="s">
        <v>396</v>
      </c>
      <c r="D10" s="26" t="s">
        <v>390</v>
      </c>
      <c r="E10" s="26" t="s">
        <v>125</v>
      </c>
      <c r="F10" s="28" t="s">
        <v>63</v>
      </c>
      <c r="G10" s="101">
        <v>0.01</v>
      </c>
      <c r="H10" s="102" t="s">
        <v>412</v>
      </c>
      <c r="I10" s="102">
        <v>0.01</v>
      </c>
      <c r="J10" s="102">
        <v>0.01</v>
      </c>
      <c r="K10" s="104"/>
      <c r="L10" s="104"/>
      <c r="M10" s="26" t="s">
        <v>391</v>
      </c>
    </row>
    <row r="11" s="96" customFormat="1" spans="1:13">
      <c r="A11" s="67">
        <v>8</v>
      </c>
      <c r="B11" s="26" t="s">
        <v>54</v>
      </c>
      <c r="C11" s="25" t="s">
        <v>396</v>
      </c>
      <c r="D11" s="26" t="s">
        <v>390</v>
      </c>
      <c r="E11" s="26" t="s">
        <v>125</v>
      </c>
      <c r="F11" s="28" t="s">
        <v>63</v>
      </c>
      <c r="G11" s="101">
        <v>0.01</v>
      </c>
      <c r="H11" s="102" t="s">
        <v>412</v>
      </c>
      <c r="I11" s="102">
        <v>0.01</v>
      </c>
      <c r="J11" s="102">
        <v>0.01</v>
      </c>
      <c r="K11" s="104"/>
      <c r="L11" s="104"/>
      <c r="M11" s="26" t="s">
        <v>391</v>
      </c>
    </row>
    <row r="12" s="96" customFormat="1" spans="1:13">
      <c r="A12" s="67">
        <v>9</v>
      </c>
      <c r="B12" s="26" t="s">
        <v>54</v>
      </c>
      <c r="C12" s="25" t="s">
        <v>397</v>
      </c>
      <c r="D12" s="26" t="s">
        <v>390</v>
      </c>
      <c r="E12" s="26" t="s">
        <v>125</v>
      </c>
      <c r="F12" s="28" t="s">
        <v>63</v>
      </c>
      <c r="G12" s="101">
        <v>0.01</v>
      </c>
      <c r="H12" s="102" t="s">
        <v>412</v>
      </c>
      <c r="I12" s="102">
        <v>0.01</v>
      </c>
      <c r="J12" s="102">
        <v>0.01</v>
      </c>
      <c r="K12" s="104"/>
      <c r="L12" s="104"/>
      <c r="M12" s="26" t="s">
        <v>391</v>
      </c>
    </row>
    <row r="13" s="96" customFormat="1" spans="1:13">
      <c r="A13" s="67">
        <v>10</v>
      </c>
      <c r="B13" s="26" t="s">
        <v>54</v>
      </c>
      <c r="C13" s="25" t="s">
        <v>398</v>
      </c>
      <c r="D13" s="26" t="s">
        <v>390</v>
      </c>
      <c r="E13" s="26" t="s">
        <v>125</v>
      </c>
      <c r="F13" s="28" t="s">
        <v>63</v>
      </c>
      <c r="G13" s="101">
        <v>0.01</v>
      </c>
      <c r="H13" s="102" t="s">
        <v>412</v>
      </c>
      <c r="I13" s="102">
        <v>0.01</v>
      </c>
      <c r="J13" s="102">
        <v>0.01</v>
      </c>
      <c r="K13" s="104"/>
      <c r="L13" s="104"/>
      <c r="M13" s="26" t="s">
        <v>391</v>
      </c>
    </row>
    <row r="14" s="96" customFormat="1" spans="1:13">
      <c r="A14" s="67">
        <v>11</v>
      </c>
      <c r="B14" s="26" t="s">
        <v>54</v>
      </c>
      <c r="C14" s="25" t="s">
        <v>399</v>
      </c>
      <c r="D14" s="26" t="s">
        <v>390</v>
      </c>
      <c r="E14" s="26" t="s">
        <v>125</v>
      </c>
      <c r="F14" s="28" t="s">
        <v>63</v>
      </c>
      <c r="G14" s="101">
        <v>0.01</v>
      </c>
      <c r="H14" s="102" t="s">
        <v>412</v>
      </c>
      <c r="I14" s="102">
        <v>0.01</v>
      </c>
      <c r="J14" s="102">
        <v>0.01</v>
      </c>
      <c r="K14" s="104"/>
      <c r="L14" s="104"/>
      <c r="M14" s="26" t="s">
        <v>391</v>
      </c>
    </row>
    <row r="15" s="96" customFormat="1" spans="1:13">
      <c r="A15" s="67">
        <v>12</v>
      </c>
      <c r="B15" s="26" t="s">
        <v>54</v>
      </c>
      <c r="C15" s="25" t="s">
        <v>400</v>
      </c>
      <c r="D15" s="26" t="s">
        <v>390</v>
      </c>
      <c r="E15" s="26" t="s">
        <v>125</v>
      </c>
      <c r="F15" s="28" t="s">
        <v>63</v>
      </c>
      <c r="G15" s="101">
        <v>0.01</v>
      </c>
      <c r="H15" s="102" t="s">
        <v>412</v>
      </c>
      <c r="I15" s="102">
        <v>0.01</v>
      </c>
      <c r="J15" s="102">
        <v>0.01</v>
      </c>
      <c r="K15" s="104"/>
      <c r="L15" s="104"/>
      <c r="M15" s="26" t="s">
        <v>391</v>
      </c>
    </row>
    <row r="16" s="96" customFormat="1" spans="1:13">
      <c r="A16" s="67"/>
      <c r="B16" s="26"/>
      <c r="C16" s="25"/>
      <c r="D16" s="26"/>
      <c r="E16" s="26"/>
      <c r="F16" s="28"/>
      <c r="G16" s="101"/>
      <c r="H16" s="102"/>
      <c r="I16" s="102"/>
      <c r="J16" s="102"/>
      <c r="K16" s="104"/>
      <c r="L16" s="104"/>
      <c r="M16" s="26"/>
    </row>
    <row r="17" s="96" customFormat="1" spans="1:13">
      <c r="A17" s="67"/>
      <c r="B17" s="26"/>
      <c r="C17" s="25"/>
      <c r="D17" s="26"/>
      <c r="E17" s="26"/>
      <c r="F17" s="28"/>
      <c r="G17" s="101"/>
      <c r="H17" s="102"/>
      <c r="I17" s="102"/>
      <c r="J17" s="102"/>
      <c r="K17" s="104"/>
      <c r="L17" s="104"/>
      <c r="M17" s="26"/>
    </row>
    <row r="18" s="96" customFormat="1" spans="1:13">
      <c r="A18" s="67"/>
      <c r="B18" s="26"/>
      <c r="C18" s="25"/>
      <c r="D18" s="26"/>
      <c r="E18" s="26"/>
      <c r="F18" s="28"/>
      <c r="G18" s="101"/>
      <c r="H18" s="102"/>
      <c r="I18" s="102"/>
      <c r="J18" s="102"/>
      <c r="K18" s="104"/>
      <c r="L18" s="104"/>
      <c r="M18" s="26"/>
    </row>
    <row r="19" s="96" customFormat="1" spans="1:13">
      <c r="A19" s="67"/>
      <c r="B19" s="26"/>
      <c r="C19" s="25"/>
      <c r="D19" s="26"/>
      <c r="E19" s="26"/>
      <c r="F19" s="28"/>
      <c r="G19" s="101"/>
      <c r="H19" s="102"/>
      <c r="I19" s="102"/>
      <c r="J19" s="102"/>
      <c r="K19" s="104"/>
      <c r="L19" s="104"/>
      <c r="M19" s="26"/>
    </row>
    <row r="20" s="96" customFormat="1" spans="1:13">
      <c r="A20" s="67"/>
      <c r="B20" s="26"/>
      <c r="C20" s="25"/>
      <c r="D20" s="26"/>
      <c r="E20" s="26"/>
      <c r="F20" s="28"/>
      <c r="G20" s="101"/>
      <c r="H20" s="102"/>
      <c r="I20" s="102"/>
      <c r="J20" s="102"/>
      <c r="K20" s="104"/>
      <c r="L20" s="104"/>
      <c r="M20" s="26"/>
    </row>
    <row r="21" s="96" customFormat="1" spans="1:13">
      <c r="A21" s="67"/>
      <c r="B21" s="26"/>
      <c r="C21" s="31"/>
      <c r="D21" s="26"/>
      <c r="E21" s="26"/>
      <c r="F21" s="28"/>
      <c r="G21" s="101"/>
      <c r="H21" s="102"/>
      <c r="I21" s="102"/>
      <c r="J21" s="102"/>
      <c r="K21" s="104"/>
      <c r="L21" s="104"/>
      <c r="M21" s="26"/>
    </row>
    <row r="22" s="96" customFormat="1" spans="1:13">
      <c r="A22" s="67"/>
      <c r="B22" s="26"/>
      <c r="C22" s="31"/>
      <c r="D22" s="26"/>
      <c r="E22" s="26"/>
      <c r="F22" s="28"/>
      <c r="G22" s="101"/>
      <c r="H22" s="102"/>
      <c r="I22" s="102"/>
      <c r="J22" s="102"/>
      <c r="K22" s="104"/>
      <c r="L22" s="104"/>
      <c r="M22" s="26"/>
    </row>
    <row r="23" s="96" customFormat="1" spans="1:13">
      <c r="A23" s="67"/>
      <c r="B23" s="26"/>
      <c r="C23" s="31"/>
      <c r="D23" s="26"/>
      <c r="E23" s="26"/>
      <c r="F23" s="28"/>
      <c r="G23" s="101"/>
      <c r="H23" s="102"/>
      <c r="I23" s="102"/>
      <c r="J23" s="102"/>
      <c r="K23" s="104"/>
      <c r="L23" s="104"/>
      <c r="M23" s="26"/>
    </row>
    <row r="24" s="96" customFormat="1" spans="1:13">
      <c r="A24" s="67"/>
      <c r="B24" s="26"/>
      <c r="C24" s="54"/>
      <c r="D24" s="26"/>
      <c r="E24" s="26"/>
      <c r="F24" s="103"/>
      <c r="G24" s="101"/>
      <c r="H24" s="102"/>
      <c r="I24" s="102"/>
      <c r="J24" s="102"/>
      <c r="K24" s="104"/>
      <c r="L24" s="104"/>
      <c r="M24" s="26"/>
    </row>
    <row r="25" s="96" customFormat="1" spans="1:13">
      <c r="A25" s="67"/>
      <c r="B25" s="26"/>
      <c r="C25" s="104"/>
      <c r="D25" s="26"/>
      <c r="E25" s="26"/>
      <c r="F25" s="67"/>
      <c r="G25" s="101"/>
      <c r="H25" s="102"/>
      <c r="I25" s="102"/>
      <c r="J25" s="102"/>
      <c r="K25" s="104"/>
      <c r="L25" s="104"/>
      <c r="M25" s="26"/>
    </row>
    <row r="26" s="96" customFormat="1" spans="1:13">
      <c r="A26" s="67"/>
      <c r="B26" s="26"/>
      <c r="C26" s="104"/>
      <c r="D26" s="26"/>
      <c r="E26" s="26"/>
      <c r="F26" s="67"/>
      <c r="G26" s="101"/>
      <c r="H26" s="102"/>
      <c r="I26" s="102"/>
      <c r="J26" s="102"/>
      <c r="K26" s="104"/>
      <c r="L26" s="104"/>
      <c r="M26" s="26"/>
    </row>
    <row r="27" s="96" customFormat="1" spans="1:13">
      <c r="A27" s="67"/>
      <c r="B27" s="104"/>
      <c r="C27" s="105"/>
      <c r="D27" s="104"/>
      <c r="E27" s="104"/>
      <c r="F27" s="67"/>
      <c r="G27" s="104"/>
      <c r="H27" s="104"/>
      <c r="I27" s="104"/>
      <c r="J27" s="104"/>
      <c r="K27" s="104"/>
      <c r="L27" s="104"/>
      <c r="M27" s="104"/>
    </row>
    <row r="28" s="96" customFormat="1" spans="1:13">
      <c r="A28" s="67"/>
      <c r="B28" s="104"/>
      <c r="C28" s="105"/>
      <c r="D28" s="104"/>
      <c r="E28" s="104"/>
      <c r="F28" s="67"/>
      <c r="G28" s="104"/>
      <c r="H28" s="104"/>
      <c r="I28" s="104"/>
      <c r="J28" s="104"/>
      <c r="K28" s="104"/>
      <c r="L28" s="104"/>
      <c r="M28" s="104"/>
    </row>
    <row r="29" s="2" customFormat="1" ht="18.75" spans="1:13">
      <c r="A29" s="11" t="s">
        <v>413</v>
      </c>
      <c r="B29" s="12"/>
      <c r="C29" s="12"/>
      <c r="D29" s="12"/>
      <c r="E29" s="13"/>
      <c r="F29" s="14"/>
      <c r="G29" s="38"/>
      <c r="H29" s="11" t="s">
        <v>402</v>
      </c>
      <c r="I29" s="12"/>
      <c r="J29" s="12"/>
      <c r="K29" s="13"/>
      <c r="L29" s="86"/>
      <c r="M29" s="19"/>
    </row>
    <row r="30" customFormat="1" ht="16.5" spans="1:13">
      <c r="A30" s="106" t="s">
        <v>414</v>
      </c>
      <c r="B30" s="10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</row>
  </sheetData>
  <mergeCells count="17">
    <mergeCell ref="A1:M1"/>
    <mergeCell ref="G2:H2"/>
    <mergeCell ref="I2:J2"/>
    <mergeCell ref="A29:E29"/>
    <mergeCell ref="F29:G29"/>
    <mergeCell ref="H29:K29"/>
    <mergeCell ref="L29:M29"/>
    <mergeCell ref="A30:M30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23 M24:M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41"/>
  <sheetViews>
    <sheetView zoomScale="125" zoomScaleNormal="125" workbookViewId="0">
      <selection activeCell="A1" sqref="$A1:$XFD1048576"/>
    </sheetView>
  </sheetViews>
  <sheetFormatPr defaultColWidth="9" defaultRowHeight="14.25"/>
  <cols>
    <col min="1" max="2" width="8.625" style="56" customWidth="1"/>
    <col min="3" max="3" width="12.125" style="56" customWidth="1"/>
    <col min="4" max="4" width="12.875" style="62" customWidth="1"/>
    <col min="5" max="5" width="12.125" style="56" customWidth="1"/>
    <col min="6" max="6" width="14.375" style="56" customWidth="1"/>
    <col min="7" max="7" width="11.75" style="56" customWidth="1"/>
    <col min="8" max="8" width="13.375" style="56" customWidth="1"/>
    <col min="9" max="9" width="7.75" style="56" customWidth="1"/>
    <col min="10" max="10" width="10.25" style="56" customWidth="1"/>
    <col min="11" max="11" width="10.375" style="56" customWidth="1"/>
    <col min="12" max="12" width="8.125" style="56" customWidth="1"/>
    <col min="13" max="13" width="10.375" style="56" customWidth="1"/>
    <col min="14" max="14" width="10.25" style="56" customWidth="1"/>
    <col min="15" max="15" width="8.125" style="56" customWidth="1"/>
    <col min="16" max="16" width="11.75" style="56" customWidth="1"/>
    <col min="17" max="17" width="11.375" style="56" customWidth="1"/>
    <col min="18" max="20" width="8.125" style="56" customWidth="1"/>
    <col min="21" max="21" width="7.875" style="56" customWidth="1"/>
    <col min="22" max="22" width="7" style="56" customWidth="1"/>
    <col min="23" max="23" width="8.5" style="56" customWidth="1"/>
    <col min="24" max="16384" width="9" style="56"/>
  </cols>
  <sheetData>
    <row r="1" s="56" customFormat="1" ht="29.25" spans="1:23">
      <c r="A1" s="3" t="s">
        <v>415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57" customFormat="1" ht="15.95" customHeight="1" spans="1:23">
      <c r="A2" s="5" t="s">
        <v>416</v>
      </c>
      <c r="B2" s="5" t="s">
        <v>378</v>
      </c>
      <c r="C2" s="5" t="s">
        <v>374</v>
      </c>
      <c r="D2" s="17" t="s">
        <v>375</v>
      </c>
      <c r="E2" s="5" t="s">
        <v>376</v>
      </c>
      <c r="F2" s="5" t="s">
        <v>377</v>
      </c>
      <c r="G2" s="63" t="s">
        <v>417</v>
      </c>
      <c r="H2" s="64"/>
      <c r="I2" s="90"/>
      <c r="J2" s="63" t="s">
        <v>418</v>
      </c>
      <c r="K2" s="64"/>
      <c r="L2" s="90"/>
      <c r="M2" s="63" t="s">
        <v>419</v>
      </c>
      <c r="N2" s="64"/>
      <c r="O2" s="90"/>
      <c r="P2" s="63" t="s">
        <v>420</v>
      </c>
      <c r="Q2" s="64"/>
      <c r="R2" s="90"/>
      <c r="S2" s="64" t="s">
        <v>421</v>
      </c>
      <c r="T2" s="64"/>
      <c r="U2" s="90"/>
      <c r="V2" s="43" t="s">
        <v>422</v>
      </c>
      <c r="W2" s="43" t="s">
        <v>387</v>
      </c>
    </row>
    <row r="3" s="57" customFormat="1" ht="16.5" spans="1:23">
      <c r="A3" s="7"/>
      <c r="B3" s="65"/>
      <c r="C3" s="65"/>
      <c r="D3" s="66"/>
      <c r="E3" s="65"/>
      <c r="F3" s="65"/>
      <c r="G3" s="4" t="s">
        <v>423</v>
      </c>
      <c r="H3" s="4" t="s">
        <v>69</v>
      </c>
      <c r="I3" s="4" t="s">
        <v>378</v>
      </c>
      <c r="J3" s="4" t="s">
        <v>423</v>
      </c>
      <c r="K3" s="4" t="s">
        <v>69</v>
      </c>
      <c r="L3" s="4" t="s">
        <v>378</v>
      </c>
      <c r="M3" s="4" t="s">
        <v>423</v>
      </c>
      <c r="N3" s="4" t="s">
        <v>69</v>
      </c>
      <c r="O3" s="4" t="s">
        <v>378</v>
      </c>
      <c r="P3" s="4" t="s">
        <v>423</v>
      </c>
      <c r="Q3" s="4" t="s">
        <v>69</v>
      </c>
      <c r="R3" s="4" t="s">
        <v>378</v>
      </c>
      <c r="S3" s="4" t="s">
        <v>423</v>
      </c>
      <c r="T3" s="4" t="s">
        <v>69</v>
      </c>
      <c r="U3" s="4" t="s">
        <v>378</v>
      </c>
      <c r="V3" s="91"/>
      <c r="W3" s="91"/>
    </row>
    <row r="4" s="58" customFormat="1" ht="42.75" customHeight="1" spans="1:23">
      <c r="A4" s="67" t="s">
        <v>424</v>
      </c>
      <c r="B4" s="67" t="s">
        <v>425</v>
      </c>
      <c r="C4" s="67">
        <v>1180</v>
      </c>
      <c r="D4" s="68" t="s">
        <v>390</v>
      </c>
      <c r="E4" s="67" t="s">
        <v>124</v>
      </c>
      <c r="F4" s="68" t="s">
        <v>63</v>
      </c>
      <c r="G4" s="69"/>
      <c r="H4" s="70" t="s">
        <v>426</v>
      </c>
      <c r="I4" s="69" t="s">
        <v>425</v>
      </c>
      <c r="J4" s="69"/>
      <c r="K4" s="69" t="s">
        <v>427</v>
      </c>
      <c r="L4" s="69" t="s">
        <v>425</v>
      </c>
      <c r="M4" s="69"/>
      <c r="N4" s="70" t="s">
        <v>428</v>
      </c>
      <c r="O4" s="69" t="s">
        <v>425</v>
      </c>
      <c r="P4" s="67"/>
      <c r="Q4" s="68" t="s">
        <v>429</v>
      </c>
      <c r="R4" s="69" t="s">
        <v>430</v>
      </c>
      <c r="S4" s="68"/>
      <c r="T4" s="68" t="s">
        <v>431</v>
      </c>
      <c r="U4" s="69" t="s">
        <v>432</v>
      </c>
      <c r="V4" s="92" t="s">
        <v>433</v>
      </c>
      <c r="W4" s="67"/>
    </row>
    <row r="5" s="58" customFormat="1" ht="18" customHeight="1" spans="1:23">
      <c r="A5" s="67"/>
      <c r="B5" s="67"/>
      <c r="C5" s="67"/>
      <c r="D5" s="68"/>
      <c r="E5" s="67"/>
      <c r="F5" s="68"/>
      <c r="G5" s="63" t="s">
        <v>434</v>
      </c>
      <c r="H5" s="64"/>
      <c r="I5" s="90"/>
      <c r="J5" s="63" t="s">
        <v>435</v>
      </c>
      <c r="K5" s="64"/>
      <c r="L5" s="90"/>
      <c r="M5" s="63" t="s">
        <v>436</v>
      </c>
      <c r="N5" s="64"/>
      <c r="O5" s="90"/>
      <c r="P5" s="63" t="s">
        <v>437</v>
      </c>
      <c r="Q5" s="64"/>
      <c r="R5" s="90"/>
      <c r="S5" s="64" t="s">
        <v>438</v>
      </c>
      <c r="T5" s="64"/>
      <c r="U5" s="90"/>
      <c r="V5" s="93"/>
      <c r="W5" s="67"/>
    </row>
    <row r="6" s="58" customFormat="1" ht="18" customHeight="1" spans="1:23">
      <c r="A6" s="67"/>
      <c r="B6" s="67"/>
      <c r="C6" s="67"/>
      <c r="D6" s="68"/>
      <c r="E6" s="67"/>
      <c r="F6" s="68"/>
      <c r="G6" s="4" t="s">
        <v>423</v>
      </c>
      <c r="H6" s="4" t="s">
        <v>69</v>
      </c>
      <c r="I6" s="4" t="s">
        <v>378</v>
      </c>
      <c r="J6" s="4" t="s">
        <v>423</v>
      </c>
      <c r="K6" s="4" t="s">
        <v>69</v>
      </c>
      <c r="L6" s="4" t="s">
        <v>378</v>
      </c>
      <c r="M6" s="4" t="s">
        <v>423</v>
      </c>
      <c r="N6" s="4" t="s">
        <v>69</v>
      </c>
      <c r="O6" s="4" t="s">
        <v>378</v>
      </c>
      <c r="P6" s="4" t="s">
        <v>423</v>
      </c>
      <c r="Q6" s="4" t="s">
        <v>69</v>
      </c>
      <c r="R6" s="4" t="s">
        <v>378</v>
      </c>
      <c r="S6" s="4" t="s">
        <v>423</v>
      </c>
      <c r="T6" s="4" t="s">
        <v>69</v>
      </c>
      <c r="U6" s="4" t="s">
        <v>378</v>
      </c>
      <c r="V6" s="93"/>
      <c r="W6" s="67"/>
    </row>
    <row r="7" s="58" customFormat="1" ht="42.75" customHeight="1" spans="1:23">
      <c r="A7" s="67"/>
      <c r="B7" s="67"/>
      <c r="C7" s="67"/>
      <c r="D7" s="68"/>
      <c r="E7" s="67"/>
      <c r="F7" s="68"/>
      <c r="G7" s="69"/>
      <c r="H7" s="70" t="s">
        <v>431</v>
      </c>
      <c r="I7" s="69" t="s">
        <v>432</v>
      </c>
      <c r="J7" s="69" t="s">
        <v>439</v>
      </c>
      <c r="K7" s="70" t="s">
        <v>440</v>
      </c>
      <c r="L7" s="69" t="s">
        <v>432</v>
      </c>
      <c r="M7" s="69"/>
      <c r="N7" s="70" t="s">
        <v>441</v>
      </c>
      <c r="O7" s="69" t="s">
        <v>54</v>
      </c>
      <c r="P7" s="67"/>
      <c r="Q7" s="68" t="s">
        <v>442</v>
      </c>
      <c r="R7" s="69" t="s">
        <v>54</v>
      </c>
      <c r="S7" s="68"/>
      <c r="T7" s="68" t="s">
        <v>443</v>
      </c>
      <c r="U7" s="69" t="s">
        <v>54</v>
      </c>
      <c r="V7" s="93"/>
      <c r="W7" s="67"/>
    </row>
    <row r="8" s="58" customFormat="1" ht="15" customHeight="1" spans="1:23">
      <c r="A8" s="67"/>
      <c r="B8" s="67"/>
      <c r="C8" s="67"/>
      <c r="D8" s="68"/>
      <c r="E8" s="67"/>
      <c r="F8" s="68"/>
      <c r="G8" s="63" t="s">
        <v>444</v>
      </c>
      <c r="H8" s="64"/>
      <c r="I8" s="90"/>
      <c r="J8" s="63" t="s">
        <v>445</v>
      </c>
      <c r="K8" s="64"/>
      <c r="L8" s="90"/>
      <c r="M8" s="63" t="s">
        <v>446</v>
      </c>
      <c r="N8" s="64"/>
      <c r="O8" s="90"/>
      <c r="P8" s="63" t="s">
        <v>447</v>
      </c>
      <c r="Q8" s="64"/>
      <c r="R8" s="90"/>
      <c r="S8" s="64" t="s">
        <v>448</v>
      </c>
      <c r="T8" s="64"/>
      <c r="U8" s="90"/>
      <c r="V8" s="93"/>
      <c r="W8" s="84"/>
    </row>
    <row r="9" s="58" customFormat="1" ht="16.5" spans="1:23">
      <c r="A9" s="67"/>
      <c r="B9" s="67"/>
      <c r="C9" s="67"/>
      <c r="D9" s="68"/>
      <c r="E9" s="67"/>
      <c r="F9" s="68"/>
      <c r="G9" s="4" t="s">
        <v>423</v>
      </c>
      <c r="H9" s="4" t="s">
        <v>69</v>
      </c>
      <c r="I9" s="4" t="s">
        <v>378</v>
      </c>
      <c r="J9" s="4" t="s">
        <v>423</v>
      </c>
      <c r="K9" s="4" t="s">
        <v>69</v>
      </c>
      <c r="L9" s="4" t="s">
        <v>378</v>
      </c>
      <c r="M9" s="4" t="s">
        <v>423</v>
      </c>
      <c r="N9" s="4" t="s">
        <v>69</v>
      </c>
      <c r="O9" s="4" t="s">
        <v>378</v>
      </c>
      <c r="P9" s="4" t="s">
        <v>423</v>
      </c>
      <c r="Q9" s="4" t="s">
        <v>69</v>
      </c>
      <c r="R9" s="4" t="s">
        <v>378</v>
      </c>
      <c r="S9" s="4" t="s">
        <v>423</v>
      </c>
      <c r="T9" s="4" t="s">
        <v>69</v>
      </c>
      <c r="U9" s="4" t="s">
        <v>378</v>
      </c>
      <c r="V9" s="93"/>
      <c r="W9" s="84"/>
    </row>
    <row r="10" s="58" customFormat="1" ht="61" customHeight="1" spans="1:23">
      <c r="A10" s="67"/>
      <c r="B10" s="67"/>
      <c r="C10" s="67"/>
      <c r="D10" s="68"/>
      <c r="E10" s="67"/>
      <c r="F10" s="68"/>
      <c r="G10" s="67"/>
      <c r="H10" s="67" t="s">
        <v>449</v>
      </c>
      <c r="I10" s="69" t="s">
        <v>54</v>
      </c>
      <c r="J10" s="67"/>
      <c r="K10" s="67" t="s">
        <v>450</v>
      </c>
      <c r="L10" s="67"/>
      <c r="M10" s="67"/>
      <c r="N10" s="67" t="s">
        <v>451</v>
      </c>
      <c r="O10" s="69"/>
      <c r="P10" s="67"/>
      <c r="Q10" s="68"/>
      <c r="R10" s="67"/>
      <c r="S10" s="67"/>
      <c r="T10" s="67"/>
      <c r="U10" s="67"/>
      <c r="V10" s="93"/>
      <c r="W10" s="67"/>
    </row>
    <row r="11" s="56" customFormat="1" ht="15" customHeight="1" spans="1:23">
      <c r="A11" s="67"/>
      <c r="B11" s="67"/>
      <c r="C11" s="67"/>
      <c r="D11" s="68"/>
      <c r="E11" s="67"/>
      <c r="F11" s="68"/>
      <c r="G11" s="63" t="s">
        <v>452</v>
      </c>
      <c r="H11" s="64"/>
      <c r="I11" s="90"/>
      <c r="J11" s="63" t="s">
        <v>453</v>
      </c>
      <c r="K11" s="64"/>
      <c r="L11" s="90"/>
      <c r="M11" s="63" t="s">
        <v>454</v>
      </c>
      <c r="N11" s="64"/>
      <c r="O11" s="90"/>
      <c r="P11" s="63" t="s">
        <v>455</v>
      </c>
      <c r="Q11" s="64"/>
      <c r="R11" s="90"/>
      <c r="S11" s="64" t="s">
        <v>456</v>
      </c>
      <c r="T11" s="64"/>
      <c r="U11" s="90"/>
      <c r="V11" s="93"/>
      <c r="W11" s="84"/>
    </row>
    <row r="12" s="56" customFormat="1" ht="16.5" spans="1:23">
      <c r="A12" s="67"/>
      <c r="B12" s="67"/>
      <c r="C12" s="67"/>
      <c r="D12" s="68"/>
      <c r="E12" s="67"/>
      <c r="F12" s="68"/>
      <c r="G12" s="4" t="s">
        <v>423</v>
      </c>
      <c r="H12" s="4" t="s">
        <v>69</v>
      </c>
      <c r="I12" s="4" t="s">
        <v>378</v>
      </c>
      <c r="J12" s="4" t="s">
        <v>423</v>
      </c>
      <c r="K12" s="4" t="s">
        <v>69</v>
      </c>
      <c r="L12" s="4" t="s">
        <v>378</v>
      </c>
      <c r="M12" s="4" t="s">
        <v>423</v>
      </c>
      <c r="N12" s="4" t="s">
        <v>69</v>
      </c>
      <c r="O12" s="4" t="s">
        <v>378</v>
      </c>
      <c r="P12" s="4" t="s">
        <v>423</v>
      </c>
      <c r="Q12" s="4" t="s">
        <v>69</v>
      </c>
      <c r="R12" s="4" t="s">
        <v>378</v>
      </c>
      <c r="S12" s="4" t="s">
        <v>423</v>
      </c>
      <c r="T12" s="4" t="s">
        <v>69</v>
      </c>
      <c r="U12" s="4" t="s">
        <v>378</v>
      </c>
      <c r="V12" s="93"/>
      <c r="W12" s="84"/>
    </row>
    <row r="13" s="58" customFormat="1" ht="61" customHeight="1" spans="1:23">
      <c r="A13" s="67"/>
      <c r="B13" s="67"/>
      <c r="C13" s="67"/>
      <c r="D13" s="68"/>
      <c r="E13" s="67"/>
      <c r="F13" s="68"/>
      <c r="G13" s="67"/>
      <c r="H13" s="68"/>
      <c r="I13" s="67"/>
      <c r="J13" s="67"/>
      <c r="K13" s="67"/>
      <c r="L13" s="69"/>
      <c r="M13" s="67"/>
      <c r="N13" s="67"/>
      <c r="O13" s="67"/>
      <c r="P13" s="67"/>
      <c r="Q13" s="67"/>
      <c r="R13" s="67"/>
      <c r="S13" s="67"/>
      <c r="T13" s="67"/>
      <c r="U13" s="67"/>
      <c r="V13" s="93"/>
      <c r="W13" s="67"/>
    </row>
    <row r="14" s="59" customFormat="1" ht="16.5" spans="1:23">
      <c r="A14" s="67"/>
      <c r="B14" s="67"/>
      <c r="C14" s="67">
        <v>2055</v>
      </c>
      <c r="D14" s="68"/>
      <c r="E14" s="71" t="s">
        <v>125</v>
      </c>
      <c r="F14" s="72" t="s">
        <v>63</v>
      </c>
      <c r="G14" s="63" t="s">
        <v>417</v>
      </c>
      <c r="H14" s="64"/>
      <c r="I14" s="90"/>
      <c r="J14" s="63" t="s">
        <v>418</v>
      </c>
      <c r="K14" s="64"/>
      <c r="L14" s="90"/>
      <c r="M14" s="63" t="s">
        <v>419</v>
      </c>
      <c r="N14" s="64"/>
      <c r="O14" s="90"/>
      <c r="P14" s="63" t="s">
        <v>420</v>
      </c>
      <c r="Q14" s="64"/>
      <c r="R14" s="90"/>
      <c r="S14" s="64" t="s">
        <v>421</v>
      </c>
      <c r="T14" s="64"/>
      <c r="U14" s="90"/>
      <c r="V14" s="93" t="s">
        <v>433</v>
      </c>
      <c r="W14" s="84"/>
    </row>
    <row r="15" s="59" customFormat="1" ht="16.5" spans="1:23">
      <c r="A15" s="67"/>
      <c r="B15" s="67"/>
      <c r="C15" s="67"/>
      <c r="D15" s="68"/>
      <c r="E15" s="71"/>
      <c r="F15" s="73"/>
      <c r="G15" s="4" t="s">
        <v>423</v>
      </c>
      <c r="H15" s="4" t="s">
        <v>69</v>
      </c>
      <c r="I15" s="4" t="s">
        <v>378</v>
      </c>
      <c r="J15" s="4" t="s">
        <v>423</v>
      </c>
      <c r="K15" s="4" t="s">
        <v>69</v>
      </c>
      <c r="L15" s="4" t="s">
        <v>378</v>
      </c>
      <c r="M15" s="4" t="s">
        <v>423</v>
      </c>
      <c r="N15" s="4" t="s">
        <v>69</v>
      </c>
      <c r="O15" s="4" t="s">
        <v>378</v>
      </c>
      <c r="P15" s="4" t="s">
        <v>423</v>
      </c>
      <c r="Q15" s="4" t="s">
        <v>69</v>
      </c>
      <c r="R15" s="4" t="s">
        <v>378</v>
      </c>
      <c r="S15" s="4" t="s">
        <v>423</v>
      </c>
      <c r="T15" s="4" t="s">
        <v>69</v>
      </c>
      <c r="U15" s="4" t="s">
        <v>378</v>
      </c>
      <c r="V15" s="93"/>
      <c r="W15" s="84"/>
    </row>
    <row r="16" s="58" customFormat="1" ht="28.5" customHeight="1" spans="1:23">
      <c r="A16" s="67"/>
      <c r="B16" s="67"/>
      <c r="C16" s="67"/>
      <c r="D16" s="68"/>
      <c r="E16" s="71"/>
      <c r="F16" s="73"/>
      <c r="G16" s="69"/>
      <c r="H16" s="70" t="s">
        <v>426</v>
      </c>
      <c r="I16" s="69" t="s">
        <v>425</v>
      </c>
      <c r="J16" s="69"/>
      <c r="K16" s="69" t="s">
        <v>427</v>
      </c>
      <c r="L16" s="69" t="s">
        <v>425</v>
      </c>
      <c r="M16" s="69"/>
      <c r="N16" s="70" t="s">
        <v>428</v>
      </c>
      <c r="O16" s="69" t="s">
        <v>425</v>
      </c>
      <c r="P16" s="67"/>
      <c r="Q16" s="68" t="s">
        <v>429</v>
      </c>
      <c r="R16" s="69" t="s">
        <v>430</v>
      </c>
      <c r="S16" s="68"/>
      <c r="T16" s="68" t="s">
        <v>431</v>
      </c>
      <c r="U16" s="69" t="s">
        <v>432</v>
      </c>
      <c r="V16" s="93"/>
      <c r="W16" s="67"/>
    </row>
    <row r="17" s="60" customFormat="1" ht="16.5" spans="1:23">
      <c r="A17" s="67"/>
      <c r="B17" s="67"/>
      <c r="C17" s="67"/>
      <c r="D17" s="68"/>
      <c r="E17" s="71"/>
      <c r="F17" s="73"/>
      <c r="G17" s="63" t="s">
        <v>434</v>
      </c>
      <c r="H17" s="64"/>
      <c r="I17" s="90"/>
      <c r="J17" s="63" t="s">
        <v>435</v>
      </c>
      <c r="K17" s="64"/>
      <c r="L17" s="90"/>
      <c r="M17" s="63" t="s">
        <v>436</v>
      </c>
      <c r="N17" s="64"/>
      <c r="O17" s="90"/>
      <c r="P17" s="63" t="s">
        <v>437</v>
      </c>
      <c r="Q17" s="64"/>
      <c r="R17" s="90"/>
      <c r="S17" s="64" t="s">
        <v>438</v>
      </c>
      <c r="T17" s="64"/>
      <c r="U17" s="90"/>
      <c r="V17" s="93"/>
      <c r="W17" s="84"/>
    </row>
    <row r="18" s="60" customFormat="1" ht="16.5" spans="1:23">
      <c r="A18" s="67"/>
      <c r="B18" s="67"/>
      <c r="C18" s="67"/>
      <c r="D18" s="68"/>
      <c r="E18" s="71"/>
      <c r="F18" s="73"/>
      <c r="G18" s="4" t="s">
        <v>423</v>
      </c>
      <c r="H18" s="4" t="s">
        <v>69</v>
      </c>
      <c r="I18" s="4" t="s">
        <v>378</v>
      </c>
      <c r="J18" s="4" t="s">
        <v>423</v>
      </c>
      <c r="K18" s="4" t="s">
        <v>69</v>
      </c>
      <c r="L18" s="4" t="s">
        <v>378</v>
      </c>
      <c r="M18" s="4" t="s">
        <v>423</v>
      </c>
      <c r="N18" s="4" t="s">
        <v>69</v>
      </c>
      <c r="O18" s="4" t="s">
        <v>378</v>
      </c>
      <c r="P18" s="4" t="s">
        <v>423</v>
      </c>
      <c r="Q18" s="4" t="s">
        <v>69</v>
      </c>
      <c r="R18" s="4" t="s">
        <v>378</v>
      </c>
      <c r="S18" s="4" t="s">
        <v>423</v>
      </c>
      <c r="T18" s="4" t="s">
        <v>69</v>
      </c>
      <c r="U18" s="4" t="s">
        <v>378</v>
      </c>
      <c r="V18" s="93"/>
      <c r="W18" s="84"/>
    </row>
    <row r="19" customFormat="1" ht="40.5" spans="1:23">
      <c r="A19" s="67"/>
      <c r="B19" s="67"/>
      <c r="C19" s="67"/>
      <c r="D19" s="68"/>
      <c r="E19" s="71"/>
      <c r="F19" s="73"/>
      <c r="G19" s="69"/>
      <c r="H19" s="70" t="s">
        <v>431</v>
      </c>
      <c r="I19" s="69" t="s">
        <v>432</v>
      </c>
      <c r="J19" s="69" t="s">
        <v>439</v>
      </c>
      <c r="K19" s="70" t="s">
        <v>440</v>
      </c>
      <c r="L19" s="69" t="s">
        <v>432</v>
      </c>
      <c r="M19" s="69"/>
      <c r="N19" s="70" t="s">
        <v>441</v>
      </c>
      <c r="O19" s="69" t="s">
        <v>54</v>
      </c>
      <c r="P19" s="67"/>
      <c r="Q19" s="68" t="s">
        <v>442</v>
      </c>
      <c r="R19" s="69" t="s">
        <v>54</v>
      </c>
      <c r="S19" s="68"/>
      <c r="T19" s="68" t="s">
        <v>443</v>
      </c>
      <c r="U19" s="69" t="s">
        <v>54</v>
      </c>
      <c r="V19" s="93"/>
      <c r="W19" s="84"/>
    </row>
    <row r="20" customFormat="1" ht="16.5" spans="1:23">
      <c r="A20" s="67"/>
      <c r="B20" s="67"/>
      <c r="C20" s="67"/>
      <c r="D20" s="68"/>
      <c r="E20" s="71"/>
      <c r="F20" s="73"/>
      <c r="G20" s="63" t="s">
        <v>444</v>
      </c>
      <c r="H20" s="64"/>
      <c r="I20" s="90"/>
      <c r="J20" s="63" t="s">
        <v>445</v>
      </c>
      <c r="K20" s="64"/>
      <c r="L20" s="90"/>
      <c r="M20" s="63" t="s">
        <v>446</v>
      </c>
      <c r="N20" s="64"/>
      <c r="O20" s="90"/>
      <c r="P20" s="63" t="s">
        <v>447</v>
      </c>
      <c r="Q20" s="64"/>
      <c r="R20" s="90"/>
      <c r="S20" s="64" t="s">
        <v>448</v>
      </c>
      <c r="T20" s="64"/>
      <c r="U20" s="90"/>
      <c r="V20" s="93"/>
      <c r="W20" s="84"/>
    </row>
    <row r="21" customFormat="1" ht="16.5" spans="1:23">
      <c r="A21" s="67"/>
      <c r="B21" s="67"/>
      <c r="C21" s="67"/>
      <c r="D21" s="68"/>
      <c r="E21" s="71"/>
      <c r="F21" s="73"/>
      <c r="G21" s="4" t="s">
        <v>423</v>
      </c>
      <c r="H21" s="4" t="s">
        <v>69</v>
      </c>
      <c r="I21" s="4" t="s">
        <v>378</v>
      </c>
      <c r="J21" s="4" t="s">
        <v>423</v>
      </c>
      <c r="K21" s="4" t="s">
        <v>69</v>
      </c>
      <c r="L21" s="4" t="s">
        <v>378</v>
      </c>
      <c r="M21" s="4" t="s">
        <v>423</v>
      </c>
      <c r="N21" s="4" t="s">
        <v>69</v>
      </c>
      <c r="O21" s="4" t="s">
        <v>378</v>
      </c>
      <c r="P21" s="4" t="s">
        <v>423</v>
      </c>
      <c r="Q21" s="4" t="s">
        <v>69</v>
      </c>
      <c r="R21" s="4" t="s">
        <v>378</v>
      </c>
      <c r="S21" s="4" t="s">
        <v>423</v>
      </c>
      <c r="T21" s="4" t="s">
        <v>69</v>
      </c>
      <c r="U21" s="4" t="s">
        <v>378</v>
      </c>
      <c r="V21" s="93"/>
      <c r="W21" s="84"/>
    </row>
    <row r="22" customFormat="1" spans="1:23">
      <c r="A22" s="67"/>
      <c r="B22" s="67"/>
      <c r="C22" s="67"/>
      <c r="D22" s="68"/>
      <c r="E22" s="71"/>
      <c r="F22" s="73"/>
      <c r="G22" s="67"/>
      <c r="H22" s="67" t="s">
        <v>449</v>
      </c>
      <c r="I22" s="69" t="s">
        <v>54</v>
      </c>
      <c r="J22" s="67"/>
      <c r="K22" s="67" t="s">
        <v>450</v>
      </c>
      <c r="L22" s="67"/>
      <c r="M22" s="67"/>
      <c r="N22" s="67" t="s">
        <v>451</v>
      </c>
      <c r="O22" s="69"/>
      <c r="P22" s="67"/>
      <c r="Q22" s="68"/>
      <c r="R22" s="67"/>
      <c r="S22" s="67"/>
      <c r="T22" s="67"/>
      <c r="U22" s="67"/>
      <c r="V22" s="93"/>
      <c r="W22" s="84"/>
    </row>
    <row r="23" customFormat="1" ht="16.5" spans="1:23">
      <c r="A23" s="67"/>
      <c r="B23" s="67"/>
      <c r="C23" s="67"/>
      <c r="D23" s="68"/>
      <c r="E23" s="71"/>
      <c r="F23" s="73"/>
      <c r="G23" s="63" t="s">
        <v>452</v>
      </c>
      <c r="H23" s="64"/>
      <c r="I23" s="90"/>
      <c r="J23" s="63" t="s">
        <v>453</v>
      </c>
      <c r="K23" s="64"/>
      <c r="L23" s="90"/>
      <c r="M23" s="63" t="s">
        <v>454</v>
      </c>
      <c r="N23" s="64"/>
      <c r="O23" s="90"/>
      <c r="P23" s="63" t="s">
        <v>455</v>
      </c>
      <c r="Q23" s="64"/>
      <c r="R23" s="90"/>
      <c r="S23" s="64" t="s">
        <v>456</v>
      </c>
      <c r="T23" s="64"/>
      <c r="U23" s="90"/>
      <c r="V23" s="93"/>
      <c r="W23" s="84"/>
    </row>
    <row r="24" customFormat="1" ht="16.5" spans="1:23">
      <c r="A24" s="67"/>
      <c r="B24" s="67"/>
      <c r="C24" s="67"/>
      <c r="D24" s="68"/>
      <c r="E24" s="71"/>
      <c r="F24" s="73"/>
      <c r="G24" s="4" t="s">
        <v>423</v>
      </c>
      <c r="H24" s="4" t="s">
        <v>69</v>
      </c>
      <c r="I24" s="4" t="s">
        <v>378</v>
      </c>
      <c r="J24" s="4" t="s">
        <v>423</v>
      </c>
      <c r="K24" s="4" t="s">
        <v>69</v>
      </c>
      <c r="L24" s="4" t="s">
        <v>378</v>
      </c>
      <c r="M24" s="4" t="s">
        <v>423</v>
      </c>
      <c r="N24" s="4" t="s">
        <v>69</v>
      </c>
      <c r="O24" s="4" t="s">
        <v>378</v>
      </c>
      <c r="P24" s="4" t="s">
        <v>423</v>
      </c>
      <c r="Q24" s="4" t="s">
        <v>69</v>
      </c>
      <c r="R24" s="4" t="s">
        <v>378</v>
      </c>
      <c r="S24" s="4" t="s">
        <v>423</v>
      </c>
      <c r="T24" s="4" t="s">
        <v>69</v>
      </c>
      <c r="U24" s="4" t="s">
        <v>378</v>
      </c>
      <c r="V24" s="93"/>
      <c r="W24" s="84"/>
    </row>
    <row r="25" s="58" customFormat="1" spans="1:23">
      <c r="A25" s="67"/>
      <c r="B25" s="67"/>
      <c r="C25" s="67"/>
      <c r="D25" s="68"/>
      <c r="E25" s="71"/>
      <c r="F25" s="74"/>
      <c r="G25" s="67"/>
      <c r="H25" s="68"/>
      <c r="I25" s="67"/>
      <c r="J25" s="67"/>
      <c r="K25" s="67"/>
      <c r="L25" s="69"/>
      <c r="M25" s="67"/>
      <c r="N25" s="67"/>
      <c r="O25" s="67"/>
      <c r="P25" s="67"/>
      <c r="Q25" s="67"/>
      <c r="R25" s="67"/>
      <c r="S25" s="67"/>
      <c r="T25" s="67"/>
      <c r="U25" s="67"/>
      <c r="V25" s="94"/>
      <c r="W25" s="67"/>
    </row>
    <row r="26" s="60" customFormat="1" ht="16.5" customHeight="1" spans="1:23">
      <c r="A26" s="75"/>
      <c r="B26" s="75"/>
      <c r="C26" s="75"/>
      <c r="D26" s="76"/>
      <c r="E26" s="75"/>
      <c r="F26" s="77"/>
      <c r="G26" s="63" t="s">
        <v>417</v>
      </c>
      <c r="H26" s="64"/>
      <c r="I26" s="90"/>
      <c r="J26" s="63" t="s">
        <v>418</v>
      </c>
      <c r="K26" s="64"/>
      <c r="L26" s="90"/>
      <c r="M26" s="63" t="s">
        <v>419</v>
      </c>
      <c r="N26" s="64"/>
      <c r="O26" s="90"/>
      <c r="P26" s="63" t="s">
        <v>420</v>
      </c>
      <c r="Q26" s="64"/>
      <c r="R26" s="90"/>
      <c r="S26" s="64" t="s">
        <v>421</v>
      </c>
      <c r="T26" s="64"/>
      <c r="U26" s="90"/>
      <c r="V26" s="75" t="s">
        <v>433</v>
      </c>
      <c r="W26" s="84"/>
    </row>
    <row r="27" s="56" customFormat="1" ht="16.5" spans="1:23">
      <c r="A27" s="78"/>
      <c r="B27" s="78"/>
      <c r="C27" s="78"/>
      <c r="D27" s="79"/>
      <c r="E27" s="78"/>
      <c r="F27" s="77"/>
      <c r="G27" s="4" t="s">
        <v>423</v>
      </c>
      <c r="H27" s="4" t="s">
        <v>69</v>
      </c>
      <c r="I27" s="4" t="s">
        <v>378</v>
      </c>
      <c r="J27" s="4" t="s">
        <v>423</v>
      </c>
      <c r="K27" s="4" t="s">
        <v>69</v>
      </c>
      <c r="L27" s="4" t="s">
        <v>378</v>
      </c>
      <c r="M27" s="4" t="s">
        <v>423</v>
      </c>
      <c r="N27" s="4" t="s">
        <v>69</v>
      </c>
      <c r="O27" s="4" t="s">
        <v>378</v>
      </c>
      <c r="P27" s="4" t="s">
        <v>423</v>
      </c>
      <c r="Q27" s="4" t="s">
        <v>69</v>
      </c>
      <c r="R27" s="4" t="s">
        <v>378</v>
      </c>
      <c r="S27" s="4" t="s">
        <v>423</v>
      </c>
      <c r="T27" s="4" t="s">
        <v>69</v>
      </c>
      <c r="U27" s="4" t="s">
        <v>378</v>
      </c>
      <c r="V27" s="78"/>
      <c r="W27" s="84"/>
    </row>
    <row r="28" s="61" customFormat="1" ht="49" customHeight="1" spans="1:23">
      <c r="A28" s="78"/>
      <c r="B28" s="78"/>
      <c r="C28" s="78"/>
      <c r="D28" s="79"/>
      <c r="E28" s="78"/>
      <c r="F28" s="77"/>
      <c r="G28" s="69"/>
      <c r="H28" s="70"/>
      <c r="I28" s="69"/>
      <c r="J28" s="69"/>
      <c r="K28" s="69"/>
      <c r="L28" s="69"/>
      <c r="M28" s="69"/>
      <c r="N28" s="70"/>
      <c r="O28" s="69"/>
      <c r="P28" s="67"/>
      <c r="Q28" s="68"/>
      <c r="R28" s="69"/>
      <c r="S28" s="68"/>
      <c r="T28" s="68"/>
      <c r="U28" s="69"/>
      <c r="V28" s="78"/>
      <c r="W28" s="95"/>
    </row>
    <row r="29" s="61" customFormat="1" ht="16.5" spans="1:23">
      <c r="A29" s="78"/>
      <c r="B29" s="78"/>
      <c r="C29" s="78"/>
      <c r="D29" s="79"/>
      <c r="E29" s="78"/>
      <c r="F29" s="77"/>
      <c r="G29" s="63" t="s">
        <v>434</v>
      </c>
      <c r="H29" s="64"/>
      <c r="I29" s="90"/>
      <c r="J29" s="63" t="s">
        <v>435</v>
      </c>
      <c r="K29" s="64"/>
      <c r="L29" s="90"/>
      <c r="M29" s="63" t="s">
        <v>436</v>
      </c>
      <c r="N29" s="64"/>
      <c r="O29" s="90"/>
      <c r="P29" s="63" t="s">
        <v>437</v>
      </c>
      <c r="Q29" s="64"/>
      <c r="R29" s="90"/>
      <c r="S29" s="64" t="s">
        <v>438</v>
      </c>
      <c r="T29" s="64"/>
      <c r="U29" s="90"/>
      <c r="V29" s="78"/>
      <c r="W29" s="95"/>
    </row>
    <row r="30" s="61" customFormat="1" ht="16.5" spans="1:23">
      <c r="A30" s="78"/>
      <c r="B30" s="78"/>
      <c r="C30" s="78"/>
      <c r="D30" s="79"/>
      <c r="E30" s="78"/>
      <c r="F30" s="77"/>
      <c r="G30" s="4" t="s">
        <v>423</v>
      </c>
      <c r="H30" s="4" t="s">
        <v>69</v>
      </c>
      <c r="I30" s="4" t="s">
        <v>378</v>
      </c>
      <c r="J30" s="4" t="s">
        <v>423</v>
      </c>
      <c r="K30" s="4" t="s">
        <v>69</v>
      </c>
      <c r="L30" s="4" t="s">
        <v>378</v>
      </c>
      <c r="M30" s="4" t="s">
        <v>423</v>
      </c>
      <c r="N30" s="4" t="s">
        <v>69</v>
      </c>
      <c r="O30" s="4" t="s">
        <v>378</v>
      </c>
      <c r="P30" s="4" t="s">
        <v>423</v>
      </c>
      <c r="Q30" s="4" t="s">
        <v>69</v>
      </c>
      <c r="R30" s="4" t="s">
        <v>378</v>
      </c>
      <c r="S30" s="4" t="s">
        <v>423</v>
      </c>
      <c r="T30" s="4" t="s">
        <v>69</v>
      </c>
      <c r="U30" s="4" t="s">
        <v>378</v>
      </c>
      <c r="V30" s="78"/>
      <c r="W30" s="95"/>
    </row>
    <row r="31" s="61" customFormat="1" spans="1:23">
      <c r="A31" s="78"/>
      <c r="B31" s="78"/>
      <c r="C31" s="78"/>
      <c r="D31" s="79"/>
      <c r="E31" s="78"/>
      <c r="F31" s="77"/>
      <c r="G31" s="69"/>
      <c r="H31" s="70"/>
      <c r="I31" s="69"/>
      <c r="J31" s="69"/>
      <c r="K31" s="70"/>
      <c r="L31" s="69"/>
      <c r="M31" s="69"/>
      <c r="N31" s="70"/>
      <c r="O31" s="69"/>
      <c r="P31" s="67"/>
      <c r="Q31" s="68"/>
      <c r="R31" s="69"/>
      <c r="S31" s="68"/>
      <c r="T31" s="68"/>
      <c r="U31" s="69"/>
      <c r="V31" s="78"/>
      <c r="W31" s="95"/>
    </row>
    <row r="32" s="61" customFormat="1" ht="16.5" spans="1:23">
      <c r="A32" s="78"/>
      <c r="B32" s="78"/>
      <c r="C32" s="78"/>
      <c r="D32" s="79"/>
      <c r="E32" s="78"/>
      <c r="F32" s="77"/>
      <c r="G32" s="63" t="s">
        <v>444</v>
      </c>
      <c r="H32" s="64"/>
      <c r="I32" s="90"/>
      <c r="J32" s="63" t="s">
        <v>445</v>
      </c>
      <c r="K32" s="64"/>
      <c r="L32" s="90"/>
      <c r="M32" s="63" t="s">
        <v>446</v>
      </c>
      <c r="N32" s="64"/>
      <c r="O32" s="90"/>
      <c r="P32" s="63" t="s">
        <v>447</v>
      </c>
      <c r="Q32" s="64"/>
      <c r="R32" s="90"/>
      <c r="S32" s="64" t="s">
        <v>448</v>
      </c>
      <c r="T32" s="64"/>
      <c r="U32" s="90"/>
      <c r="V32" s="78"/>
      <c r="W32" s="95"/>
    </row>
    <row r="33" s="61" customFormat="1" ht="16.5" spans="1:23">
      <c r="A33" s="78"/>
      <c r="B33" s="78"/>
      <c r="C33" s="78"/>
      <c r="D33" s="79"/>
      <c r="E33" s="78"/>
      <c r="F33" s="77"/>
      <c r="G33" s="4" t="s">
        <v>423</v>
      </c>
      <c r="H33" s="4" t="s">
        <v>69</v>
      </c>
      <c r="I33" s="4" t="s">
        <v>378</v>
      </c>
      <c r="J33" s="4" t="s">
        <v>423</v>
      </c>
      <c r="K33" s="4" t="s">
        <v>69</v>
      </c>
      <c r="L33" s="4" t="s">
        <v>378</v>
      </c>
      <c r="M33" s="4" t="s">
        <v>423</v>
      </c>
      <c r="N33" s="4" t="s">
        <v>69</v>
      </c>
      <c r="O33" s="4" t="s">
        <v>378</v>
      </c>
      <c r="P33" s="4" t="s">
        <v>423</v>
      </c>
      <c r="Q33" s="4" t="s">
        <v>69</v>
      </c>
      <c r="R33" s="4" t="s">
        <v>378</v>
      </c>
      <c r="S33" s="4" t="s">
        <v>423</v>
      </c>
      <c r="T33" s="4" t="s">
        <v>69</v>
      </c>
      <c r="U33" s="4" t="s">
        <v>378</v>
      </c>
      <c r="V33" s="78"/>
      <c r="W33" s="95"/>
    </row>
    <row r="34" s="61" customFormat="1" spans="1:23">
      <c r="A34" s="78"/>
      <c r="B34" s="78"/>
      <c r="C34" s="78"/>
      <c r="D34" s="79"/>
      <c r="E34" s="78"/>
      <c r="F34" s="77"/>
      <c r="G34" s="67"/>
      <c r="H34" s="67"/>
      <c r="I34" s="69"/>
      <c r="J34" s="67"/>
      <c r="K34" s="67"/>
      <c r="L34" s="67"/>
      <c r="M34" s="67"/>
      <c r="N34" s="67"/>
      <c r="O34" s="69"/>
      <c r="P34" s="67"/>
      <c r="Q34" s="68"/>
      <c r="R34" s="67"/>
      <c r="S34" s="67"/>
      <c r="T34" s="67"/>
      <c r="U34" s="67"/>
      <c r="V34" s="78"/>
      <c r="W34" s="95"/>
    </row>
    <row r="35" s="61" customFormat="1" ht="16.5" spans="1:23">
      <c r="A35" s="78"/>
      <c r="B35" s="78"/>
      <c r="C35" s="78"/>
      <c r="D35" s="79"/>
      <c r="E35" s="78"/>
      <c r="F35" s="77"/>
      <c r="G35" s="63" t="s">
        <v>452</v>
      </c>
      <c r="H35" s="64"/>
      <c r="I35" s="90"/>
      <c r="J35" s="63" t="s">
        <v>453</v>
      </c>
      <c r="K35" s="64"/>
      <c r="L35" s="90"/>
      <c r="M35" s="63" t="s">
        <v>454</v>
      </c>
      <c r="N35" s="64"/>
      <c r="O35" s="90"/>
      <c r="P35" s="63" t="s">
        <v>455</v>
      </c>
      <c r="Q35" s="64"/>
      <c r="R35" s="90"/>
      <c r="S35" s="64" t="s">
        <v>456</v>
      </c>
      <c r="T35" s="64"/>
      <c r="U35" s="90"/>
      <c r="V35" s="78"/>
      <c r="W35" s="95"/>
    </row>
    <row r="36" s="61" customFormat="1" ht="16.5" spans="1:23">
      <c r="A36" s="78"/>
      <c r="B36" s="78"/>
      <c r="C36" s="78"/>
      <c r="D36" s="79"/>
      <c r="E36" s="78"/>
      <c r="F36" s="77"/>
      <c r="G36" s="4" t="s">
        <v>423</v>
      </c>
      <c r="H36" s="4" t="s">
        <v>69</v>
      </c>
      <c r="I36" s="4" t="s">
        <v>378</v>
      </c>
      <c r="J36" s="4" t="s">
        <v>423</v>
      </c>
      <c r="K36" s="4" t="s">
        <v>69</v>
      </c>
      <c r="L36" s="4" t="s">
        <v>378</v>
      </c>
      <c r="M36" s="4" t="s">
        <v>423</v>
      </c>
      <c r="N36" s="4" t="s">
        <v>69</v>
      </c>
      <c r="O36" s="4" t="s">
        <v>378</v>
      </c>
      <c r="P36" s="4" t="s">
        <v>423</v>
      </c>
      <c r="Q36" s="4" t="s">
        <v>69</v>
      </c>
      <c r="R36" s="4" t="s">
        <v>378</v>
      </c>
      <c r="S36" s="4" t="s">
        <v>423</v>
      </c>
      <c r="T36" s="4" t="s">
        <v>69</v>
      </c>
      <c r="U36" s="4" t="s">
        <v>378</v>
      </c>
      <c r="V36" s="78"/>
      <c r="W36" s="95"/>
    </row>
    <row r="37" s="61" customFormat="1" spans="1:23">
      <c r="A37" s="80"/>
      <c r="B37" s="80"/>
      <c r="C37" s="80"/>
      <c r="D37" s="81"/>
      <c r="E37" s="80"/>
      <c r="F37" s="77"/>
      <c r="G37" s="67"/>
      <c r="H37" s="68"/>
      <c r="I37" s="67"/>
      <c r="J37" s="67"/>
      <c r="K37" s="67"/>
      <c r="L37" s="69"/>
      <c r="M37" s="67"/>
      <c r="N37" s="67"/>
      <c r="O37" s="67"/>
      <c r="P37" s="67"/>
      <c r="Q37" s="67"/>
      <c r="R37" s="67"/>
      <c r="S37" s="67"/>
      <c r="T37" s="67"/>
      <c r="U37" s="67"/>
      <c r="V37" s="80"/>
      <c r="W37" s="95"/>
    </row>
    <row r="38" s="56" customFormat="1" spans="1:23">
      <c r="A38" s="82"/>
      <c r="B38" s="82"/>
      <c r="C38" s="82"/>
      <c r="D38" s="83"/>
      <c r="E38" s="82"/>
      <c r="F38" s="82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84"/>
    </row>
    <row r="39" s="56" customFormat="1" spans="1:23">
      <c r="A39" s="84"/>
      <c r="B39" s="84"/>
      <c r="C39" s="84"/>
      <c r="D39" s="85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</row>
    <row r="40" s="56" customFormat="1" ht="18.75" spans="1:23">
      <c r="A40" s="86" t="s">
        <v>457</v>
      </c>
      <c r="B40" s="87"/>
      <c r="C40" s="87"/>
      <c r="D40" s="87"/>
      <c r="E40" s="19"/>
      <c r="F40" s="14"/>
      <c r="G40" s="38"/>
      <c r="H40" s="55"/>
      <c r="I40" s="55"/>
      <c r="J40" s="86" t="s">
        <v>458</v>
      </c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19"/>
      <c r="V40" s="87"/>
      <c r="W40" s="19"/>
    </row>
    <row r="41" s="56" customFormat="1" ht="65" customHeight="1" spans="1:23">
      <c r="A41" s="88" t="s">
        <v>459</v>
      </c>
      <c r="B41" s="88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</row>
  </sheetData>
  <mergeCells count="91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8:I8"/>
    <mergeCell ref="J8:L8"/>
    <mergeCell ref="M8:O8"/>
    <mergeCell ref="P8:R8"/>
    <mergeCell ref="S8:U8"/>
    <mergeCell ref="G11:I11"/>
    <mergeCell ref="J11:L11"/>
    <mergeCell ref="M11:O11"/>
    <mergeCell ref="P11:R11"/>
    <mergeCell ref="S11:U11"/>
    <mergeCell ref="G14:I14"/>
    <mergeCell ref="J14:L14"/>
    <mergeCell ref="M14:O14"/>
    <mergeCell ref="P14:R14"/>
    <mergeCell ref="S14:U14"/>
    <mergeCell ref="G17:I17"/>
    <mergeCell ref="J17:L17"/>
    <mergeCell ref="M17:O17"/>
    <mergeCell ref="P17:R17"/>
    <mergeCell ref="S17:U17"/>
    <mergeCell ref="G20:I20"/>
    <mergeCell ref="J20:L20"/>
    <mergeCell ref="M20:O20"/>
    <mergeCell ref="P20:R20"/>
    <mergeCell ref="S20:U20"/>
    <mergeCell ref="G23:I23"/>
    <mergeCell ref="J23:L23"/>
    <mergeCell ref="M23:O23"/>
    <mergeCell ref="P23:R23"/>
    <mergeCell ref="S23:U23"/>
    <mergeCell ref="G26:I26"/>
    <mergeCell ref="J26:L26"/>
    <mergeCell ref="M26:O26"/>
    <mergeCell ref="P26:R26"/>
    <mergeCell ref="S26:U26"/>
    <mergeCell ref="G29:I29"/>
    <mergeCell ref="J29:L29"/>
    <mergeCell ref="M29:O29"/>
    <mergeCell ref="P29:R29"/>
    <mergeCell ref="S29:U29"/>
    <mergeCell ref="G32:I32"/>
    <mergeCell ref="J32:L32"/>
    <mergeCell ref="M32:O32"/>
    <mergeCell ref="P32:R32"/>
    <mergeCell ref="S32:U32"/>
    <mergeCell ref="G35:I35"/>
    <mergeCell ref="J35:L35"/>
    <mergeCell ref="M35:O35"/>
    <mergeCell ref="P35:R35"/>
    <mergeCell ref="S35:U35"/>
    <mergeCell ref="A40:E40"/>
    <mergeCell ref="F40:G40"/>
    <mergeCell ref="J40:U40"/>
    <mergeCell ref="A41:W41"/>
    <mergeCell ref="A2:A3"/>
    <mergeCell ref="A4:A25"/>
    <mergeCell ref="A26:A37"/>
    <mergeCell ref="B2:B3"/>
    <mergeCell ref="B4:B25"/>
    <mergeCell ref="B26:B37"/>
    <mergeCell ref="C2:C3"/>
    <mergeCell ref="C4:C13"/>
    <mergeCell ref="C14:C25"/>
    <mergeCell ref="C26:C37"/>
    <mergeCell ref="D2:D3"/>
    <mergeCell ref="D4:D25"/>
    <mergeCell ref="D26:D37"/>
    <mergeCell ref="E2:E3"/>
    <mergeCell ref="E4:E13"/>
    <mergeCell ref="E14:E25"/>
    <mergeCell ref="E26:E37"/>
    <mergeCell ref="F2:F3"/>
    <mergeCell ref="F4:F13"/>
    <mergeCell ref="F14:F25"/>
    <mergeCell ref="F26:F37"/>
    <mergeCell ref="V2:V3"/>
    <mergeCell ref="V4:V13"/>
    <mergeCell ref="V14:V25"/>
    <mergeCell ref="V26:V37"/>
    <mergeCell ref="W2:W3"/>
  </mergeCells>
  <dataValidations count="1">
    <dataValidation type="list" allowBlank="1" showInputMessage="1" showErrorMessage="1" sqref="W1 W4 W5 W6 W7 W8:W10 W11:W18 W19:W24 W25:W28 W29:W34 W35:W37 W38:W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3"/>
  <sheetViews>
    <sheetView zoomScale="125" zoomScaleNormal="125" workbookViewId="0">
      <selection activeCell="E19" sqref="E19"/>
    </sheetView>
  </sheetViews>
  <sheetFormatPr defaultColWidth="9" defaultRowHeight="14.25"/>
  <cols>
    <col min="1" max="1" width="8.5" customWidth="1"/>
    <col min="2" max="2" width="10.375" customWidth="1"/>
    <col min="3" max="3" width="30.75" customWidth="1"/>
    <col min="4" max="4" width="11.62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460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customFormat="1" ht="16.5" spans="1:14">
      <c r="A2" s="40" t="s">
        <v>461</v>
      </c>
      <c r="B2" s="41" t="s">
        <v>462</v>
      </c>
      <c r="C2" s="42" t="s">
        <v>423</v>
      </c>
      <c r="D2" s="42" t="s">
        <v>376</v>
      </c>
      <c r="E2" s="43" t="s">
        <v>377</v>
      </c>
      <c r="F2" s="43" t="s">
        <v>378</v>
      </c>
      <c r="G2" s="44" t="s">
        <v>463</v>
      </c>
      <c r="H2" s="44" t="s">
        <v>464</v>
      </c>
      <c r="I2" s="44" t="s">
        <v>465</v>
      </c>
      <c r="J2" s="44" t="s">
        <v>464</v>
      </c>
      <c r="K2" s="44" t="s">
        <v>466</v>
      </c>
      <c r="L2" s="44" t="s">
        <v>464</v>
      </c>
      <c r="M2" s="43" t="s">
        <v>422</v>
      </c>
      <c r="N2" s="43" t="s">
        <v>387</v>
      </c>
    </row>
    <row r="3" s="20" customFormat="1" ht="16.5" spans="1:14">
      <c r="A3" s="45">
        <v>45031</v>
      </c>
      <c r="B3" s="25" t="s">
        <v>389</v>
      </c>
      <c r="C3" s="26" t="s">
        <v>390</v>
      </c>
      <c r="D3" s="26" t="s">
        <v>124</v>
      </c>
      <c r="E3" s="28" t="s">
        <v>63</v>
      </c>
      <c r="F3" s="27" t="s">
        <v>54</v>
      </c>
      <c r="G3" s="46">
        <v>0.388888888888889</v>
      </c>
      <c r="H3" s="47" t="s">
        <v>467</v>
      </c>
      <c r="I3" s="46">
        <v>0.625</v>
      </c>
      <c r="J3" s="47" t="s">
        <v>467</v>
      </c>
      <c r="K3" s="27"/>
      <c r="L3" s="27"/>
      <c r="M3" s="27" t="s">
        <v>433</v>
      </c>
      <c r="N3" s="27"/>
    </row>
    <row r="4" s="20" customFormat="1" ht="16.5" spans="1:14">
      <c r="A4" s="45">
        <v>45032</v>
      </c>
      <c r="B4" s="25" t="s">
        <v>389</v>
      </c>
      <c r="C4" s="26" t="s">
        <v>390</v>
      </c>
      <c r="D4" s="26" t="s">
        <v>124</v>
      </c>
      <c r="E4" s="28" t="s">
        <v>63</v>
      </c>
      <c r="F4" s="27" t="s">
        <v>54</v>
      </c>
      <c r="G4" s="46">
        <v>0.375</v>
      </c>
      <c r="H4" s="47" t="s">
        <v>467</v>
      </c>
      <c r="I4" s="46">
        <v>0.635416666666667</v>
      </c>
      <c r="J4" s="47" t="s">
        <v>467</v>
      </c>
      <c r="K4" s="27"/>
      <c r="L4" s="27"/>
      <c r="M4" s="27" t="s">
        <v>433</v>
      </c>
      <c r="N4" s="27"/>
    </row>
    <row r="5" s="20" customFormat="1" ht="16.5" spans="1:14">
      <c r="A5" s="45">
        <v>45033</v>
      </c>
      <c r="B5" s="25" t="s">
        <v>392</v>
      </c>
      <c r="C5" s="26" t="s">
        <v>390</v>
      </c>
      <c r="D5" s="26" t="s">
        <v>124</v>
      </c>
      <c r="E5" s="28" t="s">
        <v>63</v>
      </c>
      <c r="F5" s="27" t="s">
        <v>54</v>
      </c>
      <c r="G5" s="46">
        <v>0.385416666666667</v>
      </c>
      <c r="H5" s="47" t="s">
        <v>467</v>
      </c>
      <c r="I5" s="46">
        <v>0.604166666666667</v>
      </c>
      <c r="J5" s="47" t="s">
        <v>467</v>
      </c>
      <c r="K5" s="27"/>
      <c r="L5" s="27"/>
      <c r="M5" s="27" t="s">
        <v>433</v>
      </c>
      <c r="N5" s="27"/>
    </row>
    <row r="6" s="20" customFormat="1" ht="16.5" spans="1:14">
      <c r="A6" s="45">
        <v>45034</v>
      </c>
      <c r="B6" s="25" t="s">
        <v>393</v>
      </c>
      <c r="C6" s="26" t="s">
        <v>390</v>
      </c>
      <c r="D6" s="26" t="s">
        <v>124</v>
      </c>
      <c r="E6" s="28" t="s">
        <v>63</v>
      </c>
      <c r="F6" s="27" t="s">
        <v>54</v>
      </c>
      <c r="G6" s="46">
        <v>0.395833333333333</v>
      </c>
      <c r="H6" s="47" t="s">
        <v>467</v>
      </c>
      <c r="I6" s="46">
        <v>0.645833333333333</v>
      </c>
      <c r="J6" s="47" t="s">
        <v>467</v>
      </c>
      <c r="K6" s="27"/>
      <c r="L6" s="27"/>
      <c r="M6" s="27" t="s">
        <v>433</v>
      </c>
      <c r="N6" s="27"/>
    </row>
    <row r="7" s="20" customFormat="1" ht="16.5" spans="1:14">
      <c r="A7" s="45">
        <v>45035</v>
      </c>
      <c r="B7" s="25" t="s">
        <v>394</v>
      </c>
      <c r="C7" s="26" t="s">
        <v>390</v>
      </c>
      <c r="D7" s="26" t="s">
        <v>124</v>
      </c>
      <c r="E7" s="28" t="s">
        <v>63</v>
      </c>
      <c r="F7" s="27" t="s">
        <v>54</v>
      </c>
      <c r="G7" s="46">
        <v>0.388888888888889</v>
      </c>
      <c r="H7" s="47" t="s">
        <v>467</v>
      </c>
      <c r="I7" s="46">
        <v>0.666666666666667</v>
      </c>
      <c r="J7" s="47" t="s">
        <v>467</v>
      </c>
      <c r="K7" s="27"/>
      <c r="L7" s="27"/>
      <c r="M7" s="27" t="s">
        <v>433</v>
      </c>
      <c r="N7" s="27"/>
    </row>
    <row r="8" s="20" customFormat="1" ht="16.5" spans="1:14">
      <c r="A8" s="45">
        <v>45036</v>
      </c>
      <c r="B8" s="25" t="s">
        <v>395</v>
      </c>
      <c r="C8" s="26" t="s">
        <v>390</v>
      </c>
      <c r="D8" s="26" t="s">
        <v>124</v>
      </c>
      <c r="E8" s="28" t="s">
        <v>63</v>
      </c>
      <c r="F8" s="27" t="s">
        <v>54</v>
      </c>
      <c r="G8" s="46">
        <v>0.40625</v>
      </c>
      <c r="H8" s="47" t="s">
        <v>467</v>
      </c>
      <c r="I8" s="46">
        <v>0.604166666666667</v>
      </c>
      <c r="J8" s="47" t="s">
        <v>467</v>
      </c>
      <c r="K8" s="27"/>
      <c r="L8" s="27"/>
      <c r="M8" s="27" t="s">
        <v>433</v>
      </c>
      <c r="N8" s="27"/>
    </row>
    <row r="9" s="20" customFormat="1" ht="16.5" spans="1:14">
      <c r="A9" s="45">
        <v>45037</v>
      </c>
      <c r="B9" s="25" t="s">
        <v>396</v>
      </c>
      <c r="C9" s="26" t="s">
        <v>390</v>
      </c>
      <c r="D9" s="26" t="s">
        <v>125</v>
      </c>
      <c r="E9" s="28" t="s">
        <v>63</v>
      </c>
      <c r="F9" s="27" t="s">
        <v>54</v>
      </c>
      <c r="G9" s="46">
        <v>0.385416666666667</v>
      </c>
      <c r="H9" s="47" t="s">
        <v>467</v>
      </c>
      <c r="I9" s="46">
        <v>0.625</v>
      </c>
      <c r="J9" s="47" t="s">
        <v>467</v>
      </c>
      <c r="K9" s="27"/>
      <c r="L9" s="27"/>
      <c r="M9" s="27" t="s">
        <v>433</v>
      </c>
      <c r="N9" s="27"/>
    </row>
    <row r="10" s="20" customFormat="1" ht="16.5" spans="1:14">
      <c r="A10" s="45">
        <v>45038</v>
      </c>
      <c r="B10" s="25" t="s">
        <v>396</v>
      </c>
      <c r="C10" s="26" t="s">
        <v>390</v>
      </c>
      <c r="D10" s="26" t="s">
        <v>125</v>
      </c>
      <c r="E10" s="28" t="s">
        <v>63</v>
      </c>
      <c r="F10" s="27" t="s">
        <v>54</v>
      </c>
      <c r="G10" s="46">
        <v>0.388888888888889</v>
      </c>
      <c r="H10" s="47" t="s">
        <v>467</v>
      </c>
      <c r="I10" s="46">
        <v>0.645833333333333</v>
      </c>
      <c r="J10" s="47" t="s">
        <v>467</v>
      </c>
      <c r="K10" s="27"/>
      <c r="L10" s="27"/>
      <c r="M10" s="27" t="s">
        <v>433</v>
      </c>
      <c r="N10" s="27"/>
    </row>
    <row r="11" s="20" customFormat="1" ht="16.5" spans="1:14">
      <c r="A11" s="45">
        <v>45039</v>
      </c>
      <c r="B11" s="25" t="s">
        <v>397</v>
      </c>
      <c r="C11" s="26" t="s">
        <v>390</v>
      </c>
      <c r="D11" s="26" t="s">
        <v>125</v>
      </c>
      <c r="E11" s="28" t="s">
        <v>63</v>
      </c>
      <c r="F11" s="27" t="s">
        <v>54</v>
      </c>
      <c r="G11" s="48">
        <v>0.458333333333333</v>
      </c>
      <c r="H11" s="47" t="s">
        <v>467</v>
      </c>
      <c r="I11" s="49">
        <v>0.673611111111111</v>
      </c>
      <c r="J11" s="47" t="s">
        <v>467</v>
      </c>
      <c r="K11" s="27"/>
      <c r="L11" s="27"/>
      <c r="M11" s="27" t="s">
        <v>433</v>
      </c>
      <c r="N11" s="27"/>
    </row>
    <row r="12" s="20" customFormat="1" ht="16.5" spans="1:14">
      <c r="A12" s="45">
        <v>45040</v>
      </c>
      <c r="B12" s="25" t="s">
        <v>398</v>
      </c>
      <c r="C12" s="26" t="s">
        <v>390</v>
      </c>
      <c r="D12" s="26" t="s">
        <v>125</v>
      </c>
      <c r="E12" s="28" t="s">
        <v>63</v>
      </c>
      <c r="F12" s="27" t="s">
        <v>54</v>
      </c>
      <c r="G12" s="48">
        <v>0.472222222222222</v>
      </c>
      <c r="H12" s="47" t="s">
        <v>467</v>
      </c>
      <c r="I12" s="49">
        <v>0.6875</v>
      </c>
      <c r="J12" s="47" t="s">
        <v>467</v>
      </c>
      <c r="K12" s="27"/>
      <c r="L12" s="27"/>
      <c r="M12" s="27" t="s">
        <v>433</v>
      </c>
      <c r="N12" s="27"/>
    </row>
    <row r="13" s="20" customFormat="1" ht="16.5" spans="1:14">
      <c r="A13" s="45">
        <v>45041</v>
      </c>
      <c r="B13" s="25" t="s">
        <v>399</v>
      </c>
      <c r="C13" s="26" t="s">
        <v>390</v>
      </c>
      <c r="D13" s="26" t="s">
        <v>125</v>
      </c>
      <c r="E13" s="28" t="s">
        <v>63</v>
      </c>
      <c r="F13" s="27" t="s">
        <v>54</v>
      </c>
      <c r="G13" s="48">
        <v>0.322916666666667</v>
      </c>
      <c r="H13" s="47" t="s">
        <v>467</v>
      </c>
      <c r="I13" s="49">
        <v>0.548611111111111</v>
      </c>
      <c r="J13" s="47" t="s">
        <v>467</v>
      </c>
      <c r="K13" s="27"/>
      <c r="L13" s="27"/>
      <c r="M13" s="27" t="s">
        <v>433</v>
      </c>
      <c r="N13" s="27"/>
    </row>
    <row r="14" s="20" customFormat="1" ht="16.5" spans="1:14">
      <c r="A14" s="45">
        <v>45042</v>
      </c>
      <c r="B14" s="25" t="s">
        <v>400</v>
      </c>
      <c r="C14" s="26" t="s">
        <v>390</v>
      </c>
      <c r="D14" s="26" t="s">
        <v>125</v>
      </c>
      <c r="E14" s="28" t="s">
        <v>63</v>
      </c>
      <c r="F14" s="27" t="s">
        <v>54</v>
      </c>
      <c r="G14" s="49">
        <v>0.34375</v>
      </c>
      <c r="H14" s="47" t="s">
        <v>467</v>
      </c>
      <c r="I14" s="49">
        <v>0.5625</v>
      </c>
      <c r="J14" s="47" t="s">
        <v>467</v>
      </c>
      <c r="K14" s="27"/>
      <c r="L14" s="27"/>
      <c r="M14" s="27" t="s">
        <v>433</v>
      </c>
      <c r="N14" s="27"/>
    </row>
    <row r="15" s="20" customFormat="1" ht="21" customHeight="1" spans="1:14">
      <c r="A15" s="45"/>
      <c r="B15" s="25"/>
      <c r="C15" s="26"/>
      <c r="D15" s="26"/>
      <c r="E15" s="28"/>
      <c r="F15" s="27"/>
      <c r="G15" s="49"/>
      <c r="H15" s="47"/>
      <c r="I15" s="46"/>
      <c r="J15" s="47"/>
      <c r="K15" s="27"/>
      <c r="L15" s="27"/>
      <c r="M15" s="27"/>
      <c r="N15" s="27"/>
    </row>
    <row r="16" s="20" customFormat="1" ht="16.5" spans="1:14">
      <c r="A16" s="45"/>
      <c r="B16" s="25"/>
      <c r="C16" s="26"/>
      <c r="D16" s="26"/>
      <c r="E16" s="28"/>
      <c r="F16" s="27"/>
      <c r="G16" s="49"/>
      <c r="H16" s="47"/>
      <c r="I16" s="46"/>
      <c r="J16" s="47"/>
      <c r="K16" s="27"/>
      <c r="L16" s="27"/>
      <c r="M16" s="27"/>
      <c r="N16" s="27"/>
    </row>
    <row r="17" s="20" customFormat="1" ht="16.5" spans="1:14">
      <c r="A17" s="45"/>
      <c r="B17" s="25"/>
      <c r="C17" s="26"/>
      <c r="D17" s="26"/>
      <c r="E17" s="28"/>
      <c r="F17" s="27"/>
      <c r="G17" s="49"/>
      <c r="H17" s="47"/>
      <c r="I17" s="49"/>
      <c r="J17" s="47"/>
      <c r="K17" s="27"/>
      <c r="L17" s="27"/>
      <c r="M17" s="27"/>
      <c r="N17" s="27"/>
    </row>
    <row r="18" s="20" customFormat="1" ht="16.5" spans="1:14">
      <c r="A18" s="45"/>
      <c r="B18" s="25"/>
      <c r="C18" s="26"/>
      <c r="D18" s="26"/>
      <c r="E18" s="28"/>
      <c r="F18" s="27"/>
      <c r="G18" s="49"/>
      <c r="H18" s="47"/>
      <c r="I18" s="49"/>
      <c r="J18" s="47"/>
      <c r="K18" s="27"/>
      <c r="L18" s="27"/>
      <c r="M18" s="27"/>
      <c r="N18" s="27"/>
    </row>
    <row r="19" s="20" customFormat="1" ht="16.5" spans="1:14">
      <c r="A19" s="45"/>
      <c r="B19" s="25"/>
      <c r="C19" s="26"/>
      <c r="D19" s="26"/>
      <c r="E19" s="28"/>
      <c r="F19" s="27"/>
      <c r="G19" s="49"/>
      <c r="H19" s="47"/>
      <c r="I19" s="49"/>
      <c r="J19" s="47"/>
      <c r="K19" s="27"/>
      <c r="L19" s="27"/>
      <c r="M19" s="27"/>
      <c r="N19" s="27"/>
    </row>
    <row r="20" s="20" customFormat="1" ht="16.5" spans="1:14">
      <c r="A20" s="45"/>
      <c r="B20" s="31"/>
      <c r="C20" s="26"/>
      <c r="D20" s="26"/>
      <c r="E20" s="28"/>
      <c r="F20" s="27"/>
      <c r="G20" s="49"/>
      <c r="H20" s="47"/>
      <c r="I20" s="49"/>
      <c r="J20" s="47"/>
      <c r="K20" s="27"/>
      <c r="L20" s="27"/>
      <c r="M20" s="27"/>
      <c r="N20" s="27"/>
    </row>
    <row r="21" s="20" customFormat="1" ht="16.5" hidden="1" spans="1:14">
      <c r="A21" s="50">
        <v>44323</v>
      </c>
      <c r="B21" s="31" t="s">
        <v>468</v>
      </c>
      <c r="C21" s="26" t="s">
        <v>469</v>
      </c>
      <c r="D21" s="26" t="s">
        <v>470</v>
      </c>
      <c r="E21" s="28" t="s">
        <v>471</v>
      </c>
      <c r="F21" s="27" t="s">
        <v>54</v>
      </c>
      <c r="G21" s="49">
        <v>0.333333333333333</v>
      </c>
      <c r="H21" s="47" t="s">
        <v>467</v>
      </c>
      <c r="I21" s="46">
        <v>0.625</v>
      </c>
      <c r="J21" s="47" t="s">
        <v>467</v>
      </c>
      <c r="K21" s="27"/>
      <c r="L21" s="27"/>
      <c r="M21" s="27" t="s">
        <v>433</v>
      </c>
      <c r="N21" s="27"/>
    </row>
    <row r="22" s="20" customFormat="1" ht="16.5" hidden="1" spans="1:14">
      <c r="A22" s="50">
        <v>44326</v>
      </c>
      <c r="B22" s="31" t="s">
        <v>472</v>
      </c>
      <c r="C22" s="26" t="s">
        <v>469</v>
      </c>
      <c r="D22" s="26" t="s">
        <v>470</v>
      </c>
      <c r="E22" s="28" t="s">
        <v>471</v>
      </c>
      <c r="F22" s="27" t="s">
        <v>54</v>
      </c>
      <c r="G22" s="49">
        <v>0.319444444444444</v>
      </c>
      <c r="H22" s="47" t="s">
        <v>467</v>
      </c>
      <c r="I22" s="46">
        <v>0.635416666666667</v>
      </c>
      <c r="J22" s="47" t="s">
        <v>467</v>
      </c>
      <c r="K22" s="27"/>
      <c r="L22" s="27"/>
      <c r="M22" s="27" t="s">
        <v>433</v>
      </c>
      <c r="N22" s="27"/>
    </row>
    <row r="23" s="20" customFormat="1" ht="16.5" hidden="1" spans="1:14">
      <c r="A23" s="50">
        <v>44328</v>
      </c>
      <c r="B23" s="51"/>
      <c r="C23" s="26" t="s">
        <v>473</v>
      </c>
      <c r="D23" s="27"/>
      <c r="E23" s="52" t="s">
        <v>474</v>
      </c>
      <c r="F23" s="27" t="s">
        <v>54</v>
      </c>
      <c r="G23" s="49">
        <v>0.420138888888889</v>
      </c>
      <c r="H23" s="47" t="s">
        <v>467</v>
      </c>
      <c r="I23" s="46">
        <v>0.604166666666667</v>
      </c>
      <c r="J23" s="47" t="s">
        <v>467</v>
      </c>
      <c r="K23" s="27"/>
      <c r="L23" s="27"/>
      <c r="M23" s="27" t="s">
        <v>433</v>
      </c>
      <c r="N23" s="27"/>
    </row>
    <row r="24" s="20" customFormat="1" ht="16.5" hidden="1" spans="1:14">
      <c r="A24" s="50">
        <v>44331</v>
      </c>
      <c r="B24" s="51"/>
      <c r="C24" s="26" t="s">
        <v>473</v>
      </c>
      <c r="D24" s="27"/>
      <c r="E24" s="52" t="s">
        <v>474</v>
      </c>
      <c r="F24" s="27" t="s">
        <v>54</v>
      </c>
      <c r="G24" s="49">
        <v>0.350694444444444</v>
      </c>
      <c r="H24" s="47" t="s">
        <v>467</v>
      </c>
      <c r="I24" s="46">
        <v>0.645833333333333</v>
      </c>
      <c r="J24" s="47" t="s">
        <v>467</v>
      </c>
      <c r="K24" s="27"/>
      <c r="L24" s="27"/>
      <c r="M24" s="27" t="s">
        <v>433</v>
      </c>
      <c r="N24" s="27"/>
    </row>
    <row r="25" s="20" customFormat="1" ht="16.5" hidden="1" spans="1:14">
      <c r="A25" s="50">
        <v>44333</v>
      </c>
      <c r="B25" s="51"/>
      <c r="C25" s="26" t="s">
        <v>473</v>
      </c>
      <c r="D25" s="27"/>
      <c r="E25" s="52" t="s">
        <v>474</v>
      </c>
      <c r="F25" s="27" t="s">
        <v>54</v>
      </c>
      <c r="G25" s="49">
        <v>0.385416666666667</v>
      </c>
      <c r="H25" s="47" t="s">
        <v>467</v>
      </c>
      <c r="I25" s="46">
        <v>0.666666666666667</v>
      </c>
      <c r="J25" s="47" t="s">
        <v>467</v>
      </c>
      <c r="K25" s="27"/>
      <c r="L25" s="27"/>
      <c r="M25" s="27" t="s">
        <v>433</v>
      </c>
      <c r="N25" s="27"/>
    </row>
    <row r="26" s="20" customFormat="1" ht="16.5" hidden="1" spans="1:14">
      <c r="A26" s="50">
        <v>44338</v>
      </c>
      <c r="B26" s="51"/>
      <c r="C26" s="26" t="s">
        <v>473</v>
      </c>
      <c r="D26" s="27"/>
      <c r="E26" s="52" t="s">
        <v>474</v>
      </c>
      <c r="F26" s="27" t="s">
        <v>54</v>
      </c>
      <c r="G26" s="49">
        <v>0.357638888888889</v>
      </c>
      <c r="H26" s="47" t="s">
        <v>467</v>
      </c>
      <c r="I26" s="46">
        <v>0.604166666666667</v>
      </c>
      <c r="J26" s="47" t="s">
        <v>467</v>
      </c>
      <c r="K26" s="27"/>
      <c r="L26" s="27"/>
      <c r="M26" s="27" t="s">
        <v>433</v>
      </c>
      <c r="N26" s="27"/>
    </row>
    <row r="27" s="20" customFormat="1" ht="16.5" hidden="1" spans="1:14">
      <c r="A27" s="50">
        <v>44340</v>
      </c>
      <c r="B27" s="51"/>
      <c r="C27" s="26" t="s">
        <v>473</v>
      </c>
      <c r="D27" s="27"/>
      <c r="E27" s="52" t="s">
        <v>474</v>
      </c>
      <c r="F27" s="27" t="s">
        <v>54</v>
      </c>
      <c r="G27" s="49">
        <v>0.427083333333333</v>
      </c>
      <c r="H27" s="47" t="s">
        <v>467</v>
      </c>
      <c r="I27" s="46">
        <v>0.625</v>
      </c>
      <c r="J27" s="47" t="s">
        <v>467</v>
      </c>
      <c r="K27" s="27"/>
      <c r="L27" s="27"/>
      <c r="M27" s="27" t="s">
        <v>433</v>
      </c>
      <c r="N27" s="27"/>
    </row>
    <row r="28" s="20" customFormat="1" ht="16.5" hidden="1" spans="1:14">
      <c r="A28" s="50">
        <v>44342</v>
      </c>
      <c r="B28" s="53"/>
      <c r="C28" s="26" t="s">
        <v>473</v>
      </c>
      <c r="D28" s="27"/>
      <c r="E28" s="52" t="s">
        <v>474</v>
      </c>
      <c r="F28" s="27" t="s">
        <v>54</v>
      </c>
      <c r="G28" s="49">
        <v>0.357638888888889</v>
      </c>
      <c r="H28" s="47" t="s">
        <v>467</v>
      </c>
      <c r="I28" s="46">
        <v>0.645833333333333</v>
      </c>
      <c r="J28" s="47" t="s">
        <v>467</v>
      </c>
      <c r="K28" s="27"/>
      <c r="L28" s="27"/>
      <c r="M28" s="27" t="s">
        <v>433</v>
      </c>
      <c r="N28" s="27"/>
    </row>
    <row r="29" s="20" customFormat="1" ht="16.5" hidden="1" spans="1:14">
      <c r="A29" s="50">
        <v>44348</v>
      </c>
      <c r="B29" s="53"/>
      <c r="C29" s="26" t="s">
        <v>473</v>
      </c>
      <c r="D29" s="27"/>
      <c r="E29" s="52" t="s">
        <v>474</v>
      </c>
      <c r="F29" s="27" t="s">
        <v>54</v>
      </c>
      <c r="G29" s="49">
        <v>0.375</v>
      </c>
      <c r="H29" s="47" t="s">
        <v>467</v>
      </c>
      <c r="I29" s="49">
        <v>0.597222222222222</v>
      </c>
      <c r="J29" s="47" t="s">
        <v>467</v>
      </c>
      <c r="K29" s="27"/>
      <c r="L29" s="27"/>
      <c r="M29" s="27" t="s">
        <v>433</v>
      </c>
      <c r="N29" s="27"/>
    </row>
    <row r="30" s="20" customFormat="1" ht="16.5" hidden="1" spans="1:14">
      <c r="A30" s="50">
        <v>44352</v>
      </c>
      <c r="B30" s="51"/>
      <c r="C30" s="26" t="s">
        <v>473</v>
      </c>
      <c r="D30" s="27"/>
      <c r="E30" s="52" t="s">
        <v>474</v>
      </c>
      <c r="F30" s="27" t="s">
        <v>54</v>
      </c>
      <c r="G30" s="49">
        <v>0.388888888888889</v>
      </c>
      <c r="H30" s="47" t="s">
        <v>467</v>
      </c>
      <c r="I30" s="46">
        <v>0.625</v>
      </c>
      <c r="J30" s="47" t="s">
        <v>467</v>
      </c>
      <c r="K30" s="27"/>
      <c r="L30" s="27"/>
      <c r="M30" s="27" t="s">
        <v>433</v>
      </c>
      <c r="N30" s="27"/>
    </row>
    <row r="31" s="20" customFormat="1" ht="16.5" hidden="1" spans="1:14">
      <c r="A31" s="50">
        <v>44355</v>
      </c>
      <c r="B31" s="51"/>
      <c r="C31" s="26" t="s">
        <v>473</v>
      </c>
      <c r="D31" s="27"/>
      <c r="E31" s="52" t="s">
        <v>474</v>
      </c>
      <c r="F31" s="27" t="s">
        <v>54</v>
      </c>
      <c r="G31" s="49">
        <v>0.340277777777778</v>
      </c>
      <c r="H31" s="47" t="s">
        <v>467</v>
      </c>
      <c r="I31" s="46">
        <v>0.635416666666667</v>
      </c>
      <c r="J31" s="47" t="s">
        <v>467</v>
      </c>
      <c r="K31" s="27"/>
      <c r="L31" s="27"/>
      <c r="M31" s="27" t="s">
        <v>433</v>
      </c>
      <c r="N31" s="27"/>
    </row>
    <row r="32" s="20" customFormat="1" ht="16.5" hidden="1" spans="1:14">
      <c r="A32" s="50">
        <v>44357</v>
      </c>
      <c r="B32" s="51"/>
      <c r="C32" s="26" t="s">
        <v>473</v>
      </c>
      <c r="D32" s="27"/>
      <c r="E32" s="52" t="s">
        <v>474</v>
      </c>
      <c r="F32" s="27" t="s">
        <v>54</v>
      </c>
      <c r="G32" s="49">
        <v>0.326388888888889</v>
      </c>
      <c r="H32" s="47" t="s">
        <v>467</v>
      </c>
      <c r="I32" s="46">
        <v>0.604166666666667</v>
      </c>
      <c r="J32" s="47" t="s">
        <v>467</v>
      </c>
      <c r="K32" s="27"/>
      <c r="L32" s="27"/>
      <c r="M32" s="27" t="s">
        <v>433</v>
      </c>
      <c r="N32" s="27"/>
    </row>
    <row r="33" s="20" customFormat="1" ht="16.5" hidden="1" spans="1:14">
      <c r="A33" s="50">
        <v>44359</v>
      </c>
      <c r="B33" s="51"/>
      <c r="C33" s="26" t="s">
        <v>473</v>
      </c>
      <c r="D33" s="27"/>
      <c r="E33" s="52" t="s">
        <v>474</v>
      </c>
      <c r="F33" s="27" t="s">
        <v>54</v>
      </c>
      <c r="G33" s="49">
        <v>0.319444444444444</v>
      </c>
      <c r="H33" s="47" t="s">
        <v>467</v>
      </c>
      <c r="I33" s="46">
        <v>0.645833333333333</v>
      </c>
      <c r="J33" s="47" t="s">
        <v>467</v>
      </c>
      <c r="K33" s="27"/>
      <c r="L33" s="27"/>
      <c r="M33" s="27" t="s">
        <v>433</v>
      </c>
      <c r="N33" s="27"/>
    </row>
    <row r="34" s="20" customFormat="1" ht="16.5" hidden="1" spans="1:14">
      <c r="A34" s="50">
        <v>44361</v>
      </c>
      <c r="B34" s="51"/>
      <c r="C34" s="26" t="s">
        <v>473</v>
      </c>
      <c r="D34" s="27"/>
      <c r="E34" s="52" t="s">
        <v>474</v>
      </c>
      <c r="F34" s="27" t="s">
        <v>54</v>
      </c>
      <c r="G34" s="49">
        <v>0.336805555555556</v>
      </c>
      <c r="H34" s="47" t="s">
        <v>467</v>
      </c>
      <c r="I34" s="46">
        <v>0.666666666666667</v>
      </c>
      <c r="J34" s="47" t="s">
        <v>467</v>
      </c>
      <c r="K34" s="27"/>
      <c r="L34" s="27"/>
      <c r="M34" s="27" t="s">
        <v>433</v>
      </c>
      <c r="N34" s="27"/>
    </row>
    <row r="35" s="20" customFormat="1" ht="16.5" hidden="1" spans="1:14">
      <c r="A35" s="50">
        <v>44363</v>
      </c>
      <c r="B35" s="51"/>
      <c r="C35" s="26" t="s">
        <v>473</v>
      </c>
      <c r="D35" s="27"/>
      <c r="E35" s="52" t="s">
        <v>474</v>
      </c>
      <c r="F35" s="27" t="s">
        <v>54</v>
      </c>
      <c r="G35" s="49">
        <v>0.350694444444444</v>
      </c>
      <c r="H35" s="47" t="s">
        <v>467</v>
      </c>
      <c r="I35" s="46">
        <v>0.604166666666667</v>
      </c>
      <c r="J35" s="47" t="s">
        <v>467</v>
      </c>
      <c r="K35" s="27"/>
      <c r="L35" s="27"/>
      <c r="M35" s="27" t="s">
        <v>433</v>
      </c>
      <c r="N35" s="27"/>
    </row>
    <row r="36" s="20" customFormat="1" ht="16.5" hidden="1" spans="1:14">
      <c r="A36" s="50">
        <v>44367</v>
      </c>
      <c r="B36" s="51"/>
      <c r="C36" s="26" t="s">
        <v>473</v>
      </c>
      <c r="D36" s="27"/>
      <c r="E36" s="52" t="s">
        <v>474</v>
      </c>
      <c r="F36" s="27" t="s">
        <v>54</v>
      </c>
      <c r="G36" s="49">
        <v>0.364583333333333</v>
      </c>
      <c r="H36" s="47" t="s">
        <v>467</v>
      </c>
      <c r="I36" s="46">
        <v>0.625</v>
      </c>
      <c r="J36" s="47" t="s">
        <v>467</v>
      </c>
      <c r="K36" s="27"/>
      <c r="L36" s="27"/>
      <c r="M36" s="27" t="s">
        <v>433</v>
      </c>
      <c r="N36" s="27"/>
    </row>
    <row r="37" s="20" customFormat="1" ht="16.5" hidden="1" spans="1:14">
      <c r="A37" s="50">
        <v>44372</v>
      </c>
      <c r="B37" s="54"/>
      <c r="C37" s="26" t="s">
        <v>473</v>
      </c>
      <c r="D37" s="27"/>
      <c r="E37" s="52" t="s">
        <v>474</v>
      </c>
      <c r="F37" s="27" t="s">
        <v>54</v>
      </c>
      <c r="G37" s="49">
        <v>0.385416666666667</v>
      </c>
      <c r="H37" s="47" t="s">
        <v>467</v>
      </c>
      <c r="I37" s="46">
        <v>0.645833333333333</v>
      </c>
      <c r="J37" s="47" t="s">
        <v>467</v>
      </c>
      <c r="K37" s="27"/>
      <c r="L37" s="27"/>
      <c r="M37" s="27" t="s">
        <v>433</v>
      </c>
      <c r="N37" s="27"/>
    </row>
    <row r="38" s="20" customFormat="1" ht="16.5" hidden="1" spans="1:14">
      <c r="A38" s="50">
        <v>44373</v>
      </c>
      <c r="B38" s="54"/>
      <c r="C38" s="26" t="s">
        <v>473</v>
      </c>
      <c r="D38" s="27"/>
      <c r="E38" s="52" t="s">
        <v>474</v>
      </c>
      <c r="F38" s="27" t="s">
        <v>54</v>
      </c>
      <c r="G38" s="49">
        <v>0.420138888888889</v>
      </c>
      <c r="H38" s="47" t="s">
        <v>467</v>
      </c>
      <c r="I38" s="49">
        <v>0.715277777777778</v>
      </c>
      <c r="J38" s="47" t="s">
        <v>467</v>
      </c>
      <c r="K38" s="27"/>
      <c r="L38" s="27"/>
      <c r="M38" s="27" t="s">
        <v>433</v>
      </c>
      <c r="N38" s="27"/>
    </row>
    <row r="39" s="20" customFormat="1" ht="16.5" hidden="1" spans="1:14">
      <c r="A39" s="50">
        <v>44378</v>
      </c>
      <c r="B39" s="51"/>
      <c r="C39" s="26" t="s">
        <v>473</v>
      </c>
      <c r="D39" s="27"/>
      <c r="E39" s="52" t="s">
        <v>474</v>
      </c>
      <c r="F39" s="27" t="s">
        <v>54</v>
      </c>
      <c r="G39" s="49">
        <v>0.465277777777778</v>
      </c>
      <c r="H39" s="47" t="s">
        <v>467</v>
      </c>
      <c r="I39" s="49">
        <v>0.680555555555555</v>
      </c>
      <c r="J39" s="47" t="s">
        <v>467</v>
      </c>
      <c r="K39" s="27"/>
      <c r="L39" s="27"/>
      <c r="M39" s="27" t="s">
        <v>433</v>
      </c>
      <c r="N39" s="27"/>
    </row>
    <row r="40" s="20" customFormat="1" ht="16.5" hidden="1" spans="1:14">
      <c r="A40" s="50">
        <v>44382</v>
      </c>
      <c r="B40" s="51"/>
      <c r="C40" s="26" t="s">
        <v>473</v>
      </c>
      <c r="D40" s="27"/>
      <c r="E40" s="52" t="s">
        <v>474</v>
      </c>
      <c r="F40" s="27" t="s">
        <v>54</v>
      </c>
      <c r="G40" s="49">
        <v>0.451388888888889</v>
      </c>
      <c r="H40" s="47" t="s">
        <v>467</v>
      </c>
      <c r="I40" s="49">
        <v>0.732638888888889</v>
      </c>
      <c r="J40" s="47" t="s">
        <v>467</v>
      </c>
      <c r="K40" s="27"/>
      <c r="L40" s="27"/>
      <c r="M40" s="27" t="s">
        <v>433</v>
      </c>
      <c r="N40" s="27"/>
    </row>
    <row r="41" s="20" customFormat="1" ht="16.5" spans="1:14">
      <c r="A41" s="50"/>
      <c r="B41" s="53"/>
      <c r="C41" s="27"/>
      <c r="D41" s="27"/>
      <c r="E41" s="52"/>
      <c r="F41" s="27"/>
      <c r="G41" s="49"/>
      <c r="H41" s="47"/>
      <c r="I41" s="49"/>
      <c r="J41" s="47"/>
      <c r="K41" s="27"/>
      <c r="L41" s="27"/>
      <c r="M41" s="27" t="s">
        <v>433</v>
      </c>
      <c r="N41" s="27"/>
    </row>
    <row r="42" s="2" customFormat="1" ht="18.75" spans="1:14">
      <c r="A42" s="11" t="s">
        <v>475</v>
      </c>
      <c r="B42" s="12"/>
      <c r="C42" s="12"/>
      <c r="D42" s="13"/>
      <c r="E42" s="14"/>
      <c r="F42" s="55"/>
      <c r="G42" s="38"/>
      <c r="H42" s="55"/>
      <c r="I42" s="11" t="s">
        <v>476</v>
      </c>
      <c r="J42" s="12"/>
      <c r="K42" s="12"/>
      <c r="L42" s="12"/>
      <c r="M42" s="12"/>
      <c r="N42" s="19"/>
    </row>
    <row r="43" ht="53" customHeight="1" spans="1:14">
      <c r="A43" s="15" t="s">
        <v>477</v>
      </c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</row>
  </sheetData>
  <mergeCells count="5">
    <mergeCell ref="A1:N1"/>
    <mergeCell ref="A42:D42"/>
    <mergeCell ref="E42:G42"/>
    <mergeCell ref="I42:K42"/>
    <mergeCell ref="A43:N43"/>
  </mergeCells>
  <dataValidations count="1">
    <dataValidation type="list" allowBlank="1" showInputMessage="1" showErrorMessage="1" sqref="N1 N3:N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G18" sqref="G18"/>
    </sheetView>
  </sheetViews>
  <sheetFormatPr defaultColWidth="9" defaultRowHeight="14.25"/>
  <cols>
    <col min="1" max="1" width="10.625" customWidth="1"/>
    <col min="2" max="2" width="10" customWidth="1"/>
    <col min="3" max="3" width="12.125" style="21" customWidth="1"/>
    <col min="4" max="4" width="29.25" customWidth="1"/>
    <col min="5" max="5" width="12.125" customWidth="1"/>
    <col min="6" max="6" width="14.375" customWidth="1"/>
    <col min="7" max="7" width="17.2" customWidth="1"/>
    <col min="8" max="9" width="14" customWidth="1"/>
    <col min="10" max="10" width="11.5" customWidth="1"/>
  </cols>
  <sheetData>
    <row r="1" ht="29.25" spans="1:10">
      <c r="A1" s="3" t="s">
        <v>478</v>
      </c>
      <c r="B1" s="3"/>
      <c r="C1" s="22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416</v>
      </c>
      <c r="B2" s="5" t="s">
        <v>378</v>
      </c>
      <c r="C2" s="23" t="s">
        <v>374</v>
      </c>
      <c r="D2" s="5" t="s">
        <v>375</v>
      </c>
      <c r="E2" s="5" t="s">
        <v>376</v>
      </c>
      <c r="F2" s="5" t="s">
        <v>377</v>
      </c>
      <c r="G2" s="4" t="s">
        <v>479</v>
      </c>
      <c r="H2" s="4" t="s">
        <v>480</v>
      </c>
      <c r="I2" s="4" t="s">
        <v>481</v>
      </c>
      <c r="J2" s="4" t="s">
        <v>482</v>
      </c>
      <c r="K2" s="5" t="s">
        <v>422</v>
      </c>
      <c r="L2" s="5" t="s">
        <v>387</v>
      </c>
    </row>
    <row r="3" s="20" customFormat="1" ht="16.5" spans="1:12">
      <c r="A3" s="24" t="s">
        <v>424</v>
      </c>
      <c r="B3" s="24" t="s">
        <v>54</v>
      </c>
      <c r="C3" s="25"/>
      <c r="D3" s="26"/>
      <c r="E3" s="27"/>
      <c r="F3" s="28"/>
      <c r="G3" s="27"/>
      <c r="H3" s="27"/>
      <c r="I3" s="27"/>
      <c r="J3" s="27"/>
      <c r="K3" s="27"/>
      <c r="L3" s="27"/>
    </row>
    <row r="4" s="20" customFormat="1" ht="16.5" spans="1:12">
      <c r="A4" s="29"/>
      <c r="B4" s="29"/>
      <c r="C4" s="25"/>
      <c r="D4" s="26"/>
      <c r="E4" s="27"/>
      <c r="F4" s="28"/>
      <c r="G4" s="27"/>
      <c r="H4" s="27"/>
      <c r="I4" s="27"/>
      <c r="J4" s="27"/>
      <c r="K4" s="27"/>
      <c r="L4" s="27"/>
    </row>
    <row r="5" s="20" customFormat="1" ht="16.5" spans="1:12">
      <c r="A5" s="29"/>
      <c r="B5" s="29"/>
      <c r="C5" s="25"/>
      <c r="D5" s="26"/>
      <c r="E5" s="27"/>
      <c r="F5" s="28"/>
      <c r="G5" s="27"/>
      <c r="H5" s="27"/>
      <c r="I5" s="27"/>
      <c r="J5" s="27"/>
      <c r="K5" s="27"/>
      <c r="L5" s="27"/>
    </row>
    <row r="6" s="20" customFormat="1" ht="16.5" spans="1:12">
      <c r="A6" s="30"/>
      <c r="B6" s="30"/>
      <c r="C6" s="31"/>
      <c r="D6" s="26"/>
      <c r="E6" s="27"/>
      <c r="F6" s="32"/>
      <c r="G6" s="27"/>
      <c r="H6" s="27"/>
      <c r="I6" s="27"/>
      <c r="J6" s="27"/>
      <c r="K6" s="27"/>
      <c r="L6" s="27"/>
    </row>
    <row r="7" s="20" customFormat="1" ht="16.5" spans="1:12">
      <c r="A7" s="33"/>
      <c r="B7" s="34"/>
      <c r="C7" s="35"/>
      <c r="D7" s="34"/>
      <c r="E7" s="34"/>
      <c r="F7" s="34"/>
      <c r="G7" s="34"/>
      <c r="H7" s="34"/>
      <c r="I7" s="34"/>
      <c r="J7" s="34"/>
      <c r="K7" s="34"/>
      <c r="L7" s="34"/>
    </row>
    <row r="8" ht="16.5" spans="1:12">
      <c r="A8" s="33"/>
      <c r="B8" s="9"/>
      <c r="C8" s="36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36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36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8.75" spans="1:12">
      <c r="A11" s="11" t="s">
        <v>483</v>
      </c>
      <c r="B11" s="12"/>
      <c r="C11" s="37"/>
      <c r="D11" s="12"/>
      <c r="E11" s="13"/>
      <c r="F11" s="14"/>
      <c r="G11" s="38"/>
      <c r="H11" s="11" t="s">
        <v>484</v>
      </c>
      <c r="I11" s="12"/>
      <c r="J11" s="12"/>
      <c r="K11" s="12"/>
      <c r="L11" s="19"/>
    </row>
    <row r="12" ht="69" customHeight="1" spans="1:12">
      <c r="A12" s="15" t="s">
        <v>485</v>
      </c>
      <c r="B12" s="15"/>
      <c r="C12" s="39"/>
      <c r="D12" s="16"/>
      <c r="E12" s="16"/>
      <c r="F12" s="16"/>
      <c r="G12" s="16"/>
      <c r="H12" s="16"/>
      <c r="I12" s="16"/>
      <c r="J12" s="16"/>
      <c r="K12" s="16"/>
      <c r="L12" s="16"/>
    </row>
  </sheetData>
  <mergeCells count="7">
    <mergeCell ref="A1:J1"/>
    <mergeCell ref="A11:E11"/>
    <mergeCell ref="F11:G11"/>
    <mergeCell ref="H11:J11"/>
    <mergeCell ref="A12:L12"/>
    <mergeCell ref="A3:A6"/>
    <mergeCell ref="B3:B6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F22" sqref="F22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486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373</v>
      </c>
      <c r="B2" s="5" t="s">
        <v>378</v>
      </c>
      <c r="C2" s="5" t="s">
        <v>423</v>
      </c>
      <c r="D2" s="5" t="s">
        <v>376</v>
      </c>
      <c r="E2" s="5" t="s">
        <v>377</v>
      </c>
      <c r="F2" s="4" t="s">
        <v>487</v>
      </c>
      <c r="G2" s="4" t="s">
        <v>406</v>
      </c>
      <c r="H2" s="6" t="s">
        <v>407</v>
      </c>
      <c r="I2" s="17" t="s">
        <v>409</v>
      </c>
    </row>
    <row r="3" s="1" customFormat="1" ht="16.5" spans="1:9">
      <c r="A3" s="4"/>
      <c r="B3" s="7"/>
      <c r="C3" s="7"/>
      <c r="D3" s="7"/>
      <c r="E3" s="7"/>
      <c r="F3" s="4" t="s">
        <v>488</v>
      </c>
      <c r="G3" s="4" t="s">
        <v>410</v>
      </c>
      <c r="H3" s="8"/>
      <c r="I3" s="18"/>
    </row>
    <row r="4" spans="1:9">
      <c r="A4" s="9"/>
      <c r="B4" s="9"/>
      <c r="C4" s="10"/>
      <c r="D4" s="10"/>
      <c r="E4" s="10"/>
      <c r="F4" s="10"/>
      <c r="G4" s="10"/>
      <c r="H4" s="10"/>
      <c r="I4" s="10"/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1" t="s">
        <v>489</v>
      </c>
      <c r="B12" s="12"/>
      <c r="C12" s="12"/>
      <c r="D12" s="13"/>
      <c r="E12" s="14"/>
      <c r="F12" s="11" t="s">
        <v>490</v>
      </c>
      <c r="G12" s="12"/>
      <c r="H12" s="13"/>
      <c r="I12" s="19"/>
    </row>
    <row r="13" ht="16.5" spans="1:9">
      <c r="A13" s="15" t="s">
        <v>491</v>
      </c>
      <c r="B13" s="15"/>
      <c r="C13" s="16"/>
      <c r="D13" s="16"/>
      <c r="E13" s="16"/>
      <c r="F13" s="16"/>
      <c r="G13" s="16"/>
      <c r="H13" s="16"/>
      <c r="I13" s="1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A10" sqref="$A10:$XFD10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87" t="s">
        <v>35</v>
      </c>
      <c r="C2" s="488"/>
      <c r="D2" s="488"/>
      <c r="E2" s="488"/>
      <c r="F2" s="488"/>
      <c r="G2" s="488"/>
      <c r="H2" s="488"/>
      <c r="I2" s="502"/>
    </row>
    <row r="3" ht="27.95" customHeight="1" spans="2:9">
      <c r="B3" s="489"/>
      <c r="C3" s="490"/>
      <c r="D3" s="491" t="s">
        <v>36</v>
      </c>
      <c r="E3" s="492"/>
      <c r="F3" s="493" t="s">
        <v>37</v>
      </c>
      <c r="G3" s="494"/>
      <c r="H3" s="491" t="s">
        <v>38</v>
      </c>
      <c r="I3" s="503"/>
    </row>
    <row r="4" ht="27.95" customHeight="1" spans="2:9">
      <c r="B4" s="489" t="s">
        <v>39</v>
      </c>
      <c r="C4" s="490" t="s">
        <v>40</v>
      </c>
      <c r="D4" s="490" t="s">
        <v>41</v>
      </c>
      <c r="E4" s="490" t="s">
        <v>42</v>
      </c>
      <c r="F4" s="495" t="s">
        <v>41</v>
      </c>
      <c r="G4" s="495" t="s">
        <v>42</v>
      </c>
      <c r="H4" s="490" t="s">
        <v>41</v>
      </c>
      <c r="I4" s="504" t="s">
        <v>42</v>
      </c>
    </row>
    <row r="5" ht="27.95" customHeight="1" spans="2:9">
      <c r="B5" s="496" t="s">
        <v>43</v>
      </c>
      <c r="C5" s="9">
        <v>13</v>
      </c>
      <c r="D5" s="9">
        <v>0</v>
      </c>
      <c r="E5" s="9">
        <v>1</v>
      </c>
      <c r="F5" s="497">
        <v>0</v>
      </c>
      <c r="G5" s="497">
        <v>1</v>
      </c>
      <c r="H5" s="9">
        <v>1</v>
      </c>
      <c r="I5" s="505">
        <v>2</v>
      </c>
    </row>
    <row r="6" ht="27.95" customHeight="1" spans="2:9">
      <c r="B6" s="496" t="s">
        <v>44</v>
      </c>
      <c r="C6" s="9">
        <v>20</v>
      </c>
      <c r="D6" s="9">
        <v>0</v>
      </c>
      <c r="E6" s="9">
        <v>1</v>
      </c>
      <c r="F6" s="497">
        <v>1</v>
      </c>
      <c r="G6" s="497">
        <v>2</v>
      </c>
      <c r="H6" s="9">
        <v>2</v>
      </c>
      <c r="I6" s="505">
        <v>3</v>
      </c>
    </row>
    <row r="7" ht="27.95" customHeight="1" spans="2:9">
      <c r="B7" s="496" t="s">
        <v>45</v>
      </c>
      <c r="C7" s="9">
        <v>32</v>
      </c>
      <c r="D7" s="9">
        <v>0</v>
      </c>
      <c r="E7" s="9">
        <v>1</v>
      </c>
      <c r="F7" s="497">
        <v>2</v>
      </c>
      <c r="G7" s="497">
        <v>3</v>
      </c>
      <c r="H7" s="9">
        <v>3</v>
      </c>
      <c r="I7" s="505">
        <v>4</v>
      </c>
    </row>
    <row r="8" ht="27.95" customHeight="1" spans="2:9">
      <c r="B8" s="496" t="s">
        <v>46</v>
      </c>
      <c r="C8" s="9">
        <v>50</v>
      </c>
      <c r="D8" s="9">
        <v>1</v>
      </c>
      <c r="E8" s="9">
        <v>2</v>
      </c>
      <c r="F8" s="497">
        <v>3</v>
      </c>
      <c r="G8" s="497">
        <v>4</v>
      </c>
      <c r="H8" s="9">
        <v>5</v>
      </c>
      <c r="I8" s="505">
        <v>6</v>
      </c>
    </row>
    <row r="9" ht="27.95" customHeight="1" spans="2:9">
      <c r="B9" s="496" t="s">
        <v>47</v>
      </c>
      <c r="C9" s="9">
        <v>80</v>
      </c>
      <c r="D9" s="9">
        <v>2</v>
      </c>
      <c r="E9" s="9">
        <v>3</v>
      </c>
      <c r="F9" s="497">
        <v>5</v>
      </c>
      <c r="G9" s="497">
        <v>6</v>
      </c>
      <c r="H9" s="9">
        <v>7</v>
      </c>
      <c r="I9" s="505">
        <v>8</v>
      </c>
    </row>
    <row r="10" ht="27.95" customHeight="1" spans="2:9">
      <c r="B10" s="496" t="s">
        <v>48</v>
      </c>
      <c r="C10" s="9">
        <v>125</v>
      </c>
      <c r="D10" s="9">
        <v>3</v>
      </c>
      <c r="E10" s="9">
        <v>4</v>
      </c>
      <c r="F10" s="497">
        <v>7</v>
      </c>
      <c r="G10" s="497">
        <v>8</v>
      </c>
      <c r="H10" s="9">
        <v>10</v>
      </c>
      <c r="I10" s="505">
        <v>11</v>
      </c>
    </row>
    <row r="11" ht="27.95" customHeight="1" spans="2:9">
      <c r="B11" s="496" t="s">
        <v>49</v>
      </c>
      <c r="C11" s="9">
        <v>200</v>
      </c>
      <c r="D11" s="9">
        <v>5</v>
      </c>
      <c r="E11" s="9">
        <v>6</v>
      </c>
      <c r="F11" s="497">
        <v>10</v>
      </c>
      <c r="G11" s="497">
        <v>11</v>
      </c>
      <c r="H11" s="9">
        <v>14</v>
      </c>
      <c r="I11" s="505">
        <v>15</v>
      </c>
    </row>
    <row r="12" ht="27.95" customHeight="1" spans="2:9">
      <c r="B12" s="498" t="s">
        <v>50</v>
      </c>
      <c r="C12" s="499">
        <v>315</v>
      </c>
      <c r="D12" s="499">
        <v>7</v>
      </c>
      <c r="E12" s="499">
        <v>8</v>
      </c>
      <c r="F12" s="500">
        <v>14</v>
      </c>
      <c r="G12" s="500">
        <v>15</v>
      </c>
      <c r="H12" s="499">
        <v>21</v>
      </c>
      <c r="I12" s="506">
        <v>22</v>
      </c>
    </row>
    <row r="14" spans="2:4">
      <c r="B14" s="501" t="s">
        <v>51</v>
      </c>
      <c r="C14" s="501"/>
      <c r="D14" s="501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topLeftCell="A3" workbookViewId="0">
      <selection activeCell="B4" sqref="B4:C4"/>
    </sheetView>
  </sheetViews>
  <sheetFormatPr defaultColWidth="10.375" defaultRowHeight="16.5" customHeight="1"/>
  <cols>
    <col min="1" max="1" width="11.125" style="295" customWidth="1"/>
    <col min="2" max="6" width="10.375" style="295"/>
    <col min="7" max="7" width="11.75" style="295" customWidth="1"/>
    <col min="8" max="9" width="10.375" style="295"/>
    <col min="10" max="10" width="8.875" style="295" customWidth="1"/>
    <col min="11" max="11" width="12" style="295" customWidth="1"/>
    <col min="12" max="16384" width="10.375" style="295"/>
  </cols>
  <sheetData>
    <row r="1" ht="21" spans="1:11">
      <c r="A1" s="422" t="s">
        <v>52</v>
      </c>
      <c r="B1" s="422"/>
      <c r="C1" s="422"/>
      <c r="D1" s="422"/>
      <c r="E1" s="422"/>
      <c r="F1" s="422"/>
      <c r="G1" s="422"/>
      <c r="H1" s="422"/>
      <c r="I1" s="422"/>
      <c r="J1" s="422"/>
      <c r="K1" s="422"/>
    </row>
    <row r="2" ht="15" spans="1:11">
      <c r="A2" s="297" t="s">
        <v>53</v>
      </c>
      <c r="B2" s="298" t="s">
        <v>54</v>
      </c>
      <c r="C2" s="298"/>
      <c r="D2" s="299" t="s">
        <v>55</v>
      </c>
      <c r="E2" s="299"/>
      <c r="F2" s="298" t="s">
        <v>56</v>
      </c>
      <c r="G2" s="298"/>
      <c r="H2" s="300" t="s">
        <v>57</v>
      </c>
      <c r="I2" s="376" t="s">
        <v>58</v>
      </c>
      <c r="J2" s="376"/>
      <c r="K2" s="377"/>
    </row>
    <row r="3" ht="14.25" spans="1:11">
      <c r="A3" s="301" t="s">
        <v>59</v>
      </c>
      <c r="B3" s="302"/>
      <c r="C3" s="303"/>
      <c r="D3" s="304" t="s">
        <v>60</v>
      </c>
      <c r="E3" s="305"/>
      <c r="F3" s="305"/>
      <c r="G3" s="306"/>
      <c r="H3" s="307" t="s">
        <v>61</v>
      </c>
      <c r="I3" s="378"/>
      <c r="J3" s="378"/>
      <c r="K3" s="379"/>
    </row>
    <row r="4" ht="14.25" spans="1:11">
      <c r="A4" s="308" t="s">
        <v>62</v>
      </c>
      <c r="B4" s="309" t="s">
        <v>63</v>
      </c>
      <c r="C4" s="310"/>
      <c r="D4" s="308" t="s">
        <v>64</v>
      </c>
      <c r="E4" s="311"/>
      <c r="F4" s="312" t="s">
        <v>65</v>
      </c>
      <c r="G4" s="313"/>
      <c r="H4" s="314" t="s">
        <v>66</v>
      </c>
      <c r="I4" s="380"/>
      <c r="J4" s="349" t="s">
        <v>67</v>
      </c>
      <c r="K4" s="381" t="s">
        <v>68</v>
      </c>
    </row>
    <row r="5" ht="14.25" spans="1:11">
      <c r="A5" s="315" t="s">
        <v>69</v>
      </c>
      <c r="B5" s="309" t="s">
        <v>70</v>
      </c>
      <c r="C5" s="310"/>
      <c r="D5" s="308" t="s">
        <v>71</v>
      </c>
      <c r="E5" s="311"/>
      <c r="F5" s="312" t="s">
        <v>72</v>
      </c>
      <c r="G5" s="313"/>
      <c r="H5" s="314" t="s">
        <v>73</v>
      </c>
      <c r="I5" s="380"/>
      <c r="J5" s="349" t="s">
        <v>67</v>
      </c>
      <c r="K5" s="381" t="s">
        <v>68</v>
      </c>
    </row>
    <row r="6" ht="14.25" spans="1:11">
      <c r="A6" s="308" t="s">
        <v>74</v>
      </c>
      <c r="B6" s="316">
        <v>2</v>
      </c>
      <c r="C6" s="317">
        <v>8</v>
      </c>
      <c r="D6" s="315" t="s">
        <v>75</v>
      </c>
      <c r="E6" s="318"/>
      <c r="F6" s="319" t="s">
        <v>76</v>
      </c>
      <c r="G6" s="320"/>
      <c r="H6" s="314" t="s">
        <v>77</v>
      </c>
      <c r="I6" s="380"/>
      <c r="J6" s="349" t="s">
        <v>67</v>
      </c>
      <c r="K6" s="381" t="s">
        <v>68</v>
      </c>
    </row>
    <row r="7" ht="14.25" spans="1:11">
      <c r="A7" s="308" t="s">
        <v>78</v>
      </c>
      <c r="B7" s="321">
        <v>1500</v>
      </c>
      <c r="C7" s="322"/>
      <c r="D7" s="315" t="s">
        <v>79</v>
      </c>
      <c r="E7" s="323"/>
      <c r="F7" s="319" t="s">
        <v>80</v>
      </c>
      <c r="G7" s="320"/>
      <c r="H7" s="314" t="s">
        <v>81</v>
      </c>
      <c r="I7" s="380"/>
      <c r="J7" s="349" t="s">
        <v>67</v>
      </c>
      <c r="K7" s="381" t="s">
        <v>68</v>
      </c>
    </row>
    <row r="8" ht="15" spans="1:11">
      <c r="A8" s="324" t="s">
        <v>82</v>
      </c>
      <c r="B8" s="325"/>
      <c r="C8" s="326"/>
      <c r="D8" s="327" t="s">
        <v>83</v>
      </c>
      <c r="E8" s="328"/>
      <c r="F8" s="329" t="s">
        <v>84</v>
      </c>
      <c r="G8" s="330"/>
      <c r="H8" s="331" t="s">
        <v>85</v>
      </c>
      <c r="I8" s="382"/>
      <c r="J8" s="383" t="s">
        <v>67</v>
      </c>
      <c r="K8" s="384" t="s">
        <v>68</v>
      </c>
    </row>
    <row r="9" ht="15" spans="1:11">
      <c r="A9" s="423" t="s">
        <v>86</v>
      </c>
      <c r="B9" s="424"/>
      <c r="C9" s="424"/>
      <c r="D9" s="424"/>
      <c r="E9" s="424"/>
      <c r="F9" s="424"/>
      <c r="G9" s="424"/>
      <c r="H9" s="424"/>
      <c r="I9" s="424"/>
      <c r="J9" s="424"/>
      <c r="K9" s="468"/>
    </row>
    <row r="10" ht="15" spans="1:11">
      <c r="A10" s="425" t="s">
        <v>87</v>
      </c>
      <c r="B10" s="426"/>
      <c r="C10" s="426"/>
      <c r="D10" s="426"/>
      <c r="E10" s="426"/>
      <c r="F10" s="426"/>
      <c r="G10" s="426"/>
      <c r="H10" s="426"/>
      <c r="I10" s="426"/>
      <c r="J10" s="426"/>
      <c r="K10" s="469"/>
    </row>
    <row r="11" ht="14.25" spans="1:11">
      <c r="A11" s="427" t="s">
        <v>88</v>
      </c>
      <c r="B11" s="428" t="s">
        <v>89</v>
      </c>
      <c r="C11" s="429" t="s">
        <v>90</v>
      </c>
      <c r="D11" s="430"/>
      <c r="E11" s="431" t="s">
        <v>91</v>
      </c>
      <c r="F11" s="428" t="s">
        <v>89</v>
      </c>
      <c r="G11" s="429" t="s">
        <v>90</v>
      </c>
      <c r="H11" s="429" t="s">
        <v>92</v>
      </c>
      <c r="I11" s="431" t="s">
        <v>93</v>
      </c>
      <c r="J11" s="428" t="s">
        <v>89</v>
      </c>
      <c r="K11" s="470" t="s">
        <v>90</v>
      </c>
    </row>
    <row r="12" ht="14.25" spans="1:11">
      <c r="A12" s="315" t="s">
        <v>94</v>
      </c>
      <c r="B12" s="338" t="s">
        <v>89</v>
      </c>
      <c r="C12" s="309" t="s">
        <v>90</v>
      </c>
      <c r="D12" s="323"/>
      <c r="E12" s="318" t="s">
        <v>95</v>
      </c>
      <c r="F12" s="338" t="s">
        <v>89</v>
      </c>
      <c r="G12" s="309" t="s">
        <v>90</v>
      </c>
      <c r="H12" s="309" t="s">
        <v>92</v>
      </c>
      <c r="I12" s="318" t="s">
        <v>96</v>
      </c>
      <c r="J12" s="338" t="s">
        <v>89</v>
      </c>
      <c r="K12" s="310" t="s">
        <v>90</v>
      </c>
    </row>
    <row r="13" ht="14.25" spans="1:11">
      <c r="A13" s="315" t="s">
        <v>97</v>
      </c>
      <c r="B13" s="338" t="s">
        <v>89</v>
      </c>
      <c r="C13" s="309" t="s">
        <v>90</v>
      </c>
      <c r="D13" s="323"/>
      <c r="E13" s="318" t="s">
        <v>98</v>
      </c>
      <c r="F13" s="309" t="s">
        <v>99</v>
      </c>
      <c r="G13" s="309" t="s">
        <v>100</v>
      </c>
      <c r="H13" s="309" t="s">
        <v>92</v>
      </c>
      <c r="I13" s="318" t="s">
        <v>101</v>
      </c>
      <c r="J13" s="338" t="s">
        <v>89</v>
      </c>
      <c r="K13" s="310" t="s">
        <v>90</v>
      </c>
    </row>
    <row r="14" ht="15" spans="1:11">
      <c r="A14" s="327" t="s">
        <v>102</v>
      </c>
      <c r="B14" s="328"/>
      <c r="C14" s="328"/>
      <c r="D14" s="328"/>
      <c r="E14" s="328"/>
      <c r="F14" s="328"/>
      <c r="G14" s="328"/>
      <c r="H14" s="328"/>
      <c r="I14" s="328"/>
      <c r="J14" s="328"/>
      <c r="K14" s="386"/>
    </row>
    <row r="15" ht="15" spans="1:11">
      <c r="A15" s="425" t="s">
        <v>103</v>
      </c>
      <c r="B15" s="426"/>
      <c r="C15" s="426"/>
      <c r="D15" s="426"/>
      <c r="E15" s="426"/>
      <c r="F15" s="426"/>
      <c r="G15" s="426"/>
      <c r="H15" s="426"/>
      <c r="I15" s="426"/>
      <c r="J15" s="426"/>
      <c r="K15" s="469"/>
    </row>
    <row r="16" ht="14.25" spans="1:11">
      <c r="A16" s="432" t="s">
        <v>104</v>
      </c>
      <c r="B16" s="429" t="s">
        <v>99</v>
      </c>
      <c r="C16" s="429" t="s">
        <v>100</v>
      </c>
      <c r="D16" s="433"/>
      <c r="E16" s="434" t="s">
        <v>105</v>
      </c>
      <c r="F16" s="429" t="s">
        <v>99</v>
      </c>
      <c r="G16" s="429" t="s">
        <v>100</v>
      </c>
      <c r="H16" s="435"/>
      <c r="I16" s="434" t="s">
        <v>106</v>
      </c>
      <c r="J16" s="429" t="s">
        <v>99</v>
      </c>
      <c r="K16" s="470" t="s">
        <v>100</v>
      </c>
    </row>
    <row r="17" customHeight="1" spans="1:22">
      <c r="A17" s="352" t="s">
        <v>107</v>
      </c>
      <c r="B17" s="309" t="s">
        <v>99</v>
      </c>
      <c r="C17" s="309" t="s">
        <v>100</v>
      </c>
      <c r="D17" s="436"/>
      <c r="E17" s="353" t="s">
        <v>108</v>
      </c>
      <c r="F17" s="309" t="s">
        <v>99</v>
      </c>
      <c r="G17" s="309" t="s">
        <v>100</v>
      </c>
      <c r="H17" s="437"/>
      <c r="I17" s="353" t="s">
        <v>109</v>
      </c>
      <c r="J17" s="309" t="s">
        <v>99</v>
      </c>
      <c r="K17" s="310" t="s">
        <v>100</v>
      </c>
      <c r="L17" s="471"/>
      <c r="M17" s="471"/>
      <c r="N17" s="471"/>
      <c r="O17" s="471"/>
      <c r="P17" s="471"/>
      <c r="Q17" s="471"/>
      <c r="R17" s="471"/>
      <c r="S17" s="471"/>
      <c r="T17" s="471"/>
      <c r="U17" s="471"/>
      <c r="V17" s="471"/>
    </row>
    <row r="18" ht="18" customHeight="1" spans="1:11">
      <c r="A18" s="438" t="s">
        <v>110</v>
      </c>
      <c r="B18" s="439"/>
      <c r="C18" s="439"/>
      <c r="D18" s="439"/>
      <c r="E18" s="439"/>
      <c r="F18" s="439"/>
      <c r="G18" s="439"/>
      <c r="H18" s="439"/>
      <c r="I18" s="439"/>
      <c r="J18" s="439"/>
      <c r="K18" s="472"/>
    </row>
    <row r="19" s="421" customFormat="1" ht="18" customHeight="1" spans="1:11">
      <c r="A19" s="425" t="s">
        <v>111</v>
      </c>
      <c r="B19" s="426"/>
      <c r="C19" s="426"/>
      <c r="D19" s="426"/>
      <c r="E19" s="426"/>
      <c r="F19" s="426"/>
      <c r="G19" s="426"/>
      <c r="H19" s="426"/>
      <c r="I19" s="426"/>
      <c r="J19" s="426"/>
      <c r="K19" s="469"/>
    </row>
    <row r="20" customHeight="1" spans="1:11">
      <c r="A20" s="440" t="s">
        <v>112</v>
      </c>
      <c r="B20" s="441"/>
      <c r="C20" s="441"/>
      <c r="D20" s="441"/>
      <c r="E20" s="441"/>
      <c r="F20" s="441"/>
      <c r="G20" s="441"/>
      <c r="H20" s="441"/>
      <c r="I20" s="441"/>
      <c r="J20" s="441"/>
      <c r="K20" s="473"/>
    </row>
    <row r="21" ht="21.75" customHeight="1" spans="1:11">
      <c r="A21" s="442" t="s">
        <v>113</v>
      </c>
      <c r="B21" s="353" t="s">
        <v>114</v>
      </c>
      <c r="C21" s="353" t="s">
        <v>115</v>
      </c>
      <c r="D21" s="353" t="s">
        <v>116</v>
      </c>
      <c r="E21" s="353" t="s">
        <v>117</v>
      </c>
      <c r="F21" s="353" t="s">
        <v>118</v>
      </c>
      <c r="G21" s="353" t="s">
        <v>119</v>
      </c>
      <c r="H21" s="353" t="s">
        <v>120</v>
      </c>
      <c r="I21" s="353" t="s">
        <v>121</v>
      </c>
      <c r="J21" s="353" t="s">
        <v>122</v>
      </c>
      <c r="K21" s="394" t="s">
        <v>123</v>
      </c>
    </row>
    <row r="22" customHeight="1" spans="1:11">
      <c r="A22" s="443" t="s">
        <v>124</v>
      </c>
      <c r="B22" s="444"/>
      <c r="C22" s="444"/>
      <c r="D22" s="444">
        <v>1</v>
      </c>
      <c r="E22" s="444">
        <v>1</v>
      </c>
      <c r="F22" s="444">
        <v>1</v>
      </c>
      <c r="G22" s="444">
        <v>1</v>
      </c>
      <c r="H22" s="444">
        <v>1</v>
      </c>
      <c r="I22" s="444">
        <v>1</v>
      </c>
      <c r="J22" s="444"/>
      <c r="K22" s="474"/>
    </row>
    <row r="23" customHeight="1" spans="1:11">
      <c r="A23" s="443" t="s">
        <v>125</v>
      </c>
      <c r="B23" s="444"/>
      <c r="C23" s="444"/>
      <c r="D23" s="444">
        <v>1</v>
      </c>
      <c r="E23" s="444">
        <v>1</v>
      </c>
      <c r="F23" s="444">
        <v>1</v>
      </c>
      <c r="G23" s="444">
        <v>1</v>
      </c>
      <c r="H23" s="444">
        <v>1</v>
      </c>
      <c r="I23" s="444">
        <v>1</v>
      </c>
      <c r="J23" s="444"/>
      <c r="K23" s="475"/>
    </row>
    <row r="24" customHeight="1" spans="1:11">
      <c r="A24" s="443"/>
      <c r="B24" s="444"/>
      <c r="C24" s="444"/>
      <c r="D24" s="444"/>
      <c r="E24" s="444"/>
      <c r="F24" s="444"/>
      <c r="G24" s="444"/>
      <c r="H24" s="444"/>
      <c r="I24" s="444"/>
      <c r="J24" s="444"/>
      <c r="K24" s="475"/>
    </row>
    <row r="25" customHeight="1" spans="1:11">
      <c r="A25" s="443"/>
      <c r="B25" s="444"/>
      <c r="C25" s="444"/>
      <c r="D25" s="444"/>
      <c r="E25" s="444"/>
      <c r="F25" s="444"/>
      <c r="G25" s="444"/>
      <c r="H25" s="444"/>
      <c r="I25" s="444"/>
      <c r="J25" s="444"/>
      <c r="K25" s="475"/>
    </row>
    <row r="26" customHeight="1" spans="1:11">
      <c r="A26" s="443"/>
      <c r="B26" s="444"/>
      <c r="C26" s="444"/>
      <c r="D26" s="444"/>
      <c r="E26" s="444"/>
      <c r="F26" s="444"/>
      <c r="G26" s="444"/>
      <c r="H26" s="444"/>
      <c r="I26" s="444"/>
      <c r="J26" s="444"/>
      <c r="K26" s="475"/>
    </row>
    <row r="27" customHeight="1" spans="1:11">
      <c r="A27" s="443"/>
      <c r="B27" s="444"/>
      <c r="C27" s="444"/>
      <c r="D27" s="444"/>
      <c r="E27" s="444"/>
      <c r="F27" s="444"/>
      <c r="G27" s="444"/>
      <c r="H27" s="444"/>
      <c r="I27" s="444"/>
      <c r="J27" s="444"/>
      <c r="K27" s="476"/>
    </row>
    <row r="28" customHeight="1" spans="1:11">
      <c r="A28" s="443"/>
      <c r="B28" s="444"/>
      <c r="C28" s="444"/>
      <c r="D28" s="444"/>
      <c r="E28" s="444"/>
      <c r="F28" s="444"/>
      <c r="G28" s="444"/>
      <c r="H28" s="444"/>
      <c r="I28" s="444"/>
      <c r="J28" s="444"/>
      <c r="K28" s="476"/>
    </row>
    <row r="29" ht="18" customHeight="1" spans="1:11">
      <c r="A29" s="445" t="s">
        <v>126</v>
      </c>
      <c r="B29" s="446"/>
      <c r="C29" s="446"/>
      <c r="D29" s="446"/>
      <c r="E29" s="446"/>
      <c r="F29" s="446"/>
      <c r="G29" s="446"/>
      <c r="H29" s="446"/>
      <c r="I29" s="446"/>
      <c r="J29" s="446"/>
      <c r="K29" s="477"/>
    </row>
    <row r="30" ht="18.75" customHeight="1" spans="1:11">
      <c r="A30" s="447" t="s">
        <v>127</v>
      </c>
      <c r="B30" s="448"/>
      <c r="C30" s="448"/>
      <c r="D30" s="448"/>
      <c r="E30" s="448"/>
      <c r="F30" s="448"/>
      <c r="G30" s="448"/>
      <c r="H30" s="448"/>
      <c r="I30" s="448"/>
      <c r="J30" s="448"/>
      <c r="K30" s="478"/>
    </row>
    <row r="31" ht="18.75" customHeight="1" spans="1:11">
      <c r="A31" s="449"/>
      <c r="B31" s="450"/>
      <c r="C31" s="450"/>
      <c r="D31" s="450"/>
      <c r="E31" s="450"/>
      <c r="F31" s="450"/>
      <c r="G31" s="450"/>
      <c r="H31" s="450"/>
      <c r="I31" s="450"/>
      <c r="J31" s="450"/>
      <c r="K31" s="479"/>
    </row>
    <row r="32" ht="18" customHeight="1" spans="1:11">
      <c r="A32" s="445" t="s">
        <v>128</v>
      </c>
      <c r="B32" s="446"/>
      <c r="C32" s="446"/>
      <c r="D32" s="446"/>
      <c r="E32" s="446"/>
      <c r="F32" s="446"/>
      <c r="G32" s="446"/>
      <c r="H32" s="446"/>
      <c r="I32" s="446"/>
      <c r="J32" s="446"/>
      <c r="K32" s="477"/>
    </row>
    <row r="33" ht="14.25" spans="1:11">
      <c r="A33" s="451" t="s">
        <v>129</v>
      </c>
      <c r="B33" s="452"/>
      <c r="C33" s="452"/>
      <c r="D33" s="452"/>
      <c r="E33" s="452"/>
      <c r="F33" s="452"/>
      <c r="G33" s="452"/>
      <c r="H33" s="452"/>
      <c r="I33" s="452"/>
      <c r="J33" s="452"/>
      <c r="K33" s="480"/>
    </row>
    <row r="34" ht="15" spans="1:11">
      <c r="A34" s="188" t="s">
        <v>130</v>
      </c>
      <c r="B34" s="190"/>
      <c r="C34" s="309" t="s">
        <v>67</v>
      </c>
      <c r="D34" s="309" t="s">
        <v>68</v>
      </c>
      <c r="E34" s="453" t="s">
        <v>131</v>
      </c>
      <c r="F34" s="454"/>
      <c r="G34" s="454"/>
      <c r="H34" s="454"/>
      <c r="I34" s="454"/>
      <c r="J34" s="454"/>
      <c r="K34" s="481"/>
    </row>
    <row r="35" ht="15" spans="1:11">
      <c r="A35" s="455" t="s">
        <v>132</v>
      </c>
      <c r="B35" s="455"/>
      <c r="C35" s="455"/>
      <c r="D35" s="455"/>
      <c r="E35" s="455"/>
      <c r="F35" s="455"/>
      <c r="G35" s="455"/>
      <c r="H35" s="455"/>
      <c r="I35" s="455"/>
      <c r="J35" s="455"/>
      <c r="K35" s="455"/>
    </row>
    <row r="36" ht="14.25" spans="1:11">
      <c r="A36" s="456" t="s">
        <v>133</v>
      </c>
      <c r="B36" s="457"/>
      <c r="C36" s="457"/>
      <c r="D36" s="457"/>
      <c r="E36" s="457"/>
      <c r="F36" s="457"/>
      <c r="G36" s="457"/>
      <c r="H36" s="457"/>
      <c r="I36" s="457"/>
      <c r="J36" s="457"/>
      <c r="K36" s="482"/>
    </row>
    <row r="37" ht="14.25" spans="1:11">
      <c r="A37" s="360" t="s">
        <v>134</v>
      </c>
      <c r="B37" s="361"/>
      <c r="C37" s="361"/>
      <c r="D37" s="361"/>
      <c r="E37" s="361"/>
      <c r="F37" s="361"/>
      <c r="G37" s="361"/>
      <c r="H37" s="361"/>
      <c r="I37" s="361"/>
      <c r="J37" s="361"/>
      <c r="K37" s="398"/>
    </row>
    <row r="38" ht="14.25" spans="1:11">
      <c r="A38" s="360" t="s">
        <v>135</v>
      </c>
      <c r="B38" s="361"/>
      <c r="C38" s="361"/>
      <c r="D38" s="361"/>
      <c r="E38" s="361"/>
      <c r="F38" s="361"/>
      <c r="G38" s="361"/>
      <c r="H38" s="361"/>
      <c r="I38" s="361"/>
      <c r="J38" s="361"/>
      <c r="K38" s="398"/>
    </row>
    <row r="39" ht="14.25" spans="1:11">
      <c r="A39" s="360"/>
      <c r="B39" s="361"/>
      <c r="C39" s="361"/>
      <c r="D39" s="361"/>
      <c r="E39" s="361"/>
      <c r="F39" s="361"/>
      <c r="G39" s="361"/>
      <c r="H39" s="361"/>
      <c r="I39" s="361"/>
      <c r="J39" s="361"/>
      <c r="K39" s="398"/>
    </row>
    <row r="40" ht="14.25" spans="1:11">
      <c r="A40" s="360"/>
      <c r="B40" s="361"/>
      <c r="C40" s="361"/>
      <c r="D40" s="361"/>
      <c r="E40" s="361"/>
      <c r="F40" s="361"/>
      <c r="G40" s="361"/>
      <c r="H40" s="361"/>
      <c r="I40" s="361"/>
      <c r="J40" s="361"/>
      <c r="K40" s="398"/>
    </row>
    <row r="41" ht="14.25" spans="1:11">
      <c r="A41" s="360"/>
      <c r="B41" s="361"/>
      <c r="C41" s="361"/>
      <c r="D41" s="361"/>
      <c r="E41" s="361"/>
      <c r="F41" s="361"/>
      <c r="G41" s="361"/>
      <c r="H41" s="361"/>
      <c r="I41" s="361"/>
      <c r="J41" s="361"/>
      <c r="K41" s="398"/>
    </row>
    <row r="42" ht="14.25" spans="1:11">
      <c r="A42" s="360"/>
      <c r="B42" s="361"/>
      <c r="C42" s="361"/>
      <c r="D42" s="361"/>
      <c r="E42" s="361"/>
      <c r="F42" s="361"/>
      <c r="G42" s="361"/>
      <c r="H42" s="361"/>
      <c r="I42" s="361"/>
      <c r="J42" s="361"/>
      <c r="K42" s="398"/>
    </row>
    <row r="43" ht="15" spans="1:11">
      <c r="A43" s="355" t="s">
        <v>136</v>
      </c>
      <c r="B43" s="356"/>
      <c r="C43" s="356"/>
      <c r="D43" s="356"/>
      <c r="E43" s="356"/>
      <c r="F43" s="356"/>
      <c r="G43" s="356"/>
      <c r="H43" s="356"/>
      <c r="I43" s="356"/>
      <c r="J43" s="356"/>
      <c r="K43" s="395"/>
    </row>
    <row r="44" ht="15" spans="1:11">
      <c r="A44" s="425" t="s">
        <v>137</v>
      </c>
      <c r="B44" s="426"/>
      <c r="C44" s="426"/>
      <c r="D44" s="426"/>
      <c r="E44" s="426"/>
      <c r="F44" s="426"/>
      <c r="G44" s="426"/>
      <c r="H44" s="426"/>
      <c r="I44" s="426"/>
      <c r="J44" s="426"/>
      <c r="K44" s="469"/>
    </row>
    <row r="45" ht="14.25" spans="1:11">
      <c r="A45" s="432" t="s">
        <v>138</v>
      </c>
      <c r="B45" s="429" t="s">
        <v>99</v>
      </c>
      <c r="C45" s="429" t="s">
        <v>100</v>
      </c>
      <c r="D45" s="429" t="s">
        <v>92</v>
      </c>
      <c r="E45" s="434" t="s">
        <v>139</v>
      </c>
      <c r="F45" s="429" t="s">
        <v>99</v>
      </c>
      <c r="G45" s="429" t="s">
        <v>100</v>
      </c>
      <c r="H45" s="429" t="s">
        <v>92</v>
      </c>
      <c r="I45" s="434" t="s">
        <v>140</v>
      </c>
      <c r="J45" s="429" t="s">
        <v>99</v>
      </c>
      <c r="K45" s="470" t="s">
        <v>100</v>
      </c>
    </row>
    <row r="46" ht="14.25" spans="1:11">
      <c r="A46" s="352" t="s">
        <v>91</v>
      </c>
      <c r="B46" s="309" t="s">
        <v>99</v>
      </c>
      <c r="C46" s="309" t="s">
        <v>100</v>
      </c>
      <c r="D46" s="309" t="s">
        <v>92</v>
      </c>
      <c r="E46" s="353" t="s">
        <v>98</v>
      </c>
      <c r="F46" s="309" t="s">
        <v>99</v>
      </c>
      <c r="G46" s="309" t="s">
        <v>100</v>
      </c>
      <c r="H46" s="309" t="s">
        <v>92</v>
      </c>
      <c r="I46" s="353" t="s">
        <v>109</v>
      </c>
      <c r="J46" s="309" t="s">
        <v>99</v>
      </c>
      <c r="K46" s="310" t="s">
        <v>100</v>
      </c>
    </row>
    <row r="47" ht="15" spans="1:11">
      <c r="A47" s="327" t="s">
        <v>102</v>
      </c>
      <c r="B47" s="328"/>
      <c r="C47" s="328"/>
      <c r="D47" s="328"/>
      <c r="E47" s="328"/>
      <c r="F47" s="328"/>
      <c r="G47" s="328"/>
      <c r="H47" s="328"/>
      <c r="I47" s="328"/>
      <c r="J47" s="328"/>
      <c r="K47" s="386"/>
    </row>
    <row r="48" ht="15" spans="1:11">
      <c r="A48" s="455" t="s">
        <v>141</v>
      </c>
      <c r="B48" s="455"/>
      <c r="C48" s="455"/>
      <c r="D48" s="455"/>
      <c r="E48" s="455"/>
      <c r="F48" s="455"/>
      <c r="G48" s="455"/>
      <c r="H48" s="455"/>
      <c r="I48" s="455"/>
      <c r="J48" s="455"/>
      <c r="K48" s="455"/>
    </row>
    <row r="49" ht="15" spans="1:11">
      <c r="A49" s="456"/>
      <c r="B49" s="457"/>
      <c r="C49" s="457"/>
      <c r="D49" s="457"/>
      <c r="E49" s="457"/>
      <c r="F49" s="457"/>
      <c r="G49" s="457"/>
      <c r="H49" s="457"/>
      <c r="I49" s="457"/>
      <c r="J49" s="457"/>
      <c r="K49" s="482"/>
    </row>
    <row r="50" ht="15" spans="1:11">
      <c r="A50" s="458" t="s">
        <v>142</v>
      </c>
      <c r="B50" s="459" t="s">
        <v>143</v>
      </c>
      <c r="C50" s="459"/>
      <c r="D50" s="460" t="s">
        <v>144</v>
      </c>
      <c r="E50" s="461" t="s">
        <v>145</v>
      </c>
      <c r="F50" s="462" t="s">
        <v>146</v>
      </c>
      <c r="G50" s="463" t="s">
        <v>147</v>
      </c>
      <c r="H50" s="464" t="s">
        <v>148</v>
      </c>
      <c r="I50" s="483"/>
      <c r="J50" s="484" t="s">
        <v>149</v>
      </c>
      <c r="K50" s="485"/>
    </row>
    <row r="51" ht="15" spans="1:11">
      <c r="A51" s="455" t="s">
        <v>150</v>
      </c>
      <c r="B51" s="455"/>
      <c r="C51" s="455"/>
      <c r="D51" s="455"/>
      <c r="E51" s="455"/>
      <c r="F51" s="455"/>
      <c r="G51" s="455"/>
      <c r="H51" s="455"/>
      <c r="I51" s="455"/>
      <c r="J51" s="455"/>
      <c r="K51" s="455"/>
    </row>
    <row r="52" ht="15" spans="1:11">
      <c r="A52" s="465"/>
      <c r="B52" s="466"/>
      <c r="C52" s="466"/>
      <c r="D52" s="466"/>
      <c r="E52" s="466"/>
      <c r="F52" s="466"/>
      <c r="G52" s="466"/>
      <c r="H52" s="466"/>
      <c r="I52" s="466"/>
      <c r="J52" s="466"/>
      <c r="K52" s="486"/>
    </row>
    <row r="53" ht="15" spans="1:11">
      <c r="A53" s="458" t="s">
        <v>142</v>
      </c>
      <c r="B53" s="459" t="s">
        <v>143</v>
      </c>
      <c r="C53" s="459"/>
      <c r="D53" s="460" t="s">
        <v>144</v>
      </c>
      <c r="E53" s="467"/>
      <c r="F53" s="462" t="s">
        <v>151</v>
      </c>
      <c r="G53" s="463"/>
      <c r="H53" s="464" t="s">
        <v>148</v>
      </c>
      <c r="I53" s="483"/>
      <c r="J53" s="484"/>
      <c r="K53" s="485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0"/>
  <sheetViews>
    <sheetView zoomScale="80" zoomScaleNormal="80" workbookViewId="0">
      <selection activeCell="A2" sqref="A2:H22"/>
    </sheetView>
  </sheetViews>
  <sheetFormatPr defaultColWidth="9" defaultRowHeight="26" customHeight="1"/>
  <cols>
    <col min="1" max="1" width="17.1666666666667" style="112" customWidth="1"/>
    <col min="2" max="8" width="9.33333333333333" style="112" customWidth="1"/>
    <col min="9" max="9" width="1.33333333333333" style="112" customWidth="1"/>
    <col min="10" max="10" width="12.6" style="112" customWidth="1"/>
    <col min="11" max="11" width="13.7" style="112" customWidth="1"/>
    <col min="12" max="12" width="12.9" style="112" customWidth="1"/>
    <col min="13" max="13" width="16.6666666666667" style="112" customWidth="1"/>
    <col min="14" max="14" width="14.1666666666667" style="112" customWidth="1"/>
    <col min="15" max="15" width="16.3333333333333" style="112" customWidth="1"/>
    <col min="16" max="16384" width="9" style="112"/>
  </cols>
  <sheetData>
    <row r="1" s="112" customFormat="1" ht="16" customHeight="1" spans="1:15">
      <c r="A1" s="278" t="s">
        <v>152</v>
      </c>
      <c r="B1" s="279"/>
      <c r="C1" s="279"/>
      <c r="D1" s="279"/>
      <c r="E1" s="279"/>
      <c r="F1" s="279"/>
      <c r="G1" s="279"/>
      <c r="H1" s="279"/>
      <c r="I1" s="279"/>
      <c r="J1" s="279"/>
      <c r="K1" s="279"/>
      <c r="L1" s="279"/>
      <c r="M1" s="279"/>
      <c r="N1" s="279"/>
      <c r="O1" s="279"/>
    </row>
    <row r="2" s="112" customFormat="1" ht="16" customHeight="1" spans="1:15">
      <c r="A2" s="116" t="s">
        <v>62</v>
      </c>
      <c r="B2" s="249" t="s">
        <v>63</v>
      </c>
      <c r="C2" s="250"/>
      <c r="D2" s="118" t="s">
        <v>69</v>
      </c>
      <c r="E2" s="117" t="s">
        <v>70</v>
      </c>
      <c r="F2" s="117"/>
      <c r="G2" s="117"/>
      <c r="H2" s="117"/>
      <c r="I2" s="286"/>
      <c r="J2" s="287" t="s">
        <v>57</v>
      </c>
      <c r="K2" s="117" t="s">
        <v>58</v>
      </c>
      <c r="L2" s="117"/>
      <c r="M2" s="117"/>
      <c r="N2" s="117"/>
      <c r="O2" s="288"/>
    </row>
    <row r="3" s="112" customFormat="1" ht="16" customHeight="1" spans="1:15">
      <c r="A3" s="119" t="s">
        <v>153</v>
      </c>
      <c r="B3" s="120" t="s">
        <v>154</v>
      </c>
      <c r="C3" s="120"/>
      <c r="D3" s="120"/>
      <c r="E3" s="120"/>
      <c r="F3" s="120"/>
      <c r="G3" s="120"/>
      <c r="H3" s="120"/>
      <c r="I3" s="146"/>
      <c r="J3" s="157" t="s">
        <v>155</v>
      </c>
      <c r="K3" s="157"/>
      <c r="L3" s="157"/>
      <c r="M3" s="157"/>
      <c r="N3" s="157"/>
      <c r="O3" s="289"/>
    </row>
    <row r="4" s="112" customFormat="1" ht="16" customHeight="1" spans="1:15">
      <c r="A4" s="119"/>
      <c r="B4" s="251" t="s">
        <v>116</v>
      </c>
      <c r="C4" s="252" t="s">
        <v>117</v>
      </c>
      <c r="D4" s="253" t="s">
        <v>118</v>
      </c>
      <c r="E4" s="252" t="s">
        <v>119</v>
      </c>
      <c r="F4" s="252" t="s">
        <v>120</v>
      </c>
      <c r="G4" s="252" t="s">
        <v>121</v>
      </c>
      <c r="H4" s="252" t="s">
        <v>122</v>
      </c>
      <c r="I4" s="146"/>
      <c r="J4" s="160" t="s">
        <v>118</v>
      </c>
      <c r="K4" s="160" t="s">
        <v>119</v>
      </c>
      <c r="L4" s="160" t="s">
        <v>120</v>
      </c>
      <c r="M4" s="160"/>
      <c r="N4" s="160"/>
      <c r="O4" s="411"/>
    </row>
    <row r="5" s="112" customFormat="1" ht="16" customHeight="1" spans="1:15">
      <c r="A5" s="119"/>
      <c r="B5" s="251" t="s">
        <v>156</v>
      </c>
      <c r="C5" s="252" t="s">
        <v>157</v>
      </c>
      <c r="D5" s="253" t="s">
        <v>158</v>
      </c>
      <c r="E5" s="252" t="s">
        <v>159</v>
      </c>
      <c r="F5" s="252" t="s">
        <v>160</v>
      </c>
      <c r="G5" s="252" t="s">
        <v>161</v>
      </c>
      <c r="H5" s="252" t="s">
        <v>162</v>
      </c>
      <c r="I5" s="146"/>
      <c r="J5" s="412" t="s">
        <v>163</v>
      </c>
      <c r="K5" s="412" t="s">
        <v>163</v>
      </c>
      <c r="L5" s="412" t="s">
        <v>163</v>
      </c>
      <c r="M5" s="412"/>
      <c r="N5" s="412"/>
      <c r="O5" s="413"/>
    </row>
    <row r="6" s="112" customFormat="1" ht="16" customHeight="1" spans="1:15">
      <c r="A6" s="252" t="s">
        <v>164</v>
      </c>
      <c r="B6" s="254">
        <f>C6-2.1</f>
        <v>96.3</v>
      </c>
      <c r="C6" s="254">
        <f>D6-2.1</f>
        <v>98.4</v>
      </c>
      <c r="D6" s="126">
        <v>100.5</v>
      </c>
      <c r="E6" s="254">
        <f t="shared" ref="E6:H6" si="0">D6+2.1</f>
        <v>102.6</v>
      </c>
      <c r="F6" s="254">
        <f t="shared" si="0"/>
        <v>104.7</v>
      </c>
      <c r="G6" s="254">
        <f t="shared" si="0"/>
        <v>106.8</v>
      </c>
      <c r="H6" s="254">
        <f t="shared" si="0"/>
        <v>108.9</v>
      </c>
      <c r="I6" s="146"/>
      <c r="J6" s="144" t="s">
        <v>165</v>
      </c>
      <c r="K6" s="144" t="s">
        <v>166</v>
      </c>
      <c r="L6" s="144" t="s">
        <v>165</v>
      </c>
      <c r="M6" s="165"/>
      <c r="N6" s="165"/>
      <c r="O6" s="414"/>
    </row>
    <row r="7" s="112" customFormat="1" ht="16" customHeight="1" spans="1:15">
      <c r="A7" s="252" t="s">
        <v>167</v>
      </c>
      <c r="B7" s="254">
        <f>C7-1.5</f>
        <v>69</v>
      </c>
      <c r="C7" s="254">
        <f>D7-1.5</f>
        <v>70.5</v>
      </c>
      <c r="D7" s="126">
        <v>72</v>
      </c>
      <c r="E7" s="254">
        <f t="shared" ref="E7:H7" si="1">D7+1.5</f>
        <v>73.5</v>
      </c>
      <c r="F7" s="254">
        <f t="shared" si="1"/>
        <v>75</v>
      </c>
      <c r="G7" s="254">
        <f t="shared" si="1"/>
        <v>76.5</v>
      </c>
      <c r="H7" s="254">
        <f t="shared" si="1"/>
        <v>78</v>
      </c>
      <c r="I7" s="146"/>
      <c r="J7" s="144" t="s">
        <v>168</v>
      </c>
      <c r="K7" s="144" t="s">
        <v>169</v>
      </c>
      <c r="L7" s="144" t="s">
        <v>166</v>
      </c>
      <c r="M7" s="144"/>
      <c r="N7" s="144"/>
      <c r="O7" s="292"/>
    </row>
    <row r="8" s="112" customFormat="1" ht="16" customHeight="1" spans="1:15">
      <c r="A8" s="252" t="s">
        <v>170</v>
      </c>
      <c r="B8" s="254">
        <f>C8-4</f>
        <v>76</v>
      </c>
      <c r="C8" s="254">
        <f>D8-4</f>
        <v>80</v>
      </c>
      <c r="D8" s="126" t="s">
        <v>171</v>
      </c>
      <c r="E8" s="254">
        <f t="shared" ref="E8:E10" si="2">D8+4</f>
        <v>88</v>
      </c>
      <c r="F8" s="254">
        <f>E8+5</f>
        <v>93</v>
      </c>
      <c r="G8" s="254">
        <f>F8+6</f>
        <v>99</v>
      </c>
      <c r="H8" s="254">
        <f>G8+6</f>
        <v>105</v>
      </c>
      <c r="I8" s="146"/>
      <c r="J8" s="144" t="s">
        <v>166</v>
      </c>
      <c r="K8" s="144" t="s">
        <v>172</v>
      </c>
      <c r="L8" s="144" t="s">
        <v>172</v>
      </c>
      <c r="M8" s="144"/>
      <c r="N8" s="144"/>
      <c r="O8" s="292"/>
    </row>
    <row r="9" s="112" customFormat="1" ht="16" customHeight="1" spans="1:15">
      <c r="A9" s="252" t="s">
        <v>173</v>
      </c>
      <c r="B9" s="254">
        <f>C9-4</f>
        <v>84</v>
      </c>
      <c r="C9" s="254">
        <f>D9-4</f>
        <v>88</v>
      </c>
      <c r="D9" s="126" t="s">
        <v>174</v>
      </c>
      <c r="E9" s="254">
        <f t="shared" si="2"/>
        <v>96</v>
      </c>
      <c r="F9" s="254">
        <f>E9+5</f>
        <v>101</v>
      </c>
      <c r="G9" s="254">
        <f>F9+6</f>
        <v>107</v>
      </c>
      <c r="H9" s="254">
        <f>G9+6</f>
        <v>113</v>
      </c>
      <c r="I9" s="146"/>
      <c r="J9" s="144" t="s">
        <v>175</v>
      </c>
      <c r="K9" s="144" t="s">
        <v>176</v>
      </c>
      <c r="L9" s="144" t="s">
        <v>166</v>
      </c>
      <c r="M9" s="165"/>
      <c r="N9" s="165"/>
      <c r="O9" s="414"/>
    </row>
    <row r="10" s="112" customFormat="1" ht="16" customHeight="1" spans="1:15">
      <c r="A10" s="252" t="s">
        <v>177</v>
      </c>
      <c r="B10" s="254">
        <f>C10-3.6</f>
        <v>99.8</v>
      </c>
      <c r="C10" s="254">
        <f>D10-3.6</f>
        <v>103.4</v>
      </c>
      <c r="D10" s="126" t="s">
        <v>178</v>
      </c>
      <c r="E10" s="254">
        <f t="shared" si="2"/>
        <v>111</v>
      </c>
      <c r="F10" s="254">
        <f t="shared" ref="F10:H10" si="3">E10+4</f>
        <v>115</v>
      </c>
      <c r="G10" s="254">
        <f t="shared" si="3"/>
        <v>119</v>
      </c>
      <c r="H10" s="254">
        <f t="shared" si="3"/>
        <v>123</v>
      </c>
      <c r="I10" s="146"/>
      <c r="J10" s="144" t="s">
        <v>176</v>
      </c>
      <c r="K10" s="144" t="s">
        <v>179</v>
      </c>
      <c r="L10" s="144" t="s">
        <v>180</v>
      </c>
      <c r="M10" s="165"/>
      <c r="N10" s="165"/>
      <c r="O10" s="414"/>
    </row>
    <row r="11" s="112" customFormat="1" ht="16" customHeight="1" spans="1:15">
      <c r="A11" s="255" t="s">
        <v>181</v>
      </c>
      <c r="B11" s="254">
        <f>C11-2.3/2</f>
        <v>30.2</v>
      </c>
      <c r="C11" s="254">
        <f>D11-2.3/2</f>
        <v>31.35</v>
      </c>
      <c r="D11" s="126">
        <v>32.5</v>
      </c>
      <c r="E11" s="254">
        <f t="shared" ref="E11:H11" si="4">D11+2.6/2</f>
        <v>33.8</v>
      </c>
      <c r="F11" s="254">
        <f t="shared" si="4"/>
        <v>35.1</v>
      </c>
      <c r="G11" s="254">
        <f t="shared" si="4"/>
        <v>36.4</v>
      </c>
      <c r="H11" s="254">
        <f t="shared" si="4"/>
        <v>37.7</v>
      </c>
      <c r="I11" s="146"/>
      <c r="J11" s="144" t="s">
        <v>182</v>
      </c>
      <c r="K11" s="144" t="s">
        <v>183</v>
      </c>
      <c r="L11" s="144" t="s">
        <v>184</v>
      </c>
      <c r="M11" s="165"/>
      <c r="N11" s="165"/>
      <c r="O11" s="414"/>
    </row>
    <row r="12" s="112" customFormat="1" ht="16" customHeight="1" spans="1:15">
      <c r="A12" s="255" t="s">
        <v>185</v>
      </c>
      <c r="B12" s="254">
        <f>C12-0.7</f>
        <v>21.6</v>
      </c>
      <c r="C12" s="254">
        <f>D12-0.7</f>
        <v>22.3</v>
      </c>
      <c r="D12" s="126">
        <v>23</v>
      </c>
      <c r="E12" s="254">
        <f>D12+0.7</f>
        <v>23.7</v>
      </c>
      <c r="F12" s="254">
        <f>E12+0.7</f>
        <v>24.4</v>
      </c>
      <c r="G12" s="254">
        <f>F12+0.9</f>
        <v>25.3</v>
      </c>
      <c r="H12" s="254">
        <f>G12+0.9</f>
        <v>26.2</v>
      </c>
      <c r="I12" s="146"/>
      <c r="J12" s="144" t="s">
        <v>186</v>
      </c>
      <c r="K12" s="144" t="s">
        <v>187</v>
      </c>
      <c r="L12" s="144" t="s">
        <v>188</v>
      </c>
      <c r="M12" s="165"/>
      <c r="N12" s="165"/>
      <c r="O12" s="414"/>
    </row>
    <row r="13" s="112" customFormat="1" ht="16" customHeight="1" spans="1:15">
      <c r="A13" s="252" t="s">
        <v>189</v>
      </c>
      <c r="B13" s="254">
        <f>C13-0.5</f>
        <v>13.5</v>
      </c>
      <c r="C13" s="254">
        <f>D13-0.5</f>
        <v>14</v>
      </c>
      <c r="D13" s="126">
        <v>14.5</v>
      </c>
      <c r="E13" s="254">
        <f>D13+0.5</f>
        <v>15</v>
      </c>
      <c r="F13" s="254">
        <f>E13+0.5</f>
        <v>15.5</v>
      </c>
      <c r="G13" s="254">
        <f>F13+0.7</f>
        <v>16.2</v>
      </c>
      <c r="H13" s="254">
        <f t="shared" ref="H13:H15" si="5">G13+0.7</f>
        <v>16.9</v>
      </c>
      <c r="I13" s="146"/>
      <c r="J13" s="144" t="s">
        <v>186</v>
      </c>
      <c r="K13" s="144" t="s">
        <v>186</v>
      </c>
      <c r="L13" s="144" t="s">
        <v>190</v>
      </c>
      <c r="M13" s="165"/>
      <c r="N13" s="165"/>
      <c r="O13" s="414"/>
    </row>
    <row r="14" s="112" customFormat="1" ht="16" customHeight="1" spans="1:15">
      <c r="A14" s="252" t="s">
        <v>191</v>
      </c>
      <c r="B14" s="254">
        <f>C14-0.5</f>
        <v>19</v>
      </c>
      <c r="C14" s="254">
        <f>D14-0.5</f>
        <v>19.5</v>
      </c>
      <c r="D14" s="126">
        <v>20</v>
      </c>
      <c r="E14" s="254">
        <f>D14+0.5</f>
        <v>20.5</v>
      </c>
      <c r="F14" s="254">
        <f>E14+0.5</f>
        <v>21</v>
      </c>
      <c r="G14" s="254">
        <f>F14+0.7</f>
        <v>21.7</v>
      </c>
      <c r="H14" s="254">
        <f t="shared" si="5"/>
        <v>22.4</v>
      </c>
      <c r="I14" s="146"/>
      <c r="J14" s="144" t="s">
        <v>192</v>
      </c>
      <c r="K14" s="144" t="s">
        <v>192</v>
      </c>
      <c r="L14" s="144" t="s">
        <v>166</v>
      </c>
      <c r="M14" s="165"/>
      <c r="N14" s="165"/>
      <c r="O14" s="414"/>
    </row>
    <row r="15" s="112" customFormat="1" ht="16" customHeight="1" spans="1:15">
      <c r="A15" s="252" t="s">
        <v>193</v>
      </c>
      <c r="B15" s="254">
        <f>C15-0.7</f>
        <v>27.2</v>
      </c>
      <c r="C15" s="254">
        <f>D15-0.6</f>
        <v>27.9</v>
      </c>
      <c r="D15" s="126">
        <v>28.5</v>
      </c>
      <c r="E15" s="254">
        <f>D15+0.6</f>
        <v>29.1</v>
      </c>
      <c r="F15" s="254">
        <f>E15+0.7</f>
        <v>29.8</v>
      </c>
      <c r="G15" s="254">
        <f>F15+0.6</f>
        <v>30.4</v>
      </c>
      <c r="H15" s="254">
        <f t="shared" si="5"/>
        <v>31.1</v>
      </c>
      <c r="I15" s="146"/>
      <c r="J15" s="144" t="s">
        <v>186</v>
      </c>
      <c r="K15" s="144" t="s">
        <v>187</v>
      </c>
      <c r="L15" s="144" t="s">
        <v>188</v>
      </c>
      <c r="M15" s="165"/>
      <c r="N15" s="165"/>
      <c r="O15" s="414"/>
    </row>
    <row r="16" s="112" customFormat="1" ht="16" customHeight="1" spans="1:15">
      <c r="A16" s="252" t="s">
        <v>194</v>
      </c>
      <c r="B16" s="254">
        <f>C16-0.9</f>
        <v>40.2</v>
      </c>
      <c r="C16" s="254">
        <f>D16-0.9</f>
        <v>41.1</v>
      </c>
      <c r="D16" s="126">
        <v>42</v>
      </c>
      <c r="E16" s="254">
        <f t="shared" ref="E16:H16" si="6">D16+1.1</f>
        <v>43.1</v>
      </c>
      <c r="F16" s="254">
        <f t="shared" si="6"/>
        <v>44.2</v>
      </c>
      <c r="G16" s="254">
        <f t="shared" si="6"/>
        <v>45.3</v>
      </c>
      <c r="H16" s="254">
        <f t="shared" si="6"/>
        <v>46.4</v>
      </c>
      <c r="I16" s="146"/>
      <c r="J16" s="144" t="s">
        <v>186</v>
      </c>
      <c r="K16" s="144" t="s">
        <v>186</v>
      </c>
      <c r="L16" s="144" t="s">
        <v>186</v>
      </c>
      <c r="M16" s="165"/>
      <c r="N16" s="165"/>
      <c r="O16" s="414"/>
    </row>
    <row r="17" s="112" customFormat="1" ht="16" customHeight="1" spans="1:15">
      <c r="A17" s="252" t="s">
        <v>195</v>
      </c>
      <c r="B17" s="254">
        <f t="shared" ref="B17:B19" si="7">D17-0.5</f>
        <v>14.5</v>
      </c>
      <c r="C17" s="254">
        <f t="shared" ref="C17:H17" si="8">B17</f>
        <v>14.5</v>
      </c>
      <c r="D17" s="126">
        <v>15</v>
      </c>
      <c r="E17" s="254">
        <f t="shared" si="8"/>
        <v>15</v>
      </c>
      <c r="F17" s="254">
        <f t="shared" ref="F17:F19" si="9">D17+1.5</f>
        <v>16.5</v>
      </c>
      <c r="G17" s="254">
        <f t="shared" si="8"/>
        <v>16.5</v>
      </c>
      <c r="H17" s="254">
        <f t="shared" si="8"/>
        <v>16.5</v>
      </c>
      <c r="I17" s="146"/>
      <c r="J17" s="144" t="s">
        <v>196</v>
      </c>
      <c r="K17" s="144" t="s">
        <v>197</v>
      </c>
      <c r="L17" s="144" t="s">
        <v>198</v>
      </c>
      <c r="M17" s="165"/>
      <c r="N17" s="165"/>
      <c r="O17" s="414"/>
    </row>
    <row r="18" s="112" customFormat="1" ht="16" customHeight="1" spans="1:15">
      <c r="A18" s="252" t="s">
        <v>199</v>
      </c>
      <c r="B18" s="254">
        <f t="shared" si="7"/>
        <v>16.5</v>
      </c>
      <c r="C18" s="254">
        <f t="shared" ref="C18:H18" si="10">B18</f>
        <v>16.5</v>
      </c>
      <c r="D18" s="126">
        <v>17</v>
      </c>
      <c r="E18" s="254">
        <f t="shared" si="10"/>
        <v>17</v>
      </c>
      <c r="F18" s="254">
        <f t="shared" si="9"/>
        <v>18.5</v>
      </c>
      <c r="G18" s="254">
        <f t="shared" si="10"/>
        <v>18.5</v>
      </c>
      <c r="H18" s="254">
        <f t="shared" si="10"/>
        <v>18.5</v>
      </c>
      <c r="I18" s="146"/>
      <c r="J18" s="144" t="s">
        <v>186</v>
      </c>
      <c r="K18" s="144" t="s">
        <v>186</v>
      </c>
      <c r="L18" s="144" t="s">
        <v>186</v>
      </c>
      <c r="M18" s="165"/>
      <c r="N18" s="165"/>
      <c r="O18" s="414"/>
    </row>
    <row r="19" s="112" customFormat="1" ht="16" customHeight="1" spans="1:15">
      <c r="A19" s="252" t="s">
        <v>200</v>
      </c>
      <c r="B19" s="254">
        <f t="shared" si="7"/>
        <v>14</v>
      </c>
      <c r="C19" s="254">
        <f t="shared" ref="C19:H19" si="11">B19</f>
        <v>14</v>
      </c>
      <c r="D19" s="126">
        <v>14.5</v>
      </c>
      <c r="E19" s="254">
        <f t="shared" si="11"/>
        <v>14.5</v>
      </c>
      <c r="F19" s="254">
        <f t="shared" si="9"/>
        <v>16</v>
      </c>
      <c r="G19" s="254">
        <f t="shared" si="11"/>
        <v>16</v>
      </c>
      <c r="H19" s="254">
        <f t="shared" si="11"/>
        <v>16</v>
      </c>
      <c r="I19" s="146"/>
      <c r="J19" s="144" t="s">
        <v>187</v>
      </c>
      <c r="K19" s="144" t="s">
        <v>201</v>
      </c>
      <c r="L19" s="144" t="s">
        <v>188</v>
      </c>
      <c r="M19" s="165"/>
      <c r="N19" s="165"/>
      <c r="O19" s="414"/>
    </row>
    <row r="20" s="112" customFormat="1" ht="16" customHeight="1" spans="1:15">
      <c r="A20" s="252" t="s">
        <v>202</v>
      </c>
      <c r="B20" s="254">
        <f>C20</f>
        <v>4.5</v>
      </c>
      <c r="C20" s="254">
        <f>D20</f>
        <v>4.5</v>
      </c>
      <c r="D20" s="126">
        <v>4.5</v>
      </c>
      <c r="E20" s="254">
        <f t="shared" ref="E20:H20" si="12">D20</f>
        <v>4.5</v>
      </c>
      <c r="F20" s="254">
        <f t="shared" si="12"/>
        <v>4.5</v>
      </c>
      <c r="G20" s="254">
        <f t="shared" si="12"/>
        <v>4.5</v>
      </c>
      <c r="H20" s="254">
        <f t="shared" si="12"/>
        <v>4.5</v>
      </c>
      <c r="I20" s="146"/>
      <c r="J20" s="144" t="s">
        <v>186</v>
      </c>
      <c r="K20" s="144" t="s">
        <v>186</v>
      </c>
      <c r="L20" s="144" t="s">
        <v>186</v>
      </c>
      <c r="M20" s="165"/>
      <c r="N20" s="165"/>
      <c r="O20" s="414"/>
    </row>
    <row r="21" s="112" customFormat="1" ht="16" customHeight="1" spans="1:15">
      <c r="A21" s="122"/>
      <c r="B21" s="280"/>
      <c r="C21" s="280"/>
      <c r="D21" s="257"/>
      <c r="E21" s="280"/>
      <c r="F21" s="280"/>
      <c r="G21" s="280"/>
      <c r="H21" s="280"/>
      <c r="I21" s="146"/>
      <c r="J21" s="144"/>
      <c r="K21" s="144"/>
      <c r="L21" s="144"/>
      <c r="M21" s="165"/>
      <c r="N21" s="165"/>
      <c r="O21" s="414"/>
    </row>
    <row r="22" s="112" customFormat="1" ht="16" customHeight="1" spans="1:15">
      <c r="A22" s="122"/>
      <c r="B22" s="256"/>
      <c r="C22" s="256"/>
      <c r="D22" s="257"/>
      <c r="E22" s="256"/>
      <c r="F22" s="256"/>
      <c r="G22" s="256"/>
      <c r="H22" s="256"/>
      <c r="I22" s="146"/>
      <c r="J22" s="144"/>
      <c r="K22" s="144"/>
      <c r="L22" s="144"/>
      <c r="M22" s="165"/>
      <c r="N22" s="165"/>
      <c r="O22" s="414"/>
    </row>
    <row r="23" s="112" customFormat="1" ht="16" customHeight="1" spans="1:15">
      <c r="A23" s="259"/>
      <c r="B23" s="260"/>
      <c r="C23" s="260"/>
      <c r="D23" s="261"/>
      <c r="E23" s="260"/>
      <c r="F23" s="260"/>
      <c r="G23" s="260"/>
      <c r="H23" s="262"/>
      <c r="I23" s="146"/>
      <c r="J23" s="144"/>
      <c r="K23" s="144"/>
      <c r="L23" s="144"/>
      <c r="M23" s="165"/>
      <c r="N23" s="165"/>
      <c r="O23" s="414"/>
    </row>
    <row r="24" s="112" customFormat="1" ht="16" customHeight="1" spans="1:15">
      <c r="A24" s="407"/>
      <c r="B24" s="408"/>
      <c r="C24" s="408"/>
      <c r="D24" s="409"/>
      <c r="E24" s="408"/>
      <c r="F24" s="408"/>
      <c r="G24" s="408"/>
      <c r="H24" s="408"/>
      <c r="I24" s="415"/>
      <c r="J24" s="144"/>
      <c r="K24" s="144"/>
      <c r="L24" s="144"/>
      <c r="M24" s="416"/>
      <c r="N24" s="416"/>
      <c r="O24" s="417"/>
    </row>
    <row r="25" s="112" customFormat="1" ht="16" customHeight="1" spans="1:15">
      <c r="A25" s="407"/>
      <c r="B25" s="408"/>
      <c r="C25" s="408"/>
      <c r="D25" s="409"/>
      <c r="E25" s="408"/>
      <c r="F25" s="408"/>
      <c r="G25" s="408"/>
      <c r="H25" s="408"/>
      <c r="I25" s="415"/>
      <c r="J25" s="144"/>
      <c r="K25" s="144"/>
      <c r="L25" s="144"/>
      <c r="M25" s="416"/>
      <c r="N25" s="416"/>
      <c r="O25" s="417"/>
    </row>
    <row r="26" s="112" customFormat="1" ht="16" customHeight="1" spans="1:15">
      <c r="A26" s="407"/>
      <c r="B26" s="408"/>
      <c r="C26" s="408"/>
      <c r="D26" s="409"/>
      <c r="E26" s="408"/>
      <c r="F26" s="408"/>
      <c r="G26" s="408"/>
      <c r="H26" s="408"/>
      <c r="I26" s="415"/>
      <c r="J26" s="144"/>
      <c r="K26" s="144"/>
      <c r="L26" s="144"/>
      <c r="M26" s="416"/>
      <c r="N26" s="416"/>
      <c r="O26" s="417"/>
    </row>
    <row r="27" s="112" customFormat="1" ht="16" customHeight="1" spans="1:15">
      <c r="A27" s="407"/>
      <c r="B27" s="408"/>
      <c r="C27" s="408"/>
      <c r="D27" s="409"/>
      <c r="E27" s="408"/>
      <c r="F27" s="408"/>
      <c r="G27" s="408"/>
      <c r="H27" s="408"/>
      <c r="I27" s="415"/>
      <c r="J27" s="144"/>
      <c r="K27" s="144"/>
      <c r="L27" s="144"/>
      <c r="M27" s="416"/>
      <c r="N27" s="416"/>
      <c r="O27" s="417"/>
    </row>
    <row r="28" s="112" customFormat="1" ht="16" customHeight="1" spans="1:15">
      <c r="A28" s="410"/>
      <c r="B28" s="408"/>
      <c r="C28" s="408"/>
      <c r="D28" s="409"/>
      <c r="E28" s="408"/>
      <c r="F28" s="408"/>
      <c r="G28" s="408"/>
      <c r="H28" s="408"/>
      <c r="I28" s="415"/>
      <c r="J28" s="144"/>
      <c r="K28" s="144"/>
      <c r="L28" s="144"/>
      <c r="M28" s="416"/>
      <c r="N28" s="416"/>
      <c r="O28" s="417"/>
    </row>
    <row r="29" s="112" customFormat="1" ht="16" customHeight="1" spans="1:15">
      <c r="A29" s="407"/>
      <c r="B29" s="408"/>
      <c r="C29" s="408"/>
      <c r="D29" s="409"/>
      <c r="E29" s="408"/>
      <c r="F29" s="408"/>
      <c r="G29" s="408"/>
      <c r="H29" s="408"/>
      <c r="I29" s="415"/>
      <c r="J29" s="144"/>
      <c r="K29" s="144"/>
      <c r="L29" s="144"/>
      <c r="M29" s="416"/>
      <c r="N29" s="416"/>
      <c r="O29" s="417"/>
    </row>
    <row r="30" s="112" customFormat="1" ht="16" customHeight="1" spans="1:15">
      <c r="A30" s="407"/>
      <c r="B30" s="408"/>
      <c r="C30" s="408"/>
      <c r="D30" s="409"/>
      <c r="E30" s="408"/>
      <c r="F30" s="408"/>
      <c r="G30" s="408"/>
      <c r="H30" s="408"/>
      <c r="I30" s="415"/>
      <c r="J30" s="144"/>
      <c r="K30" s="144"/>
      <c r="L30" s="144"/>
      <c r="M30" s="416"/>
      <c r="N30" s="416"/>
      <c r="O30" s="417"/>
    </row>
    <row r="31" s="112" customFormat="1" ht="16" customHeight="1" spans="1:15">
      <c r="A31" s="407"/>
      <c r="B31" s="408"/>
      <c r="C31" s="408"/>
      <c r="D31" s="409"/>
      <c r="E31" s="408"/>
      <c r="F31" s="408"/>
      <c r="G31" s="408"/>
      <c r="H31" s="408"/>
      <c r="I31" s="415"/>
      <c r="J31" s="144"/>
      <c r="K31" s="144"/>
      <c r="L31" s="144"/>
      <c r="M31" s="416"/>
      <c r="N31" s="416"/>
      <c r="O31" s="417"/>
    </row>
    <row r="32" s="112" customFormat="1" ht="16" customHeight="1" spans="1:15">
      <c r="A32" s="407"/>
      <c r="B32" s="408"/>
      <c r="C32" s="408"/>
      <c r="D32" s="409"/>
      <c r="E32" s="408"/>
      <c r="F32" s="408"/>
      <c r="G32" s="408"/>
      <c r="H32" s="408"/>
      <c r="I32" s="415"/>
      <c r="J32" s="144"/>
      <c r="K32" s="144"/>
      <c r="L32" s="144"/>
      <c r="M32" s="416"/>
      <c r="N32" s="416"/>
      <c r="O32" s="417"/>
    </row>
    <row r="33" s="112" customFormat="1" ht="16" customHeight="1" spans="1:15">
      <c r="A33" s="407"/>
      <c r="B33" s="408"/>
      <c r="C33" s="408"/>
      <c r="D33" s="409"/>
      <c r="E33" s="408"/>
      <c r="F33" s="408"/>
      <c r="G33" s="408"/>
      <c r="H33" s="408"/>
      <c r="I33" s="415"/>
      <c r="J33" s="144"/>
      <c r="K33" s="144"/>
      <c r="L33" s="144"/>
      <c r="M33" s="416"/>
      <c r="N33" s="416"/>
      <c r="O33" s="417"/>
    </row>
    <row r="34" s="112" customFormat="1" ht="16" customHeight="1" spans="1:15">
      <c r="A34" s="407"/>
      <c r="B34" s="408"/>
      <c r="C34" s="408"/>
      <c r="D34" s="409"/>
      <c r="E34" s="408"/>
      <c r="F34" s="408"/>
      <c r="G34" s="408"/>
      <c r="H34" s="408"/>
      <c r="I34" s="415"/>
      <c r="J34" s="144"/>
      <c r="K34" s="144"/>
      <c r="L34" s="144"/>
      <c r="M34" s="416"/>
      <c r="N34" s="416"/>
      <c r="O34" s="417"/>
    </row>
    <row r="35" s="112" customFormat="1" ht="16" customHeight="1" spans="1:15">
      <c r="A35" s="407"/>
      <c r="B35" s="408"/>
      <c r="C35" s="408"/>
      <c r="D35" s="409"/>
      <c r="E35" s="408"/>
      <c r="F35" s="408"/>
      <c r="G35" s="408"/>
      <c r="H35" s="408"/>
      <c r="I35" s="415"/>
      <c r="J35" s="144"/>
      <c r="K35" s="144"/>
      <c r="L35" s="144"/>
      <c r="M35" s="416"/>
      <c r="N35" s="416"/>
      <c r="O35" s="417"/>
    </row>
    <row r="36" s="112" customFormat="1" ht="16" customHeight="1" spans="1:15">
      <c r="A36" s="281"/>
      <c r="B36" s="282"/>
      <c r="C36" s="282"/>
      <c r="D36" s="283"/>
      <c r="E36" s="282"/>
      <c r="F36" s="282"/>
      <c r="G36" s="282"/>
      <c r="H36" s="284"/>
      <c r="I36" s="415"/>
      <c r="J36" s="144"/>
      <c r="K36" s="144"/>
      <c r="L36" s="144"/>
      <c r="M36" s="416"/>
      <c r="N36" s="416"/>
      <c r="O36" s="417"/>
    </row>
    <row r="37" s="112" customFormat="1" ht="16" customHeight="1" spans="1:15">
      <c r="A37" s="271"/>
      <c r="B37" s="272"/>
      <c r="C37" s="272"/>
      <c r="D37" s="273"/>
      <c r="E37" s="272"/>
      <c r="F37" s="272"/>
      <c r="G37" s="272"/>
      <c r="H37" s="272"/>
      <c r="I37" s="418"/>
      <c r="J37" s="144"/>
      <c r="K37" s="144"/>
      <c r="L37" s="144"/>
      <c r="M37" s="419"/>
      <c r="N37" s="419"/>
      <c r="O37" s="420"/>
    </row>
    <row r="38" s="112" customFormat="1" ht="14.25" spans="1:15">
      <c r="A38" s="150" t="s">
        <v>203</v>
      </c>
      <c r="D38" s="151"/>
      <c r="E38" s="151"/>
      <c r="F38" s="151"/>
      <c r="G38" s="151"/>
      <c r="H38" s="151"/>
      <c r="I38" s="151"/>
      <c r="J38" s="151"/>
      <c r="K38" s="151"/>
      <c r="L38" s="151"/>
      <c r="M38" s="151"/>
      <c r="N38" s="151"/>
      <c r="O38" s="151"/>
    </row>
    <row r="39" s="112" customFormat="1" ht="14.25" spans="1:15">
      <c r="A39" s="112" t="s">
        <v>204</v>
      </c>
      <c r="D39" s="151"/>
      <c r="E39" s="151"/>
      <c r="F39" s="151"/>
      <c r="G39" s="151"/>
      <c r="H39" s="151"/>
      <c r="I39" s="151"/>
      <c r="J39" s="151"/>
      <c r="K39" s="151"/>
      <c r="L39" s="151"/>
      <c r="M39" s="151"/>
      <c r="N39" s="151"/>
      <c r="O39" s="151"/>
    </row>
    <row r="40" s="112" customFormat="1" ht="14.25" spans="1:14">
      <c r="A40" s="151"/>
      <c r="B40" s="151"/>
      <c r="C40" s="151"/>
      <c r="D40" s="151"/>
      <c r="E40" s="151"/>
      <c r="F40" s="151"/>
      <c r="G40" s="151"/>
      <c r="H40" s="151"/>
      <c r="I40" s="151"/>
      <c r="J40" s="150" t="s">
        <v>205</v>
      </c>
      <c r="K40" s="294"/>
      <c r="L40" s="150" t="s">
        <v>206</v>
      </c>
      <c r="M40" s="150"/>
      <c r="N40" s="150" t="s">
        <v>207</v>
      </c>
    </row>
  </sheetData>
  <mergeCells count="7">
    <mergeCell ref="A1:O1"/>
    <mergeCell ref="B2:C2"/>
    <mergeCell ref="E2:H2"/>
    <mergeCell ref="K2:O2"/>
    <mergeCell ref="B3:H3"/>
    <mergeCell ref="J3:O3"/>
    <mergeCell ref="A3:A5"/>
  </mergeCells>
  <pageMargins left="0.75" right="0.75" top="1" bottom="1" header="0.5" footer="0.5"/>
  <pageSetup paperSize="9" orientation="portrait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workbookViewId="0">
      <selection activeCell="Q52" sqref="Q52"/>
    </sheetView>
  </sheetViews>
  <sheetFormatPr defaultColWidth="10" defaultRowHeight="16.5" customHeight="1"/>
  <cols>
    <col min="1" max="1" width="10.875" style="295" customWidth="1"/>
    <col min="2" max="16384" width="10" style="295"/>
  </cols>
  <sheetData>
    <row r="1" ht="22.5" customHeight="1" spans="1:11">
      <c r="A1" s="296" t="s">
        <v>208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</row>
    <row r="2" ht="17.25" customHeight="1" spans="1:11">
      <c r="A2" s="297" t="s">
        <v>53</v>
      </c>
      <c r="B2" s="298"/>
      <c r="C2" s="298"/>
      <c r="D2" s="299" t="s">
        <v>55</v>
      </c>
      <c r="E2" s="299"/>
      <c r="F2" s="298"/>
      <c r="G2" s="298"/>
      <c r="H2" s="300" t="s">
        <v>57</v>
      </c>
      <c r="I2" s="376"/>
      <c r="J2" s="376"/>
      <c r="K2" s="377"/>
    </row>
    <row r="3" customHeight="1" spans="1:11">
      <c r="A3" s="301" t="s">
        <v>59</v>
      </c>
      <c r="B3" s="302"/>
      <c r="C3" s="303"/>
      <c r="D3" s="304" t="s">
        <v>60</v>
      </c>
      <c r="E3" s="305"/>
      <c r="F3" s="305"/>
      <c r="G3" s="306"/>
      <c r="H3" s="307" t="s">
        <v>61</v>
      </c>
      <c r="I3" s="378"/>
      <c r="J3" s="378"/>
      <c r="K3" s="379"/>
    </row>
    <row r="4" customHeight="1" spans="1:11">
      <c r="A4" s="308" t="s">
        <v>62</v>
      </c>
      <c r="B4" s="309" t="s">
        <v>63</v>
      </c>
      <c r="C4" s="310"/>
      <c r="D4" s="308" t="s">
        <v>64</v>
      </c>
      <c r="E4" s="311"/>
      <c r="F4" s="312" t="s">
        <v>65</v>
      </c>
      <c r="G4" s="313"/>
      <c r="H4" s="314" t="s">
        <v>66</v>
      </c>
      <c r="I4" s="380"/>
      <c r="J4" s="349" t="s">
        <v>67</v>
      </c>
      <c r="K4" s="381" t="s">
        <v>68</v>
      </c>
    </row>
    <row r="5" customHeight="1" spans="1:11">
      <c r="A5" s="315" t="s">
        <v>69</v>
      </c>
      <c r="B5" s="309" t="s">
        <v>70</v>
      </c>
      <c r="C5" s="310"/>
      <c r="D5" s="308" t="s">
        <v>71</v>
      </c>
      <c r="E5" s="311"/>
      <c r="F5" s="312" t="s">
        <v>72</v>
      </c>
      <c r="G5" s="313"/>
      <c r="H5" s="314" t="s">
        <v>73</v>
      </c>
      <c r="I5" s="380"/>
      <c r="J5" s="349" t="s">
        <v>67</v>
      </c>
      <c r="K5" s="381" t="s">
        <v>68</v>
      </c>
    </row>
    <row r="6" customHeight="1" spans="1:11">
      <c r="A6" s="308" t="s">
        <v>74</v>
      </c>
      <c r="B6" s="316">
        <v>2</v>
      </c>
      <c r="C6" s="317">
        <v>8</v>
      </c>
      <c r="D6" s="315" t="s">
        <v>75</v>
      </c>
      <c r="E6" s="318"/>
      <c r="F6" s="319" t="s">
        <v>76</v>
      </c>
      <c r="G6" s="320"/>
      <c r="H6" s="314" t="s">
        <v>77</v>
      </c>
      <c r="I6" s="380"/>
      <c r="J6" s="349" t="s">
        <v>67</v>
      </c>
      <c r="K6" s="381" t="s">
        <v>68</v>
      </c>
    </row>
    <row r="7" customHeight="1" spans="1:11">
      <c r="A7" s="308" t="s">
        <v>78</v>
      </c>
      <c r="B7" s="321">
        <v>1500</v>
      </c>
      <c r="C7" s="322"/>
      <c r="D7" s="315" t="s">
        <v>79</v>
      </c>
      <c r="E7" s="323"/>
      <c r="F7" s="319" t="s">
        <v>80</v>
      </c>
      <c r="G7" s="320"/>
      <c r="H7" s="314" t="s">
        <v>81</v>
      </c>
      <c r="I7" s="380"/>
      <c r="J7" s="349" t="s">
        <v>67</v>
      </c>
      <c r="K7" s="381" t="s">
        <v>68</v>
      </c>
    </row>
    <row r="8" customHeight="1" spans="1:11">
      <c r="A8" s="324" t="s">
        <v>82</v>
      </c>
      <c r="B8" s="325"/>
      <c r="C8" s="326"/>
      <c r="D8" s="327" t="s">
        <v>83</v>
      </c>
      <c r="E8" s="328"/>
      <c r="F8" s="329" t="s">
        <v>84</v>
      </c>
      <c r="G8" s="330"/>
      <c r="H8" s="331" t="s">
        <v>85</v>
      </c>
      <c r="I8" s="382"/>
      <c r="J8" s="383" t="s">
        <v>67</v>
      </c>
      <c r="K8" s="384" t="s">
        <v>68</v>
      </c>
    </row>
    <row r="9" customHeight="1" spans="1:11">
      <c r="A9" s="332" t="s">
        <v>209</v>
      </c>
      <c r="B9" s="332"/>
      <c r="C9" s="332"/>
      <c r="D9" s="332"/>
      <c r="E9" s="332"/>
      <c r="F9" s="332"/>
      <c r="G9" s="332"/>
      <c r="H9" s="332"/>
      <c r="I9" s="332"/>
      <c r="J9" s="332"/>
      <c r="K9" s="332"/>
    </row>
    <row r="10" customHeight="1" spans="1:11">
      <c r="A10" s="333" t="s">
        <v>88</v>
      </c>
      <c r="B10" s="334" t="s">
        <v>89</v>
      </c>
      <c r="C10" s="335" t="s">
        <v>90</v>
      </c>
      <c r="D10" s="336"/>
      <c r="E10" s="337" t="s">
        <v>93</v>
      </c>
      <c r="F10" s="334" t="s">
        <v>89</v>
      </c>
      <c r="G10" s="335" t="s">
        <v>90</v>
      </c>
      <c r="H10" s="334"/>
      <c r="I10" s="337" t="s">
        <v>91</v>
      </c>
      <c r="J10" s="334" t="s">
        <v>89</v>
      </c>
      <c r="K10" s="385" t="s">
        <v>90</v>
      </c>
    </row>
    <row r="11" customHeight="1" spans="1:11">
      <c r="A11" s="315" t="s">
        <v>94</v>
      </c>
      <c r="B11" s="338" t="s">
        <v>89</v>
      </c>
      <c r="C11" s="309" t="s">
        <v>90</v>
      </c>
      <c r="D11" s="323"/>
      <c r="E11" s="318" t="s">
        <v>96</v>
      </c>
      <c r="F11" s="338" t="s">
        <v>89</v>
      </c>
      <c r="G11" s="309" t="s">
        <v>90</v>
      </c>
      <c r="H11" s="338"/>
      <c r="I11" s="318" t="s">
        <v>101</v>
      </c>
      <c r="J11" s="338" t="s">
        <v>89</v>
      </c>
      <c r="K11" s="310" t="s">
        <v>90</v>
      </c>
    </row>
    <row r="12" customHeight="1" spans="1:11">
      <c r="A12" s="327" t="s">
        <v>203</v>
      </c>
      <c r="B12" s="328"/>
      <c r="C12" s="328"/>
      <c r="D12" s="328"/>
      <c r="E12" s="328"/>
      <c r="F12" s="328"/>
      <c r="G12" s="328"/>
      <c r="H12" s="328"/>
      <c r="I12" s="328"/>
      <c r="J12" s="328"/>
      <c r="K12" s="386"/>
    </row>
    <row r="13" customHeight="1" spans="1:11">
      <c r="A13" s="339" t="s">
        <v>210</v>
      </c>
      <c r="B13" s="339"/>
      <c r="C13" s="339"/>
      <c r="D13" s="339"/>
      <c r="E13" s="339"/>
      <c r="F13" s="339"/>
      <c r="G13" s="339"/>
      <c r="H13" s="339"/>
      <c r="I13" s="339"/>
      <c r="J13" s="339"/>
      <c r="K13" s="339"/>
    </row>
    <row r="14" customHeight="1" spans="1:11">
      <c r="A14" s="340" t="s">
        <v>211</v>
      </c>
      <c r="B14" s="341"/>
      <c r="C14" s="341"/>
      <c r="D14" s="341"/>
      <c r="E14" s="341"/>
      <c r="F14" s="341"/>
      <c r="G14" s="341"/>
      <c r="H14" s="341"/>
      <c r="I14" s="387"/>
      <c r="J14" s="387"/>
      <c r="K14" s="388"/>
    </row>
    <row r="15" customHeight="1" spans="1:11">
      <c r="A15" s="342"/>
      <c r="B15" s="343"/>
      <c r="C15" s="343"/>
      <c r="D15" s="344"/>
      <c r="E15" s="345"/>
      <c r="F15" s="343"/>
      <c r="G15" s="343"/>
      <c r="H15" s="344"/>
      <c r="I15" s="389"/>
      <c r="J15" s="390"/>
      <c r="K15" s="391"/>
    </row>
    <row r="16" customHeight="1" spans="1:11">
      <c r="A16" s="346"/>
      <c r="B16" s="347"/>
      <c r="C16" s="347"/>
      <c r="D16" s="347"/>
      <c r="E16" s="347"/>
      <c r="F16" s="347"/>
      <c r="G16" s="347"/>
      <c r="H16" s="347"/>
      <c r="I16" s="347"/>
      <c r="J16" s="347"/>
      <c r="K16" s="392"/>
    </row>
    <row r="17" customHeight="1" spans="1:11">
      <c r="A17" s="339" t="s">
        <v>212</v>
      </c>
      <c r="B17" s="339"/>
      <c r="C17" s="339"/>
      <c r="D17" s="339"/>
      <c r="E17" s="339"/>
      <c r="F17" s="339"/>
      <c r="G17" s="339"/>
      <c r="H17" s="339"/>
      <c r="I17" s="339"/>
      <c r="J17" s="339"/>
      <c r="K17" s="339"/>
    </row>
    <row r="18" customHeight="1" spans="1:11">
      <c r="A18" s="340" t="s">
        <v>213</v>
      </c>
      <c r="B18" s="341"/>
      <c r="C18" s="341"/>
      <c r="D18" s="341"/>
      <c r="E18" s="341"/>
      <c r="F18" s="341"/>
      <c r="G18" s="341"/>
      <c r="H18" s="341"/>
      <c r="I18" s="387"/>
      <c r="J18" s="387"/>
      <c r="K18" s="388"/>
    </row>
    <row r="19" customHeight="1" spans="1:11">
      <c r="A19" s="342"/>
      <c r="B19" s="343"/>
      <c r="C19" s="343"/>
      <c r="D19" s="344"/>
      <c r="E19" s="345"/>
      <c r="F19" s="343"/>
      <c r="G19" s="343"/>
      <c r="H19" s="344"/>
      <c r="I19" s="389"/>
      <c r="J19" s="390"/>
      <c r="K19" s="391"/>
    </row>
    <row r="20" customHeight="1" spans="1:11">
      <c r="A20" s="346"/>
      <c r="B20" s="347"/>
      <c r="C20" s="347"/>
      <c r="D20" s="347"/>
      <c r="E20" s="347"/>
      <c r="F20" s="347"/>
      <c r="G20" s="347"/>
      <c r="H20" s="347"/>
      <c r="I20" s="347"/>
      <c r="J20" s="347"/>
      <c r="K20" s="392"/>
    </row>
    <row r="21" customHeight="1" spans="1:11">
      <c r="A21" s="348" t="s">
        <v>128</v>
      </c>
      <c r="B21" s="348"/>
      <c r="C21" s="348"/>
      <c r="D21" s="348"/>
      <c r="E21" s="348"/>
      <c r="F21" s="348"/>
      <c r="G21" s="348"/>
      <c r="H21" s="348"/>
      <c r="I21" s="348"/>
      <c r="J21" s="348"/>
      <c r="K21" s="348"/>
    </row>
    <row r="22" customHeight="1" spans="1:11">
      <c r="A22" s="176" t="s">
        <v>129</v>
      </c>
      <c r="B22" s="211"/>
      <c r="C22" s="211"/>
      <c r="D22" s="211"/>
      <c r="E22" s="211"/>
      <c r="F22" s="211"/>
      <c r="G22" s="211"/>
      <c r="H22" s="211"/>
      <c r="I22" s="211"/>
      <c r="J22" s="211"/>
      <c r="K22" s="240"/>
    </row>
    <row r="23" customHeight="1" spans="1:11">
      <c r="A23" s="188" t="s">
        <v>130</v>
      </c>
      <c r="B23" s="190"/>
      <c r="C23" s="309" t="s">
        <v>67</v>
      </c>
      <c r="D23" s="309" t="s">
        <v>68</v>
      </c>
      <c r="E23" s="187"/>
      <c r="F23" s="187"/>
      <c r="G23" s="187"/>
      <c r="H23" s="187"/>
      <c r="I23" s="187"/>
      <c r="J23" s="187"/>
      <c r="K23" s="234"/>
    </row>
    <row r="24" customHeight="1" spans="1:11">
      <c r="A24" s="314" t="s">
        <v>214</v>
      </c>
      <c r="B24" s="349"/>
      <c r="C24" s="349"/>
      <c r="D24" s="349"/>
      <c r="E24" s="349"/>
      <c r="F24" s="349"/>
      <c r="G24" s="349"/>
      <c r="H24" s="349"/>
      <c r="I24" s="349"/>
      <c r="J24" s="349"/>
      <c r="K24" s="381"/>
    </row>
    <row r="25" customHeight="1" spans="1:11">
      <c r="A25" s="350"/>
      <c r="B25" s="351"/>
      <c r="C25" s="351"/>
      <c r="D25" s="351"/>
      <c r="E25" s="351"/>
      <c r="F25" s="351"/>
      <c r="G25" s="351"/>
      <c r="H25" s="351"/>
      <c r="I25" s="351"/>
      <c r="J25" s="351"/>
      <c r="K25" s="393"/>
    </row>
    <row r="26" customHeight="1" spans="1:11">
      <c r="A26" s="332" t="s">
        <v>137</v>
      </c>
      <c r="B26" s="332"/>
      <c r="C26" s="332"/>
      <c r="D26" s="332"/>
      <c r="E26" s="332"/>
      <c r="F26" s="332"/>
      <c r="G26" s="332"/>
      <c r="H26" s="332"/>
      <c r="I26" s="332"/>
      <c r="J26" s="332"/>
      <c r="K26" s="332"/>
    </row>
    <row r="27" customHeight="1" spans="1:11">
      <c r="A27" s="301" t="s">
        <v>138</v>
      </c>
      <c r="B27" s="335" t="s">
        <v>99</v>
      </c>
      <c r="C27" s="335" t="s">
        <v>100</v>
      </c>
      <c r="D27" s="335" t="s">
        <v>92</v>
      </c>
      <c r="E27" s="302" t="s">
        <v>139</v>
      </c>
      <c r="F27" s="335" t="s">
        <v>99</v>
      </c>
      <c r="G27" s="335" t="s">
        <v>100</v>
      </c>
      <c r="H27" s="335" t="s">
        <v>92</v>
      </c>
      <c r="I27" s="302" t="s">
        <v>140</v>
      </c>
      <c r="J27" s="335" t="s">
        <v>99</v>
      </c>
      <c r="K27" s="385" t="s">
        <v>100</v>
      </c>
    </row>
    <row r="28" customHeight="1" spans="1:11">
      <c r="A28" s="352" t="s">
        <v>91</v>
      </c>
      <c r="B28" s="309" t="s">
        <v>99</v>
      </c>
      <c r="C28" s="309" t="s">
        <v>100</v>
      </c>
      <c r="D28" s="309" t="s">
        <v>92</v>
      </c>
      <c r="E28" s="353" t="s">
        <v>98</v>
      </c>
      <c r="F28" s="309" t="s">
        <v>99</v>
      </c>
      <c r="G28" s="309" t="s">
        <v>100</v>
      </c>
      <c r="H28" s="309" t="s">
        <v>92</v>
      </c>
      <c r="I28" s="353" t="s">
        <v>109</v>
      </c>
      <c r="J28" s="309" t="s">
        <v>99</v>
      </c>
      <c r="K28" s="310" t="s">
        <v>100</v>
      </c>
    </row>
    <row r="29" customHeight="1" spans="1:11">
      <c r="A29" s="308" t="s">
        <v>102</v>
      </c>
      <c r="B29" s="354"/>
      <c r="C29" s="354"/>
      <c r="D29" s="354"/>
      <c r="E29" s="354"/>
      <c r="F29" s="354"/>
      <c r="G29" s="354"/>
      <c r="H29" s="354"/>
      <c r="I29" s="354"/>
      <c r="J29" s="354"/>
      <c r="K29" s="394"/>
    </row>
    <row r="30" customHeight="1" spans="1:11">
      <c r="A30" s="355"/>
      <c r="B30" s="356"/>
      <c r="C30" s="356"/>
      <c r="D30" s="356"/>
      <c r="E30" s="356"/>
      <c r="F30" s="356"/>
      <c r="G30" s="356"/>
      <c r="H30" s="356"/>
      <c r="I30" s="356"/>
      <c r="J30" s="356"/>
      <c r="K30" s="395"/>
    </row>
    <row r="31" customHeight="1" spans="1:11">
      <c r="A31" s="357" t="s">
        <v>215</v>
      </c>
      <c r="B31" s="357"/>
      <c r="C31" s="357"/>
      <c r="D31" s="357"/>
      <c r="E31" s="357"/>
      <c r="F31" s="357"/>
      <c r="G31" s="357"/>
      <c r="H31" s="357"/>
      <c r="I31" s="357"/>
      <c r="J31" s="357"/>
      <c r="K31" s="357"/>
    </row>
    <row r="32" ht="17.25" customHeight="1" spans="1:11">
      <c r="A32" s="358" t="s">
        <v>216</v>
      </c>
      <c r="B32" s="359"/>
      <c r="C32" s="359"/>
      <c r="D32" s="359"/>
      <c r="E32" s="359"/>
      <c r="F32" s="359"/>
      <c r="G32" s="359"/>
      <c r="H32" s="359"/>
      <c r="I32" s="359"/>
      <c r="J32" s="359"/>
      <c r="K32" s="396"/>
    </row>
    <row r="33" ht="17.25" customHeight="1" spans="1:11">
      <c r="A33" s="295" t="s">
        <v>217</v>
      </c>
      <c r="K33" s="397"/>
    </row>
    <row r="34" ht="17.25" customHeight="1" spans="1:11">
      <c r="A34" s="360" t="s">
        <v>218</v>
      </c>
      <c r="B34" s="361"/>
      <c r="C34" s="361"/>
      <c r="D34" s="361"/>
      <c r="E34" s="361"/>
      <c r="F34" s="361"/>
      <c r="G34" s="361"/>
      <c r="H34" s="361"/>
      <c r="I34" s="361"/>
      <c r="J34" s="361"/>
      <c r="K34" s="398"/>
    </row>
    <row r="35" ht="17.25" customHeight="1" spans="1:11">
      <c r="A35" s="360"/>
      <c r="B35" s="361"/>
      <c r="C35" s="361"/>
      <c r="D35" s="361"/>
      <c r="E35" s="361"/>
      <c r="F35" s="361"/>
      <c r="G35" s="361"/>
      <c r="H35" s="361"/>
      <c r="I35" s="361"/>
      <c r="J35" s="361"/>
      <c r="K35" s="398"/>
    </row>
    <row r="36" ht="17.25" customHeight="1" spans="1:11">
      <c r="A36" s="360"/>
      <c r="B36" s="361"/>
      <c r="C36" s="361"/>
      <c r="D36" s="361"/>
      <c r="E36" s="361"/>
      <c r="F36" s="361"/>
      <c r="G36" s="361"/>
      <c r="H36" s="361"/>
      <c r="I36" s="361"/>
      <c r="J36" s="361"/>
      <c r="K36" s="398"/>
    </row>
    <row r="37" ht="17.25" customHeight="1" spans="1:11">
      <c r="A37" s="360"/>
      <c r="B37" s="361"/>
      <c r="C37" s="361"/>
      <c r="D37" s="361"/>
      <c r="E37" s="361"/>
      <c r="F37" s="361"/>
      <c r="G37" s="361"/>
      <c r="H37" s="361"/>
      <c r="I37" s="361"/>
      <c r="J37" s="361"/>
      <c r="K37" s="398"/>
    </row>
    <row r="38" ht="17.25" customHeight="1" spans="1:11">
      <c r="A38" s="360"/>
      <c r="B38" s="361"/>
      <c r="C38" s="361"/>
      <c r="D38" s="361"/>
      <c r="E38" s="361"/>
      <c r="F38" s="361"/>
      <c r="G38" s="361"/>
      <c r="H38" s="361"/>
      <c r="I38" s="361"/>
      <c r="J38" s="361"/>
      <c r="K38" s="398"/>
    </row>
    <row r="39" ht="17.25" customHeight="1" spans="1:11">
      <c r="A39" s="360"/>
      <c r="B39" s="361"/>
      <c r="C39" s="361"/>
      <c r="D39" s="361"/>
      <c r="E39" s="361"/>
      <c r="F39" s="361"/>
      <c r="G39" s="361"/>
      <c r="H39" s="361"/>
      <c r="I39" s="361"/>
      <c r="J39" s="361"/>
      <c r="K39" s="398"/>
    </row>
    <row r="40" ht="17.25" customHeight="1" spans="1:11">
      <c r="A40" s="360"/>
      <c r="B40" s="361"/>
      <c r="C40" s="361"/>
      <c r="D40" s="361"/>
      <c r="E40" s="361"/>
      <c r="F40" s="361"/>
      <c r="G40" s="361"/>
      <c r="H40" s="361"/>
      <c r="I40" s="361"/>
      <c r="J40" s="361"/>
      <c r="K40" s="398"/>
    </row>
    <row r="41" ht="17.25" customHeight="1" spans="1:11">
      <c r="A41" s="360"/>
      <c r="B41" s="361"/>
      <c r="C41" s="361"/>
      <c r="D41" s="361"/>
      <c r="E41" s="361"/>
      <c r="F41" s="361"/>
      <c r="G41" s="361"/>
      <c r="H41" s="361"/>
      <c r="I41" s="361"/>
      <c r="J41" s="361"/>
      <c r="K41" s="398"/>
    </row>
    <row r="42" ht="17.25" customHeight="1" spans="1:11">
      <c r="A42" s="360"/>
      <c r="B42" s="361"/>
      <c r="C42" s="361"/>
      <c r="D42" s="361"/>
      <c r="E42" s="361"/>
      <c r="F42" s="361"/>
      <c r="G42" s="361"/>
      <c r="H42" s="361"/>
      <c r="I42" s="361"/>
      <c r="J42" s="361"/>
      <c r="K42" s="398"/>
    </row>
    <row r="43" ht="17.25" customHeight="1" spans="1:11">
      <c r="A43" s="355" t="s">
        <v>136</v>
      </c>
      <c r="B43" s="356"/>
      <c r="C43" s="356"/>
      <c r="D43" s="356"/>
      <c r="E43" s="356"/>
      <c r="F43" s="356"/>
      <c r="G43" s="356"/>
      <c r="H43" s="356"/>
      <c r="I43" s="356"/>
      <c r="J43" s="356"/>
      <c r="K43" s="395"/>
    </row>
    <row r="44" customHeight="1" spans="1:11">
      <c r="A44" s="357" t="s">
        <v>219</v>
      </c>
      <c r="B44" s="357"/>
      <c r="C44" s="357"/>
      <c r="D44" s="357"/>
      <c r="E44" s="357"/>
      <c r="F44" s="357"/>
      <c r="G44" s="357"/>
      <c r="H44" s="357"/>
      <c r="I44" s="357"/>
      <c r="J44" s="357"/>
      <c r="K44" s="399"/>
    </row>
    <row r="45" ht="18" customHeight="1" spans="1:11">
      <c r="A45" s="362" t="s">
        <v>203</v>
      </c>
      <c r="B45" s="363"/>
      <c r="C45" s="363"/>
      <c r="D45" s="363"/>
      <c r="E45" s="363"/>
      <c r="F45" s="363"/>
      <c r="G45" s="363"/>
      <c r="H45" s="363"/>
      <c r="I45" s="363"/>
      <c r="J45" s="363"/>
      <c r="K45" s="400"/>
    </row>
    <row r="46" ht="18" customHeight="1" spans="1:11">
      <c r="A46" s="362"/>
      <c r="B46" s="363"/>
      <c r="C46" s="363"/>
      <c r="D46" s="363"/>
      <c r="E46" s="363"/>
      <c r="F46" s="363"/>
      <c r="G46" s="363"/>
      <c r="H46" s="363"/>
      <c r="I46" s="363"/>
      <c r="J46" s="363"/>
      <c r="K46" s="400"/>
    </row>
    <row r="47" ht="18" customHeight="1" spans="1:11">
      <c r="A47" s="350"/>
      <c r="B47" s="351"/>
      <c r="C47" s="351"/>
      <c r="D47" s="351"/>
      <c r="E47" s="351"/>
      <c r="F47" s="351"/>
      <c r="G47" s="351"/>
      <c r="H47" s="351"/>
      <c r="I47" s="351"/>
      <c r="J47" s="351"/>
      <c r="K47" s="393"/>
    </row>
    <row r="48" ht="21" customHeight="1" spans="1:11">
      <c r="A48" s="364" t="s">
        <v>142</v>
      </c>
      <c r="B48" s="365" t="s">
        <v>143</v>
      </c>
      <c r="C48" s="365"/>
      <c r="D48" s="366" t="s">
        <v>144</v>
      </c>
      <c r="E48" s="367" t="s">
        <v>145</v>
      </c>
      <c r="F48" s="366" t="s">
        <v>146</v>
      </c>
      <c r="G48" s="368" t="s">
        <v>220</v>
      </c>
      <c r="H48" s="369" t="s">
        <v>148</v>
      </c>
      <c r="I48" s="369"/>
      <c r="J48" s="365" t="s">
        <v>149</v>
      </c>
      <c r="K48" s="401"/>
    </row>
    <row r="49" customHeight="1" spans="1:11">
      <c r="A49" s="370" t="s">
        <v>150</v>
      </c>
      <c r="B49" s="371"/>
      <c r="C49" s="371"/>
      <c r="D49" s="371"/>
      <c r="E49" s="371"/>
      <c r="F49" s="371"/>
      <c r="G49" s="371"/>
      <c r="H49" s="371"/>
      <c r="I49" s="371"/>
      <c r="J49" s="371"/>
      <c r="K49" s="402"/>
    </row>
    <row r="50" customHeight="1" spans="1:11">
      <c r="A50" s="372"/>
      <c r="B50" s="373"/>
      <c r="C50" s="373"/>
      <c r="D50" s="373"/>
      <c r="E50" s="373"/>
      <c r="F50" s="373"/>
      <c r="G50" s="373"/>
      <c r="H50" s="373"/>
      <c r="I50" s="373"/>
      <c r="J50" s="373"/>
      <c r="K50" s="403"/>
    </row>
    <row r="51" customHeight="1" spans="1:11">
      <c r="A51" s="374"/>
      <c r="B51" s="375"/>
      <c r="C51" s="375"/>
      <c r="D51" s="375"/>
      <c r="E51" s="375"/>
      <c r="F51" s="375"/>
      <c r="G51" s="375"/>
      <c r="H51" s="375"/>
      <c r="I51" s="375"/>
      <c r="J51" s="375"/>
      <c r="K51" s="404"/>
    </row>
    <row r="52" ht="21" customHeight="1" spans="1:11">
      <c r="A52" s="364" t="s">
        <v>142</v>
      </c>
      <c r="B52" s="365" t="s">
        <v>143</v>
      </c>
      <c r="C52" s="365"/>
      <c r="D52" s="366" t="s">
        <v>144</v>
      </c>
      <c r="E52" s="366"/>
      <c r="F52" s="366" t="s">
        <v>146</v>
      </c>
      <c r="G52" s="366"/>
      <c r="H52" s="369" t="s">
        <v>148</v>
      </c>
      <c r="I52" s="369"/>
      <c r="J52" s="405"/>
      <c r="K52" s="406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name="Check Box 38" r:id="rId4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name="Check Box 39" r:id="rId4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name="Check Box 40" r:id="rId4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name="Check Box 41" r:id="rId4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name="Check Box 42" r:id="rId44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name="Check Box 43" r:id="rId45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name="Check Box 44" r:id="rId46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name="Check Box 45" r:id="rId4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name="Check Box 46" r:id="rId4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name="Check Box 47" r:id="rId4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8"/>
  <sheetViews>
    <sheetView workbookViewId="0">
      <selection activeCell="B2" sqref="B2:C2"/>
    </sheetView>
  </sheetViews>
  <sheetFormatPr defaultColWidth="9" defaultRowHeight="26" customHeight="1"/>
  <cols>
    <col min="1" max="1" width="17.875" style="112" customWidth="1"/>
    <col min="2" max="8" width="9.33333333333333" style="112" customWidth="1"/>
    <col min="9" max="9" width="1.33333333333333" style="112" customWidth="1"/>
    <col min="10" max="10" width="10.9" style="112" customWidth="1"/>
    <col min="11" max="11" width="11" style="112" customWidth="1"/>
    <col min="12" max="12" width="11.6" style="112" customWidth="1"/>
    <col min="13" max="13" width="11.7" style="112" customWidth="1"/>
    <col min="14" max="14" width="11.8" style="112" customWidth="1"/>
    <col min="15" max="15" width="13.4" style="112" customWidth="1"/>
    <col min="16" max="16" width="9.625" style="112" customWidth="1"/>
    <col min="17" max="16384" width="9" style="112"/>
  </cols>
  <sheetData>
    <row r="1" s="112" customFormat="1" ht="16" customHeight="1" spans="1:16">
      <c r="A1" s="278" t="s">
        <v>152</v>
      </c>
      <c r="B1" s="279"/>
      <c r="C1" s="279"/>
      <c r="D1" s="279"/>
      <c r="E1" s="279"/>
      <c r="F1" s="279"/>
      <c r="G1" s="279"/>
      <c r="H1" s="279"/>
      <c r="I1" s="279"/>
      <c r="J1" s="279"/>
      <c r="K1" s="279"/>
      <c r="L1" s="279"/>
      <c r="M1" s="279"/>
      <c r="N1" s="279"/>
      <c r="O1" s="279"/>
      <c r="P1" s="279"/>
    </row>
    <row r="2" s="112" customFormat="1" ht="16" customHeight="1" spans="1:16">
      <c r="A2" s="116" t="s">
        <v>62</v>
      </c>
      <c r="B2" s="249" t="s">
        <v>63</v>
      </c>
      <c r="C2" s="250"/>
      <c r="D2" s="118" t="s">
        <v>69</v>
      </c>
      <c r="E2" s="117" t="s">
        <v>70</v>
      </c>
      <c r="F2" s="117"/>
      <c r="G2" s="117"/>
      <c r="H2" s="117"/>
      <c r="I2" s="286"/>
      <c r="J2" s="287" t="s">
        <v>57</v>
      </c>
      <c r="K2" s="117" t="s">
        <v>58</v>
      </c>
      <c r="L2" s="117"/>
      <c r="M2" s="117"/>
      <c r="N2" s="117"/>
      <c r="O2" s="117"/>
      <c r="P2" s="288"/>
    </row>
    <row r="3" s="112" customFormat="1" ht="16" customHeight="1" spans="1:16">
      <c r="A3" s="119" t="s">
        <v>153</v>
      </c>
      <c r="B3" s="120" t="s">
        <v>154</v>
      </c>
      <c r="C3" s="120"/>
      <c r="D3" s="120"/>
      <c r="E3" s="120"/>
      <c r="F3" s="120"/>
      <c r="G3" s="120"/>
      <c r="H3" s="120"/>
      <c r="I3" s="146"/>
      <c r="J3" s="157" t="s">
        <v>155</v>
      </c>
      <c r="K3" s="157"/>
      <c r="L3" s="157"/>
      <c r="M3" s="157"/>
      <c r="N3" s="157"/>
      <c r="O3" s="157"/>
      <c r="P3" s="289"/>
    </row>
    <row r="4" s="112" customFormat="1" ht="16" customHeight="1" spans="1:16">
      <c r="A4" s="119"/>
      <c r="B4" s="251" t="s">
        <v>116</v>
      </c>
      <c r="C4" s="252" t="s">
        <v>117</v>
      </c>
      <c r="D4" s="253" t="s">
        <v>118</v>
      </c>
      <c r="E4" s="252" t="s">
        <v>119</v>
      </c>
      <c r="F4" s="252" t="s">
        <v>120</v>
      </c>
      <c r="G4" s="252" t="s">
        <v>121</v>
      </c>
      <c r="H4" s="252" t="s">
        <v>122</v>
      </c>
      <c r="I4" s="146"/>
      <c r="J4" s="160" t="s">
        <v>124</v>
      </c>
      <c r="K4" s="160" t="s">
        <v>125</v>
      </c>
      <c r="L4" s="160" t="s">
        <v>124</v>
      </c>
      <c r="M4" s="160" t="s">
        <v>125</v>
      </c>
      <c r="N4" s="160" t="s">
        <v>124</v>
      </c>
      <c r="O4" s="160" t="s">
        <v>125</v>
      </c>
      <c r="P4" s="160"/>
    </row>
    <row r="5" s="112" customFormat="1" ht="16" customHeight="1" spans="1:16">
      <c r="A5" s="119"/>
      <c r="B5" s="251" t="s">
        <v>156</v>
      </c>
      <c r="C5" s="252" t="s">
        <v>157</v>
      </c>
      <c r="D5" s="253" t="s">
        <v>158</v>
      </c>
      <c r="E5" s="252" t="s">
        <v>159</v>
      </c>
      <c r="F5" s="252" t="s">
        <v>160</v>
      </c>
      <c r="G5" s="252" t="s">
        <v>161</v>
      </c>
      <c r="H5" s="252" t="s">
        <v>162</v>
      </c>
      <c r="I5" s="146"/>
      <c r="J5" s="290" t="s">
        <v>221</v>
      </c>
      <c r="K5" s="259" t="s">
        <v>222</v>
      </c>
      <c r="L5" s="259" t="s">
        <v>223</v>
      </c>
      <c r="M5" s="259" t="s">
        <v>224</v>
      </c>
      <c r="N5" s="259" t="s">
        <v>225</v>
      </c>
      <c r="O5" s="259" t="s">
        <v>226</v>
      </c>
      <c r="P5" s="291"/>
    </row>
    <row r="6" s="112" customFormat="1" ht="16" customHeight="1" spans="1:16">
      <c r="A6" s="252" t="s">
        <v>164</v>
      </c>
      <c r="B6" s="254">
        <f>C6-2.1</f>
        <v>96.3</v>
      </c>
      <c r="C6" s="254">
        <f>D6-2.1</f>
        <v>98.4</v>
      </c>
      <c r="D6" s="126">
        <v>100.5</v>
      </c>
      <c r="E6" s="254">
        <f t="shared" ref="E6:H6" si="0">D6+2.1</f>
        <v>102.6</v>
      </c>
      <c r="F6" s="254">
        <f t="shared" si="0"/>
        <v>104.7</v>
      </c>
      <c r="G6" s="254">
        <f t="shared" si="0"/>
        <v>106.8</v>
      </c>
      <c r="H6" s="254">
        <f t="shared" si="0"/>
        <v>108.9</v>
      </c>
      <c r="I6" s="146"/>
      <c r="J6" s="144" t="s">
        <v>227</v>
      </c>
      <c r="K6" s="144" t="s">
        <v>228</v>
      </c>
      <c r="L6" s="144" t="s">
        <v>229</v>
      </c>
      <c r="M6" s="144" t="s">
        <v>230</v>
      </c>
      <c r="N6" s="144" t="s">
        <v>231</v>
      </c>
      <c r="O6" s="144" t="s">
        <v>232</v>
      </c>
      <c r="P6" s="144"/>
    </row>
    <row r="7" s="112" customFormat="1" ht="16" customHeight="1" spans="1:16">
      <c r="A7" s="252" t="s">
        <v>167</v>
      </c>
      <c r="B7" s="254">
        <f>C7-1.5</f>
        <v>69</v>
      </c>
      <c r="C7" s="254">
        <f>D7-1.5</f>
        <v>70.5</v>
      </c>
      <c r="D7" s="126">
        <v>72</v>
      </c>
      <c r="E7" s="254">
        <f t="shared" ref="E7:H7" si="1">D7+1.5</f>
        <v>73.5</v>
      </c>
      <c r="F7" s="254">
        <f t="shared" si="1"/>
        <v>75</v>
      </c>
      <c r="G7" s="254">
        <f t="shared" si="1"/>
        <v>76.5</v>
      </c>
      <c r="H7" s="254">
        <f t="shared" si="1"/>
        <v>78</v>
      </c>
      <c r="I7" s="146"/>
      <c r="J7" s="144" t="s">
        <v>233</v>
      </c>
      <c r="K7" s="144" t="s">
        <v>234</v>
      </c>
      <c r="L7" s="144" t="s">
        <v>235</v>
      </c>
      <c r="M7" s="144" t="s">
        <v>236</v>
      </c>
      <c r="N7" s="144" t="s">
        <v>237</v>
      </c>
      <c r="O7" s="144" t="s">
        <v>201</v>
      </c>
      <c r="P7" s="144"/>
    </row>
    <row r="8" s="112" customFormat="1" ht="16" customHeight="1" spans="1:16">
      <c r="A8" s="252" t="s">
        <v>170</v>
      </c>
      <c r="B8" s="254">
        <f>C8-4</f>
        <v>76</v>
      </c>
      <c r="C8" s="254">
        <f>D8-4</f>
        <v>80</v>
      </c>
      <c r="D8" s="126" t="s">
        <v>171</v>
      </c>
      <c r="E8" s="254">
        <f t="shared" ref="E8:E10" si="2">D8+4</f>
        <v>88</v>
      </c>
      <c r="F8" s="254">
        <f>E8+5</f>
        <v>93</v>
      </c>
      <c r="G8" s="254">
        <f>F8+6</f>
        <v>99</v>
      </c>
      <c r="H8" s="254">
        <f>G8+6</f>
        <v>105</v>
      </c>
      <c r="I8" s="146"/>
      <c r="J8" s="144" t="s">
        <v>233</v>
      </c>
      <c r="K8" s="144" t="s">
        <v>238</v>
      </c>
      <c r="L8" s="144" t="s">
        <v>186</v>
      </c>
      <c r="M8" s="144" t="s">
        <v>236</v>
      </c>
      <c r="N8" s="144" t="s">
        <v>172</v>
      </c>
      <c r="O8" s="144" t="s">
        <v>166</v>
      </c>
      <c r="P8" s="144"/>
    </row>
    <row r="9" s="112" customFormat="1" ht="16" customHeight="1" spans="1:16">
      <c r="A9" s="252" t="s">
        <v>173</v>
      </c>
      <c r="B9" s="254">
        <f>C9-4</f>
        <v>84</v>
      </c>
      <c r="C9" s="254">
        <f>D9-4</f>
        <v>88</v>
      </c>
      <c r="D9" s="126" t="s">
        <v>174</v>
      </c>
      <c r="E9" s="254">
        <f t="shared" si="2"/>
        <v>96</v>
      </c>
      <c r="F9" s="254">
        <f>E9+5</f>
        <v>101</v>
      </c>
      <c r="G9" s="254">
        <f>F9+6</f>
        <v>107</v>
      </c>
      <c r="H9" s="254">
        <f>G9+6</f>
        <v>113</v>
      </c>
      <c r="I9" s="146"/>
      <c r="J9" s="144" t="s">
        <v>239</v>
      </c>
      <c r="K9" s="144" t="s">
        <v>240</v>
      </c>
      <c r="L9" s="144" t="s">
        <v>165</v>
      </c>
      <c r="M9" s="144" t="s">
        <v>166</v>
      </c>
      <c r="N9" s="144" t="s">
        <v>165</v>
      </c>
      <c r="O9" s="144" t="s">
        <v>234</v>
      </c>
      <c r="P9" s="144"/>
    </row>
    <row r="10" s="112" customFormat="1" ht="16" customHeight="1" spans="1:16">
      <c r="A10" s="252" t="s">
        <v>177</v>
      </c>
      <c r="B10" s="254">
        <f>C10-3.6</f>
        <v>99.8</v>
      </c>
      <c r="C10" s="254">
        <f>D10-3.6</f>
        <v>103.4</v>
      </c>
      <c r="D10" s="126" t="s">
        <v>178</v>
      </c>
      <c r="E10" s="254">
        <f t="shared" si="2"/>
        <v>111</v>
      </c>
      <c r="F10" s="254">
        <f t="shared" ref="F10:H10" si="3">E10+4</f>
        <v>115</v>
      </c>
      <c r="G10" s="254">
        <f t="shared" si="3"/>
        <v>119</v>
      </c>
      <c r="H10" s="254">
        <f t="shared" si="3"/>
        <v>123</v>
      </c>
      <c r="I10" s="146"/>
      <c r="J10" s="144" t="s">
        <v>241</v>
      </c>
      <c r="K10" s="144" t="s">
        <v>180</v>
      </c>
      <c r="L10" s="144" t="s">
        <v>233</v>
      </c>
      <c r="M10" s="144" t="s">
        <v>239</v>
      </c>
      <c r="N10" s="144" t="s">
        <v>242</v>
      </c>
      <c r="O10" s="144" t="s">
        <v>243</v>
      </c>
      <c r="P10" s="144"/>
    </row>
    <row r="11" s="112" customFormat="1" ht="16" customHeight="1" spans="1:16">
      <c r="A11" s="255" t="s">
        <v>181</v>
      </c>
      <c r="B11" s="254">
        <f>C11-2.3/2</f>
        <v>30.2</v>
      </c>
      <c r="C11" s="254">
        <f>D11-2.3/2</f>
        <v>31.35</v>
      </c>
      <c r="D11" s="126">
        <v>32.5</v>
      </c>
      <c r="E11" s="254">
        <f t="shared" ref="E11:H11" si="4">D11+2.6/2</f>
        <v>33.8</v>
      </c>
      <c r="F11" s="254">
        <f t="shared" si="4"/>
        <v>35.1</v>
      </c>
      <c r="G11" s="254">
        <f t="shared" si="4"/>
        <v>36.4</v>
      </c>
      <c r="H11" s="254">
        <f t="shared" si="4"/>
        <v>37.7</v>
      </c>
      <c r="I11" s="146"/>
      <c r="J11" s="144" t="s">
        <v>244</v>
      </c>
      <c r="K11" s="144" t="s">
        <v>245</v>
      </c>
      <c r="L11" s="144" t="s">
        <v>166</v>
      </c>
      <c r="M11" s="144" t="s">
        <v>246</v>
      </c>
      <c r="N11" s="144" t="s">
        <v>247</v>
      </c>
      <c r="O11" s="144" t="s">
        <v>172</v>
      </c>
      <c r="P11" s="144"/>
    </row>
    <row r="12" s="112" customFormat="1" ht="16" customHeight="1" spans="1:16">
      <c r="A12" s="255" t="s">
        <v>185</v>
      </c>
      <c r="B12" s="254">
        <f>C12-0.7</f>
        <v>21.6</v>
      </c>
      <c r="C12" s="254">
        <f>D12-0.7</f>
        <v>22.3</v>
      </c>
      <c r="D12" s="126">
        <v>23</v>
      </c>
      <c r="E12" s="254">
        <f>D12+0.7</f>
        <v>23.7</v>
      </c>
      <c r="F12" s="254">
        <f>E12+0.7</f>
        <v>24.4</v>
      </c>
      <c r="G12" s="254">
        <f>F12+0.9</f>
        <v>25.3</v>
      </c>
      <c r="H12" s="254">
        <f>G12+0.9</f>
        <v>26.2</v>
      </c>
      <c r="I12" s="146"/>
      <c r="J12" s="144" t="s">
        <v>186</v>
      </c>
      <c r="K12" s="144" t="s">
        <v>187</v>
      </c>
      <c r="L12" s="144" t="s">
        <v>188</v>
      </c>
      <c r="M12" s="144" t="s">
        <v>248</v>
      </c>
      <c r="N12" s="144" t="s">
        <v>249</v>
      </c>
      <c r="O12" s="144" t="s">
        <v>250</v>
      </c>
      <c r="P12" s="144"/>
    </row>
    <row r="13" s="112" customFormat="1" ht="16" customHeight="1" spans="1:16">
      <c r="A13" s="252" t="s">
        <v>189</v>
      </c>
      <c r="B13" s="254">
        <f>C13-0.5</f>
        <v>13.5</v>
      </c>
      <c r="C13" s="254">
        <f>D13-0.5</f>
        <v>14</v>
      </c>
      <c r="D13" s="126">
        <v>14.5</v>
      </c>
      <c r="E13" s="254">
        <f>D13+0.5</f>
        <v>15</v>
      </c>
      <c r="F13" s="254">
        <f>E13+0.5</f>
        <v>15.5</v>
      </c>
      <c r="G13" s="254">
        <f>F13+0.7</f>
        <v>16.2</v>
      </c>
      <c r="H13" s="254">
        <f t="shared" ref="H13:H15" si="5">G13+0.7</f>
        <v>16.9</v>
      </c>
      <c r="I13" s="146"/>
      <c r="J13" s="144" t="s">
        <v>186</v>
      </c>
      <c r="K13" s="144" t="s">
        <v>186</v>
      </c>
      <c r="L13" s="144" t="s">
        <v>190</v>
      </c>
      <c r="M13" s="144" t="s">
        <v>186</v>
      </c>
      <c r="N13" s="144" t="s">
        <v>186</v>
      </c>
      <c r="O13" s="144" t="s">
        <v>246</v>
      </c>
      <c r="P13" s="144"/>
    </row>
    <row r="14" s="112" customFormat="1" ht="16" customHeight="1" spans="1:16">
      <c r="A14" s="252" t="s">
        <v>191</v>
      </c>
      <c r="B14" s="254">
        <f>C14-0.5</f>
        <v>19</v>
      </c>
      <c r="C14" s="254">
        <f>D14-0.5</f>
        <v>19.5</v>
      </c>
      <c r="D14" s="126">
        <v>20</v>
      </c>
      <c r="E14" s="254">
        <f>D14+0.5</f>
        <v>20.5</v>
      </c>
      <c r="F14" s="254">
        <f>E14+0.5</f>
        <v>21</v>
      </c>
      <c r="G14" s="254">
        <f>F14+0.7</f>
        <v>21.7</v>
      </c>
      <c r="H14" s="254">
        <f t="shared" si="5"/>
        <v>22.4</v>
      </c>
      <c r="I14" s="146"/>
      <c r="J14" s="144" t="s">
        <v>192</v>
      </c>
      <c r="K14" s="144" t="s">
        <v>192</v>
      </c>
      <c r="L14" s="144" t="s">
        <v>166</v>
      </c>
      <c r="M14" s="144" t="s">
        <v>192</v>
      </c>
      <c r="N14" s="144" t="s">
        <v>192</v>
      </c>
      <c r="O14" s="144" t="s">
        <v>166</v>
      </c>
      <c r="P14" s="144"/>
    </row>
    <row r="15" s="112" customFormat="1" ht="16" customHeight="1" spans="1:16">
      <c r="A15" s="252" t="s">
        <v>193</v>
      </c>
      <c r="B15" s="254">
        <f>C15-0.7</f>
        <v>27.2</v>
      </c>
      <c r="C15" s="254">
        <f>D15-0.6</f>
        <v>27.9</v>
      </c>
      <c r="D15" s="126">
        <v>28.5</v>
      </c>
      <c r="E15" s="254">
        <f>D15+0.6</f>
        <v>29.1</v>
      </c>
      <c r="F15" s="254">
        <f>E15+0.7</f>
        <v>29.8</v>
      </c>
      <c r="G15" s="254">
        <f>F15+0.6</f>
        <v>30.4</v>
      </c>
      <c r="H15" s="254">
        <f t="shared" si="5"/>
        <v>31.1</v>
      </c>
      <c r="I15" s="146"/>
      <c r="J15" s="144" t="s">
        <v>186</v>
      </c>
      <c r="K15" s="144" t="s">
        <v>186</v>
      </c>
      <c r="L15" s="144" t="s">
        <v>190</v>
      </c>
      <c r="M15" s="144" t="s">
        <v>186</v>
      </c>
      <c r="N15" s="144" t="s">
        <v>186</v>
      </c>
      <c r="O15" s="144" t="s">
        <v>246</v>
      </c>
      <c r="P15" s="144"/>
    </row>
    <row r="16" s="112" customFormat="1" ht="16" customHeight="1" spans="1:16">
      <c r="A16" s="252" t="s">
        <v>194</v>
      </c>
      <c r="B16" s="254">
        <f>C16-0.9</f>
        <v>40.2</v>
      </c>
      <c r="C16" s="254">
        <f>D16-0.9</f>
        <v>41.1</v>
      </c>
      <c r="D16" s="126">
        <v>42</v>
      </c>
      <c r="E16" s="254">
        <f t="shared" ref="E16:H16" si="6">D16+1.1</f>
        <v>43.1</v>
      </c>
      <c r="F16" s="254">
        <f t="shared" si="6"/>
        <v>44.2</v>
      </c>
      <c r="G16" s="254">
        <f t="shared" si="6"/>
        <v>45.3</v>
      </c>
      <c r="H16" s="254">
        <f t="shared" si="6"/>
        <v>46.4</v>
      </c>
      <c r="I16" s="146"/>
      <c r="J16" s="144" t="s">
        <v>186</v>
      </c>
      <c r="K16" s="144" t="s">
        <v>186</v>
      </c>
      <c r="L16" s="144" t="s">
        <v>186</v>
      </c>
      <c r="M16" s="144" t="s">
        <v>186</v>
      </c>
      <c r="N16" s="144" t="s">
        <v>186</v>
      </c>
      <c r="O16" s="144" t="s">
        <v>186</v>
      </c>
      <c r="P16" s="144"/>
    </row>
    <row r="17" s="112" customFormat="1" ht="16" customHeight="1" spans="1:16">
      <c r="A17" s="252" t="s">
        <v>195</v>
      </c>
      <c r="B17" s="254">
        <f t="shared" ref="B17:B19" si="7">D17-0.5</f>
        <v>14.5</v>
      </c>
      <c r="C17" s="254">
        <f t="shared" ref="C17:H17" si="8">B17</f>
        <v>14.5</v>
      </c>
      <c r="D17" s="126">
        <v>15</v>
      </c>
      <c r="E17" s="254">
        <f t="shared" si="8"/>
        <v>15</v>
      </c>
      <c r="F17" s="254">
        <f t="shared" ref="F17:F19" si="9">D17+1.5</f>
        <v>16.5</v>
      </c>
      <c r="G17" s="254">
        <f t="shared" si="8"/>
        <v>16.5</v>
      </c>
      <c r="H17" s="254">
        <f t="shared" si="8"/>
        <v>16.5</v>
      </c>
      <c r="I17" s="146"/>
      <c r="J17" s="144" t="s">
        <v>251</v>
      </c>
      <c r="K17" s="144" t="s">
        <v>183</v>
      </c>
      <c r="L17" s="144" t="s">
        <v>252</v>
      </c>
      <c r="M17" s="144" t="s">
        <v>196</v>
      </c>
      <c r="N17" s="144" t="s">
        <v>253</v>
      </c>
      <c r="O17" s="144" t="s">
        <v>245</v>
      </c>
      <c r="P17" s="144"/>
    </row>
    <row r="18" s="112" customFormat="1" ht="16" customHeight="1" spans="1:16">
      <c r="A18" s="252" t="s">
        <v>199</v>
      </c>
      <c r="B18" s="254">
        <f t="shared" si="7"/>
        <v>16.5</v>
      </c>
      <c r="C18" s="254">
        <f t="shared" ref="C18:H18" si="10">B18</f>
        <v>16.5</v>
      </c>
      <c r="D18" s="126">
        <v>17</v>
      </c>
      <c r="E18" s="254">
        <f t="shared" si="10"/>
        <v>17</v>
      </c>
      <c r="F18" s="254">
        <f t="shared" si="9"/>
        <v>18.5</v>
      </c>
      <c r="G18" s="254">
        <f t="shared" si="10"/>
        <v>18.5</v>
      </c>
      <c r="H18" s="254">
        <f t="shared" si="10"/>
        <v>18.5</v>
      </c>
      <c r="I18" s="146"/>
      <c r="J18" s="144" t="s">
        <v>186</v>
      </c>
      <c r="K18" s="144" t="s">
        <v>186</v>
      </c>
      <c r="L18" s="144" t="s">
        <v>186</v>
      </c>
      <c r="M18" s="144" t="s">
        <v>186</v>
      </c>
      <c r="N18" s="144" t="s">
        <v>186</v>
      </c>
      <c r="O18" s="144" t="s">
        <v>186</v>
      </c>
      <c r="P18" s="144"/>
    </row>
    <row r="19" s="112" customFormat="1" ht="16" customHeight="1" spans="1:16">
      <c r="A19" s="252" t="s">
        <v>200</v>
      </c>
      <c r="B19" s="254">
        <f t="shared" si="7"/>
        <v>14</v>
      </c>
      <c r="C19" s="254">
        <f t="shared" ref="C19:H19" si="11">B19</f>
        <v>14</v>
      </c>
      <c r="D19" s="126">
        <v>14.5</v>
      </c>
      <c r="E19" s="254">
        <f t="shared" si="11"/>
        <v>14.5</v>
      </c>
      <c r="F19" s="254">
        <f t="shared" si="9"/>
        <v>16</v>
      </c>
      <c r="G19" s="254">
        <f t="shared" si="11"/>
        <v>16</v>
      </c>
      <c r="H19" s="254">
        <f t="shared" si="11"/>
        <v>16</v>
      </c>
      <c r="I19" s="146"/>
      <c r="J19" s="144" t="s">
        <v>239</v>
      </c>
      <c r="K19" s="144" t="s">
        <v>240</v>
      </c>
      <c r="L19" s="144" t="s">
        <v>234</v>
      </c>
      <c r="M19" s="144" t="s">
        <v>172</v>
      </c>
      <c r="N19" s="144" t="s">
        <v>165</v>
      </c>
      <c r="O19" s="144" t="s">
        <v>234</v>
      </c>
      <c r="P19" s="144"/>
    </row>
    <row r="20" s="112" customFormat="1" ht="16" customHeight="1" spans="1:16">
      <c r="A20" s="252" t="s">
        <v>202</v>
      </c>
      <c r="B20" s="254">
        <f>C20</f>
        <v>4.5</v>
      </c>
      <c r="C20" s="254">
        <f>D20</f>
        <v>4.5</v>
      </c>
      <c r="D20" s="126">
        <v>4.5</v>
      </c>
      <c r="E20" s="254">
        <f t="shared" ref="E20:H20" si="12">D20</f>
        <v>4.5</v>
      </c>
      <c r="F20" s="254">
        <f t="shared" si="12"/>
        <v>4.5</v>
      </c>
      <c r="G20" s="254">
        <f t="shared" si="12"/>
        <v>4.5</v>
      </c>
      <c r="H20" s="254">
        <f t="shared" si="12"/>
        <v>4.5</v>
      </c>
      <c r="I20" s="146"/>
      <c r="J20" s="144" t="s">
        <v>186</v>
      </c>
      <c r="K20" s="144" t="s">
        <v>186</v>
      </c>
      <c r="L20" s="144" t="s">
        <v>186</v>
      </c>
      <c r="M20" s="144" t="s">
        <v>186</v>
      </c>
      <c r="N20" s="144" t="s">
        <v>186</v>
      </c>
      <c r="O20" s="144" t="s">
        <v>186</v>
      </c>
      <c r="P20" s="144"/>
    </row>
    <row r="21" s="112" customFormat="1" ht="16" customHeight="1" spans="1:16">
      <c r="A21" s="122"/>
      <c r="B21" s="280"/>
      <c r="C21" s="280"/>
      <c r="D21" s="257"/>
      <c r="E21" s="280"/>
      <c r="F21" s="280"/>
      <c r="G21" s="280"/>
      <c r="H21" s="280"/>
      <c r="I21" s="146"/>
      <c r="J21" s="144"/>
      <c r="K21" s="144"/>
      <c r="L21" s="144"/>
      <c r="M21" s="144"/>
      <c r="N21" s="144"/>
      <c r="O21" s="144"/>
      <c r="P21" s="144"/>
    </row>
    <row r="22" s="112" customFormat="1" ht="16" customHeight="1" spans="1:16">
      <c r="A22" s="122"/>
      <c r="B22" s="256"/>
      <c r="C22" s="256"/>
      <c r="D22" s="257"/>
      <c r="E22" s="256"/>
      <c r="F22" s="256"/>
      <c r="G22" s="256"/>
      <c r="H22" s="256"/>
      <c r="I22" s="146"/>
      <c r="J22" s="144"/>
      <c r="K22" s="144"/>
      <c r="L22" s="144"/>
      <c r="M22" s="144"/>
      <c r="N22" s="144"/>
      <c r="O22" s="144"/>
      <c r="P22" s="144"/>
    </row>
    <row r="23" s="112" customFormat="1" ht="16" customHeight="1" spans="1:16">
      <c r="A23" s="281"/>
      <c r="B23" s="282"/>
      <c r="C23" s="282"/>
      <c r="D23" s="283"/>
      <c r="E23" s="282"/>
      <c r="F23" s="282"/>
      <c r="G23" s="282"/>
      <c r="H23" s="284"/>
      <c r="I23" s="146"/>
      <c r="J23" s="144"/>
      <c r="K23" s="144"/>
      <c r="L23" s="144"/>
      <c r="M23" s="144"/>
      <c r="N23" s="144"/>
      <c r="O23" s="144"/>
      <c r="P23" s="292"/>
    </row>
    <row r="24" s="112" customFormat="1" ht="16" customHeight="1" spans="1:16">
      <c r="A24" s="271"/>
      <c r="B24" s="272"/>
      <c r="C24" s="272"/>
      <c r="D24" s="273"/>
      <c r="E24" s="272"/>
      <c r="F24" s="272"/>
      <c r="G24" s="272"/>
      <c r="H24" s="272"/>
      <c r="I24" s="146"/>
      <c r="J24" s="144"/>
      <c r="K24" s="144"/>
      <c r="L24" s="144"/>
      <c r="M24" s="144"/>
      <c r="N24" s="144"/>
      <c r="O24" s="144"/>
      <c r="P24" s="292"/>
    </row>
    <row r="25" s="112" customFormat="1" ht="16" customHeight="1" spans="1:16">
      <c r="A25" s="285"/>
      <c r="B25" s="262"/>
      <c r="C25" s="262"/>
      <c r="D25" s="262"/>
      <c r="E25" s="262"/>
      <c r="F25" s="262"/>
      <c r="G25" s="262"/>
      <c r="H25" s="262"/>
      <c r="I25" s="146"/>
      <c r="J25" s="165"/>
      <c r="K25" s="144"/>
      <c r="L25" s="144"/>
      <c r="M25" s="144"/>
      <c r="N25" s="144"/>
      <c r="O25" s="144"/>
      <c r="P25" s="292"/>
    </row>
    <row r="26" s="112" customFormat="1" ht="14.25" spans="1:16">
      <c r="A26" s="150" t="s">
        <v>203</v>
      </c>
      <c r="D26" s="151"/>
      <c r="E26" s="151"/>
      <c r="F26" s="151"/>
      <c r="G26" s="151"/>
      <c r="H26" s="151"/>
      <c r="I26" s="151"/>
      <c r="J26" s="151"/>
      <c r="K26" s="151"/>
      <c r="L26" s="151"/>
      <c r="M26" s="151"/>
      <c r="N26" s="151"/>
      <c r="O26" s="151"/>
      <c r="P26" s="151"/>
    </row>
    <row r="27" s="112" customFormat="1" ht="14.25" spans="1:16">
      <c r="A27" s="112" t="s">
        <v>204</v>
      </c>
      <c r="D27" s="151"/>
      <c r="E27" s="151"/>
      <c r="F27" s="151"/>
      <c r="G27" s="151"/>
      <c r="H27" s="151"/>
      <c r="I27" s="151"/>
      <c r="J27" s="151"/>
      <c r="K27" s="151"/>
      <c r="L27" s="151"/>
      <c r="M27" s="151"/>
      <c r="N27" s="151"/>
      <c r="O27" s="151"/>
      <c r="P27" s="151"/>
    </row>
    <row r="28" s="112" customFormat="1" ht="14.25" spans="1:15">
      <c r="A28" s="151"/>
      <c r="B28" s="151"/>
      <c r="C28" s="151"/>
      <c r="D28" s="151"/>
      <c r="E28" s="151"/>
      <c r="F28" s="151"/>
      <c r="G28" s="151"/>
      <c r="H28" s="151"/>
      <c r="I28" s="151"/>
      <c r="J28" s="150" t="s">
        <v>254</v>
      </c>
      <c r="K28" s="293">
        <v>45061</v>
      </c>
      <c r="L28" s="294"/>
      <c r="M28" s="150" t="s">
        <v>206</v>
      </c>
      <c r="N28" s="150"/>
      <c r="O28" s="150" t="s">
        <v>207</v>
      </c>
    </row>
  </sheetData>
  <mergeCells count="7">
    <mergeCell ref="A1:P1"/>
    <mergeCell ref="B2:C2"/>
    <mergeCell ref="E2:H2"/>
    <mergeCell ref="K2:P2"/>
    <mergeCell ref="B3:H3"/>
    <mergeCell ref="J3:P3"/>
    <mergeCell ref="A3:A5"/>
  </mergeCells>
  <pageMargins left="0.75" right="0.75" top="1" bottom="1" header="0.5" footer="0.5"/>
  <pageSetup paperSize="9" orientation="portrait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4"/>
  <sheetViews>
    <sheetView workbookViewId="0">
      <selection activeCell="A1" sqref="$A1:$XFD1048576"/>
    </sheetView>
  </sheetViews>
  <sheetFormatPr defaultColWidth="9" defaultRowHeight="26.1" customHeight="1"/>
  <cols>
    <col min="1" max="1" width="17.125" style="112" customWidth="1"/>
    <col min="2" max="7" width="9.375" style="112" customWidth="1"/>
    <col min="8" max="8" width="9.68333333333333" style="112" customWidth="1"/>
    <col min="9" max="9" width="1.86666666666667" style="112" customWidth="1"/>
    <col min="10" max="10" width="20.3083333333333" style="112" customWidth="1"/>
    <col min="11" max="11" width="19.0583333333333" style="113" customWidth="1"/>
    <col min="12" max="12" width="20" style="113" customWidth="1"/>
    <col min="13" max="13" width="17.9666666666667" style="113" customWidth="1"/>
    <col min="14" max="14" width="15.775" style="113" customWidth="1"/>
    <col min="15" max="15" width="16.4" style="113" customWidth="1"/>
    <col min="16" max="16" width="16.0916666666667" style="113" customWidth="1"/>
    <col min="17" max="17" width="16.375" style="113" customWidth="1"/>
    <col min="18" max="16384" width="9" style="112"/>
  </cols>
  <sheetData>
    <row r="1" s="112" customFormat="1" ht="30" customHeight="1" spans="1:17">
      <c r="A1" s="114" t="s">
        <v>152</v>
      </c>
      <c r="B1" s="115"/>
      <c r="C1" s="115"/>
      <c r="D1" s="115"/>
      <c r="E1" s="115"/>
      <c r="F1" s="115"/>
      <c r="G1" s="115"/>
      <c r="H1" s="115"/>
      <c r="I1" s="115"/>
      <c r="J1" s="115"/>
      <c r="K1" s="152"/>
      <c r="L1" s="152"/>
      <c r="M1" s="152"/>
      <c r="N1" s="152"/>
      <c r="O1" s="152"/>
      <c r="P1" s="152"/>
      <c r="Q1" s="152"/>
    </row>
    <row r="2" s="112" customFormat="1" ht="29.1" customHeight="1" spans="1:17">
      <c r="A2" s="116" t="s">
        <v>62</v>
      </c>
      <c r="B2" s="249" t="s">
        <v>63</v>
      </c>
      <c r="C2" s="250"/>
      <c r="D2" s="118" t="s">
        <v>69</v>
      </c>
      <c r="E2" s="117" t="s">
        <v>70</v>
      </c>
      <c r="F2" s="117"/>
      <c r="G2" s="117"/>
      <c r="H2" s="117"/>
      <c r="I2" s="153"/>
      <c r="J2" s="154" t="s">
        <v>57</v>
      </c>
      <c r="K2" s="155" t="s">
        <v>255</v>
      </c>
      <c r="L2" s="155"/>
      <c r="M2" s="155"/>
      <c r="N2" s="155"/>
      <c r="O2" s="156"/>
      <c r="P2" s="156"/>
      <c r="Q2" s="170"/>
    </row>
    <row r="3" s="112" customFormat="1" ht="29.1" customHeight="1" spans="1:17">
      <c r="A3" s="119" t="s">
        <v>153</v>
      </c>
      <c r="B3" s="120" t="s">
        <v>154</v>
      </c>
      <c r="C3" s="120"/>
      <c r="D3" s="120"/>
      <c r="E3" s="120"/>
      <c r="F3" s="120"/>
      <c r="G3" s="120"/>
      <c r="H3" s="120"/>
      <c r="I3" s="142"/>
      <c r="J3" s="157" t="s">
        <v>155</v>
      </c>
      <c r="K3" s="158"/>
      <c r="L3" s="158"/>
      <c r="M3" s="158"/>
      <c r="N3" s="158"/>
      <c r="O3" s="159"/>
      <c r="P3" s="159"/>
      <c r="Q3" s="171"/>
    </row>
    <row r="4" s="112" customFormat="1" ht="29.1" customHeight="1" spans="1:17">
      <c r="A4" s="119"/>
      <c r="B4" s="251" t="s">
        <v>116</v>
      </c>
      <c r="C4" s="252" t="s">
        <v>117</v>
      </c>
      <c r="D4" s="253" t="s">
        <v>118</v>
      </c>
      <c r="E4" s="252" t="s">
        <v>119</v>
      </c>
      <c r="F4" s="252" t="s">
        <v>120</v>
      </c>
      <c r="G4" s="252" t="s">
        <v>121</v>
      </c>
      <c r="H4" s="252" t="s">
        <v>122</v>
      </c>
      <c r="I4" s="142"/>
      <c r="J4" s="160"/>
      <c r="K4" s="161" t="s">
        <v>116</v>
      </c>
      <c r="L4" s="161" t="s">
        <v>117</v>
      </c>
      <c r="M4" s="263" t="s">
        <v>118</v>
      </c>
      <c r="N4" s="161" t="s">
        <v>119</v>
      </c>
      <c r="O4" s="161" t="s">
        <v>120</v>
      </c>
      <c r="P4" s="161" t="s">
        <v>121</v>
      </c>
      <c r="Q4" s="147" t="s">
        <v>256</v>
      </c>
    </row>
    <row r="5" s="112" customFormat="1" ht="29.1" customHeight="1" spans="1:17">
      <c r="A5" s="119"/>
      <c r="B5" s="251" t="s">
        <v>156</v>
      </c>
      <c r="C5" s="252" t="s">
        <v>157</v>
      </c>
      <c r="D5" s="253" t="s">
        <v>158</v>
      </c>
      <c r="E5" s="252" t="s">
        <v>159</v>
      </c>
      <c r="F5" s="252" t="s">
        <v>160</v>
      </c>
      <c r="G5" s="252" t="s">
        <v>161</v>
      </c>
      <c r="H5" s="252" t="s">
        <v>162</v>
      </c>
      <c r="I5" s="142"/>
      <c r="J5" s="160"/>
      <c r="K5" s="264" t="s">
        <v>257</v>
      </c>
      <c r="L5" s="264" t="s">
        <v>258</v>
      </c>
      <c r="M5" s="264" t="s">
        <v>259</v>
      </c>
      <c r="N5" s="264" t="s">
        <v>260</v>
      </c>
      <c r="O5" s="264" t="s">
        <v>261</v>
      </c>
      <c r="P5" s="264" t="s">
        <v>262</v>
      </c>
      <c r="Q5" s="264" t="s">
        <v>263</v>
      </c>
    </row>
    <row r="6" s="112" customFormat="1" ht="29.1" customHeight="1" spans="1:17">
      <c r="A6" s="252" t="s">
        <v>164</v>
      </c>
      <c r="B6" s="254">
        <f>C6-2.1</f>
        <v>96.3</v>
      </c>
      <c r="C6" s="254">
        <f>D6-2.1</f>
        <v>98.4</v>
      </c>
      <c r="D6" s="269">
        <v>100.5</v>
      </c>
      <c r="E6" s="254">
        <f t="shared" ref="E6:H6" si="0">D6+2.1</f>
        <v>102.6</v>
      </c>
      <c r="F6" s="254">
        <f t="shared" si="0"/>
        <v>104.7</v>
      </c>
      <c r="G6" s="254">
        <f t="shared" si="0"/>
        <v>106.8</v>
      </c>
      <c r="H6" s="254">
        <f t="shared" si="0"/>
        <v>108.9</v>
      </c>
      <c r="I6" s="142"/>
      <c r="J6" s="252" t="s">
        <v>164</v>
      </c>
      <c r="K6" s="165" t="s">
        <v>264</v>
      </c>
      <c r="L6" s="165" t="s">
        <v>264</v>
      </c>
      <c r="M6" s="165" t="s">
        <v>265</v>
      </c>
      <c r="N6" s="165" t="s">
        <v>264</v>
      </c>
      <c r="O6" s="165" t="s">
        <v>265</v>
      </c>
      <c r="P6" s="165" t="s">
        <v>264</v>
      </c>
      <c r="Q6" s="165"/>
    </row>
    <row r="7" s="112" customFormat="1" ht="29.1" customHeight="1" spans="1:17">
      <c r="A7" s="252" t="s">
        <v>167</v>
      </c>
      <c r="B7" s="254">
        <f>C7-1.5</f>
        <v>69</v>
      </c>
      <c r="C7" s="254">
        <f>D7-1.5</f>
        <v>70.5</v>
      </c>
      <c r="D7" s="269">
        <v>72</v>
      </c>
      <c r="E7" s="254">
        <f t="shared" ref="E7:H7" si="1">D7+1.5</f>
        <v>73.5</v>
      </c>
      <c r="F7" s="254">
        <f t="shared" si="1"/>
        <v>75</v>
      </c>
      <c r="G7" s="254">
        <f t="shared" si="1"/>
        <v>76.5</v>
      </c>
      <c r="H7" s="254">
        <f t="shared" si="1"/>
        <v>78</v>
      </c>
      <c r="I7" s="142"/>
      <c r="J7" s="252" t="s">
        <v>167</v>
      </c>
      <c r="K7" s="165" t="s">
        <v>264</v>
      </c>
      <c r="L7" s="265" t="s">
        <v>266</v>
      </c>
      <c r="M7" s="165" t="s">
        <v>264</v>
      </c>
      <c r="N7" s="265" t="s">
        <v>266</v>
      </c>
      <c r="O7" s="165" t="s">
        <v>264</v>
      </c>
      <c r="P7" s="265" t="s">
        <v>267</v>
      </c>
      <c r="Q7" s="165"/>
    </row>
    <row r="8" s="112" customFormat="1" ht="29.1" customHeight="1" spans="1:17">
      <c r="A8" s="252" t="s">
        <v>170</v>
      </c>
      <c r="B8" s="254">
        <f>C8-4</f>
        <v>76</v>
      </c>
      <c r="C8" s="254">
        <f>D8-4</f>
        <v>80</v>
      </c>
      <c r="D8" s="269" t="s">
        <v>171</v>
      </c>
      <c r="E8" s="254">
        <f t="shared" ref="E8:E10" si="2">D8+4</f>
        <v>88</v>
      </c>
      <c r="F8" s="254">
        <f>E8+5</f>
        <v>93</v>
      </c>
      <c r="G8" s="254">
        <f>F8+6</f>
        <v>99</v>
      </c>
      <c r="H8" s="254">
        <f>G8+6</f>
        <v>105</v>
      </c>
      <c r="I8" s="142"/>
      <c r="J8" s="252" t="s">
        <v>170</v>
      </c>
      <c r="K8" s="165" t="s">
        <v>264</v>
      </c>
      <c r="L8" s="165" t="s">
        <v>264</v>
      </c>
      <c r="M8" s="165" t="s">
        <v>264</v>
      </c>
      <c r="N8" s="165" t="s">
        <v>265</v>
      </c>
      <c r="O8" s="165" t="s">
        <v>265</v>
      </c>
      <c r="P8" s="165" t="s">
        <v>265</v>
      </c>
      <c r="Q8" s="144"/>
    </row>
    <row r="9" s="112" customFormat="1" ht="29.1" customHeight="1" spans="1:17">
      <c r="A9" s="252" t="s">
        <v>173</v>
      </c>
      <c r="B9" s="254">
        <f>C9-4</f>
        <v>84</v>
      </c>
      <c r="C9" s="254">
        <f>D9-4</f>
        <v>88</v>
      </c>
      <c r="D9" s="269" t="s">
        <v>174</v>
      </c>
      <c r="E9" s="254">
        <f t="shared" si="2"/>
        <v>96</v>
      </c>
      <c r="F9" s="254">
        <f>E9+5</f>
        <v>101</v>
      </c>
      <c r="G9" s="254">
        <f>F9+6</f>
        <v>107</v>
      </c>
      <c r="H9" s="254">
        <f>G9+6</f>
        <v>113</v>
      </c>
      <c r="I9" s="142"/>
      <c r="J9" s="252" t="s">
        <v>173</v>
      </c>
      <c r="K9" s="144" t="s">
        <v>268</v>
      </c>
      <c r="L9" s="165" t="s">
        <v>264</v>
      </c>
      <c r="M9" s="144" t="s">
        <v>268</v>
      </c>
      <c r="N9" s="165" t="s">
        <v>264</v>
      </c>
      <c r="O9" s="144" t="s">
        <v>268</v>
      </c>
      <c r="P9" s="165" t="s">
        <v>264</v>
      </c>
      <c r="Q9" s="165"/>
    </row>
    <row r="10" s="112" customFormat="1" ht="29.1" customHeight="1" spans="1:17">
      <c r="A10" s="252" t="s">
        <v>177</v>
      </c>
      <c r="B10" s="254">
        <f>C10-3.6</f>
        <v>99.8</v>
      </c>
      <c r="C10" s="254">
        <f>D10-3.6</f>
        <v>103.4</v>
      </c>
      <c r="D10" s="269" t="s">
        <v>178</v>
      </c>
      <c r="E10" s="254">
        <f t="shared" si="2"/>
        <v>111</v>
      </c>
      <c r="F10" s="254">
        <f t="shared" ref="F10:H10" si="3">E10+4</f>
        <v>115</v>
      </c>
      <c r="G10" s="254">
        <f t="shared" si="3"/>
        <v>119</v>
      </c>
      <c r="H10" s="254">
        <f t="shared" si="3"/>
        <v>123</v>
      </c>
      <c r="I10" s="142"/>
      <c r="J10" s="252" t="s">
        <v>177</v>
      </c>
      <c r="K10" s="165" t="s">
        <v>269</v>
      </c>
      <c r="L10" s="166" t="s">
        <v>266</v>
      </c>
      <c r="M10" s="165" t="s">
        <v>269</v>
      </c>
      <c r="N10" s="165" t="s">
        <v>264</v>
      </c>
      <c r="O10" s="165" t="s">
        <v>270</v>
      </c>
      <c r="P10" s="165" t="s">
        <v>264</v>
      </c>
      <c r="Q10" s="144"/>
    </row>
    <row r="11" s="112" customFormat="1" ht="29.1" customHeight="1" spans="1:17">
      <c r="A11" s="270" t="s">
        <v>181</v>
      </c>
      <c r="B11" s="254">
        <f>C11-2.3/2</f>
        <v>30.2</v>
      </c>
      <c r="C11" s="254">
        <f>D11-2.3/2</f>
        <v>31.35</v>
      </c>
      <c r="D11" s="269">
        <v>32.5</v>
      </c>
      <c r="E11" s="254">
        <f t="shared" ref="E11:H11" si="4">D11+2.6/2</f>
        <v>33.8</v>
      </c>
      <c r="F11" s="254">
        <f t="shared" si="4"/>
        <v>35.1</v>
      </c>
      <c r="G11" s="254">
        <f t="shared" si="4"/>
        <v>36.4</v>
      </c>
      <c r="H11" s="254">
        <f t="shared" si="4"/>
        <v>37.7</v>
      </c>
      <c r="I11" s="142"/>
      <c r="J11" s="270" t="s">
        <v>181</v>
      </c>
      <c r="K11" s="144" t="s">
        <v>271</v>
      </c>
      <c r="L11" s="165" t="s">
        <v>264</v>
      </c>
      <c r="M11" s="144" t="s">
        <v>271</v>
      </c>
      <c r="N11" s="165" t="s">
        <v>264</v>
      </c>
      <c r="O11" s="144" t="s">
        <v>271</v>
      </c>
      <c r="P11" s="166" t="s">
        <v>272</v>
      </c>
      <c r="Q11" s="144"/>
    </row>
    <row r="12" s="112" customFormat="1" ht="29.1" customHeight="1" spans="1:17">
      <c r="A12" s="270" t="s">
        <v>185</v>
      </c>
      <c r="B12" s="254">
        <f>C12-0.7</f>
        <v>21.6</v>
      </c>
      <c r="C12" s="254">
        <f>D12-0.7</f>
        <v>22.3</v>
      </c>
      <c r="D12" s="269">
        <v>23</v>
      </c>
      <c r="E12" s="254">
        <f>D12+0.7</f>
        <v>23.7</v>
      </c>
      <c r="F12" s="254">
        <f>E12+0.7</f>
        <v>24.4</v>
      </c>
      <c r="G12" s="254">
        <f>F12+0.9</f>
        <v>25.3</v>
      </c>
      <c r="H12" s="254">
        <f>G12+0.9</f>
        <v>26.2</v>
      </c>
      <c r="I12" s="142"/>
      <c r="J12" s="270" t="s">
        <v>185</v>
      </c>
      <c r="K12" s="144" t="s">
        <v>269</v>
      </c>
      <c r="L12" s="165" t="s">
        <v>264</v>
      </c>
      <c r="M12" s="144" t="s">
        <v>269</v>
      </c>
      <c r="N12" s="166" t="s">
        <v>273</v>
      </c>
      <c r="O12" s="144" t="s">
        <v>269</v>
      </c>
      <c r="P12" s="166" t="s">
        <v>273</v>
      </c>
      <c r="Q12" s="144"/>
    </row>
    <row r="13" s="112" customFormat="1" ht="29.1" customHeight="1" spans="1:17">
      <c r="A13" s="252" t="s">
        <v>189</v>
      </c>
      <c r="B13" s="254">
        <f>C13-0.5</f>
        <v>13.5</v>
      </c>
      <c r="C13" s="254">
        <f>D13-0.5</f>
        <v>14</v>
      </c>
      <c r="D13" s="269">
        <v>14.5</v>
      </c>
      <c r="E13" s="254">
        <f>D13+0.5</f>
        <v>15</v>
      </c>
      <c r="F13" s="254">
        <f>E13+0.5</f>
        <v>15.5</v>
      </c>
      <c r="G13" s="254">
        <f>F13+0.7</f>
        <v>16.2</v>
      </c>
      <c r="H13" s="254">
        <f t="shared" ref="H13:H15" si="5">G13+0.7</f>
        <v>16.9</v>
      </c>
      <c r="I13" s="142"/>
      <c r="J13" s="252" t="s">
        <v>189</v>
      </c>
      <c r="K13" s="165" t="s">
        <v>264</v>
      </c>
      <c r="L13" s="166" t="s">
        <v>274</v>
      </c>
      <c r="M13" s="165" t="s">
        <v>264</v>
      </c>
      <c r="N13" s="165" t="s">
        <v>264</v>
      </c>
      <c r="O13" s="165" t="s">
        <v>264</v>
      </c>
      <c r="P13" s="166" t="s">
        <v>274</v>
      </c>
      <c r="Q13" s="144"/>
    </row>
    <row r="14" s="112" customFormat="1" ht="29.1" customHeight="1" spans="1:17">
      <c r="A14" s="252" t="s">
        <v>191</v>
      </c>
      <c r="B14" s="254">
        <f>C14-0.5</f>
        <v>19</v>
      </c>
      <c r="C14" s="254">
        <f>D14-0.5</f>
        <v>19.5</v>
      </c>
      <c r="D14" s="269">
        <v>20</v>
      </c>
      <c r="E14" s="254">
        <f>D14+0.5</f>
        <v>20.5</v>
      </c>
      <c r="F14" s="254">
        <f>E14+0.5</f>
        <v>21</v>
      </c>
      <c r="G14" s="254">
        <f>F14+0.7</f>
        <v>21.7</v>
      </c>
      <c r="H14" s="254">
        <f t="shared" si="5"/>
        <v>22.4</v>
      </c>
      <c r="I14" s="142"/>
      <c r="J14" s="252" t="s">
        <v>191</v>
      </c>
      <c r="K14" s="144" t="s">
        <v>275</v>
      </c>
      <c r="L14" s="165" t="s">
        <v>264</v>
      </c>
      <c r="M14" s="144" t="s">
        <v>275</v>
      </c>
      <c r="N14" s="165" t="s">
        <v>264</v>
      </c>
      <c r="O14" s="144" t="s">
        <v>275</v>
      </c>
      <c r="P14" s="165" t="s">
        <v>264</v>
      </c>
      <c r="Q14" s="144"/>
    </row>
    <row r="15" s="112" customFormat="1" ht="29.1" customHeight="1" spans="1:17">
      <c r="A15" s="252" t="s">
        <v>193</v>
      </c>
      <c r="B15" s="254">
        <f>C15-0.7</f>
        <v>27.2</v>
      </c>
      <c r="C15" s="254">
        <f>D15-0.6</f>
        <v>27.9</v>
      </c>
      <c r="D15" s="269">
        <v>28.5</v>
      </c>
      <c r="E15" s="254">
        <f>D15+0.6</f>
        <v>29.1</v>
      </c>
      <c r="F15" s="254">
        <f>E15+0.7</f>
        <v>29.8</v>
      </c>
      <c r="G15" s="254">
        <f>F15+0.6</f>
        <v>30.4</v>
      </c>
      <c r="H15" s="254">
        <f t="shared" si="5"/>
        <v>31.1</v>
      </c>
      <c r="I15" s="142"/>
      <c r="J15" s="252" t="s">
        <v>193</v>
      </c>
      <c r="K15" s="144" t="s">
        <v>276</v>
      </c>
      <c r="L15" s="166" t="s">
        <v>277</v>
      </c>
      <c r="M15" s="144" t="s">
        <v>276</v>
      </c>
      <c r="N15" s="165" t="s">
        <v>264</v>
      </c>
      <c r="O15" s="144" t="s">
        <v>276</v>
      </c>
      <c r="P15" s="165" t="s">
        <v>264</v>
      </c>
      <c r="Q15" s="144"/>
    </row>
    <row r="16" s="112" customFormat="1" ht="29.1" customHeight="1" spans="1:17">
      <c r="A16" s="252" t="s">
        <v>194</v>
      </c>
      <c r="B16" s="254">
        <f>C16-0.9</f>
        <v>40.2</v>
      </c>
      <c r="C16" s="254">
        <f>D16-0.9</f>
        <v>41.1</v>
      </c>
      <c r="D16" s="269">
        <v>42</v>
      </c>
      <c r="E16" s="254">
        <f t="shared" ref="E16:H16" si="6">D16+1.1</f>
        <v>43.1</v>
      </c>
      <c r="F16" s="254">
        <f t="shared" si="6"/>
        <v>44.2</v>
      </c>
      <c r="G16" s="254">
        <f t="shared" si="6"/>
        <v>45.3</v>
      </c>
      <c r="H16" s="254">
        <f t="shared" si="6"/>
        <v>46.4</v>
      </c>
      <c r="I16" s="142"/>
      <c r="J16" s="252" t="s">
        <v>194</v>
      </c>
      <c r="K16" s="144" t="s">
        <v>276</v>
      </c>
      <c r="L16" s="166" t="s">
        <v>277</v>
      </c>
      <c r="M16" s="144" t="s">
        <v>276</v>
      </c>
      <c r="N16" s="165" t="s">
        <v>264</v>
      </c>
      <c r="O16" s="144" t="s">
        <v>276</v>
      </c>
      <c r="P16" s="165" t="s">
        <v>264</v>
      </c>
      <c r="Q16" s="144"/>
    </row>
    <row r="17" s="112" customFormat="1" ht="29.1" customHeight="1" spans="1:17">
      <c r="A17" s="252" t="s">
        <v>195</v>
      </c>
      <c r="B17" s="254">
        <f t="shared" ref="B17:B19" si="7">D17-0.5</f>
        <v>14.5</v>
      </c>
      <c r="C17" s="254">
        <f t="shared" ref="C17:H17" si="8">B17</f>
        <v>14.5</v>
      </c>
      <c r="D17" s="269">
        <v>15</v>
      </c>
      <c r="E17" s="254">
        <f t="shared" si="8"/>
        <v>15</v>
      </c>
      <c r="F17" s="254">
        <f t="shared" ref="F17:F19" si="9">D17+1.5</f>
        <v>16.5</v>
      </c>
      <c r="G17" s="254">
        <f t="shared" si="8"/>
        <v>16.5</v>
      </c>
      <c r="H17" s="254">
        <f t="shared" si="8"/>
        <v>16.5</v>
      </c>
      <c r="I17" s="142"/>
      <c r="J17" s="252" t="s">
        <v>195</v>
      </c>
      <c r="K17" s="165" t="s">
        <v>264</v>
      </c>
      <c r="L17" s="265" t="s">
        <v>266</v>
      </c>
      <c r="M17" s="165" t="s">
        <v>264</v>
      </c>
      <c r="N17" s="265" t="s">
        <v>266</v>
      </c>
      <c r="O17" s="165" t="s">
        <v>264</v>
      </c>
      <c r="P17" s="265" t="s">
        <v>266</v>
      </c>
      <c r="Q17" s="144"/>
    </row>
    <row r="18" s="112" customFormat="1" ht="29.1" customHeight="1" spans="1:17">
      <c r="A18" s="252" t="s">
        <v>199</v>
      </c>
      <c r="B18" s="254">
        <f t="shared" si="7"/>
        <v>16.5</v>
      </c>
      <c r="C18" s="254">
        <f t="shared" ref="C18:H18" si="10">B18</f>
        <v>16.5</v>
      </c>
      <c r="D18" s="269">
        <v>17</v>
      </c>
      <c r="E18" s="254">
        <f t="shared" si="10"/>
        <v>17</v>
      </c>
      <c r="F18" s="254">
        <f t="shared" si="9"/>
        <v>18.5</v>
      </c>
      <c r="G18" s="254">
        <f t="shared" si="10"/>
        <v>18.5</v>
      </c>
      <c r="H18" s="254">
        <f t="shared" si="10"/>
        <v>18.5</v>
      </c>
      <c r="I18" s="142"/>
      <c r="J18" s="252" t="s">
        <v>199</v>
      </c>
      <c r="K18" s="165"/>
      <c r="L18" s="165"/>
      <c r="M18" s="165"/>
      <c r="N18" s="165"/>
      <c r="O18" s="165"/>
      <c r="P18" s="165"/>
      <c r="Q18" s="144"/>
    </row>
    <row r="19" s="112" customFormat="1" ht="29.1" customHeight="1" spans="1:17">
      <c r="A19" s="252" t="s">
        <v>200</v>
      </c>
      <c r="B19" s="254">
        <f t="shared" si="7"/>
        <v>14</v>
      </c>
      <c r="C19" s="254">
        <f t="shared" ref="C19:H19" si="11">B19</f>
        <v>14</v>
      </c>
      <c r="D19" s="269">
        <v>14.5</v>
      </c>
      <c r="E19" s="254">
        <f t="shared" si="11"/>
        <v>14.5</v>
      </c>
      <c r="F19" s="254">
        <f t="shared" si="9"/>
        <v>16</v>
      </c>
      <c r="G19" s="254">
        <f t="shared" si="11"/>
        <v>16</v>
      </c>
      <c r="H19" s="254">
        <f t="shared" si="11"/>
        <v>16</v>
      </c>
      <c r="I19" s="142"/>
      <c r="J19" s="252" t="s">
        <v>200</v>
      </c>
      <c r="K19" s="144" t="s">
        <v>276</v>
      </c>
      <c r="L19" s="166" t="s">
        <v>277</v>
      </c>
      <c r="M19" s="144" t="s">
        <v>276</v>
      </c>
      <c r="N19" s="165" t="s">
        <v>264</v>
      </c>
      <c r="O19" s="144" t="s">
        <v>276</v>
      </c>
      <c r="P19" s="165" t="s">
        <v>264</v>
      </c>
      <c r="Q19" s="144"/>
    </row>
    <row r="20" s="112" customFormat="1" ht="29.1" customHeight="1" spans="1:17">
      <c r="A20" s="252" t="s">
        <v>202</v>
      </c>
      <c r="B20" s="254">
        <f>C20</f>
        <v>4.5</v>
      </c>
      <c r="C20" s="254">
        <f>D20</f>
        <v>4.5</v>
      </c>
      <c r="D20" s="269">
        <v>4.5</v>
      </c>
      <c r="E20" s="254">
        <f t="shared" ref="E20:H20" si="12">D20</f>
        <v>4.5</v>
      </c>
      <c r="F20" s="254">
        <f t="shared" si="12"/>
        <v>4.5</v>
      </c>
      <c r="G20" s="254">
        <f t="shared" si="12"/>
        <v>4.5</v>
      </c>
      <c r="H20" s="254">
        <f t="shared" si="12"/>
        <v>4.5</v>
      </c>
      <c r="I20" s="142"/>
      <c r="J20" s="252" t="s">
        <v>202</v>
      </c>
      <c r="K20" s="144" t="s">
        <v>269</v>
      </c>
      <c r="L20" s="165" t="s">
        <v>264</v>
      </c>
      <c r="M20" s="144" t="s">
        <v>269</v>
      </c>
      <c r="N20" s="165" t="s">
        <v>264</v>
      </c>
      <c r="O20" s="144" t="s">
        <v>269</v>
      </c>
      <c r="P20" s="165" t="s">
        <v>264</v>
      </c>
      <c r="Q20" s="144"/>
    </row>
    <row r="21" s="112" customFormat="1" ht="29.1" customHeight="1" spans="1:17">
      <c r="A21" s="271"/>
      <c r="B21" s="272"/>
      <c r="C21" s="272"/>
      <c r="D21" s="273"/>
      <c r="E21" s="272"/>
      <c r="F21" s="272"/>
      <c r="G21" s="272"/>
      <c r="H21" s="272"/>
      <c r="I21" s="274"/>
      <c r="J21" s="259"/>
      <c r="K21" s="165"/>
      <c r="L21" s="165"/>
      <c r="M21" s="144"/>
      <c r="N21" s="165"/>
      <c r="O21" s="144"/>
      <c r="P21" s="165"/>
      <c r="Q21" s="147"/>
    </row>
    <row r="22" s="112" customFormat="1" ht="15" spans="1:17">
      <c r="A22" s="271"/>
      <c r="B22" s="272"/>
      <c r="C22" s="272"/>
      <c r="D22" s="273"/>
      <c r="E22" s="272"/>
      <c r="F22" s="272"/>
      <c r="G22" s="272"/>
      <c r="H22" s="272"/>
      <c r="I22" s="275"/>
      <c r="J22" s="276"/>
      <c r="K22" s="277"/>
      <c r="L22" s="277"/>
      <c r="M22" s="277"/>
      <c r="N22" s="277"/>
      <c r="O22" s="277"/>
      <c r="P22" s="277"/>
      <c r="Q22" s="277"/>
    </row>
    <row r="23" s="112" customFormat="1" ht="14.25" spans="1:17">
      <c r="A23" s="112" t="s">
        <v>204</v>
      </c>
      <c r="B23" s="151"/>
      <c r="C23" s="151"/>
      <c r="D23" s="151"/>
      <c r="E23" s="151"/>
      <c r="F23" s="151"/>
      <c r="G23" s="151"/>
      <c r="H23" s="151"/>
      <c r="I23" s="151"/>
      <c r="J23" s="150" t="s">
        <v>278</v>
      </c>
      <c r="K23" s="169"/>
      <c r="L23" s="169" t="s">
        <v>206</v>
      </c>
      <c r="M23" s="169"/>
      <c r="N23" s="169" t="s">
        <v>207</v>
      </c>
      <c r="O23" s="169"/>
      <c r="P23" s="169"/>
      <c r="Q23" s="113"/>
    </row>
    <row r="24" s="112" customFormat="1" customHeight="1" spans="1:17">
      <c r="A24" s="151"/>
      <c r="K24" s="113"/>
      <c r="L24" s="113"/>
      <c r="M24" s="113"/>
      <c r="N24" s="113"/>
      <c r="O24" s="113"/>
      <c r="P24" s="113"/>
      <c r="Q24" s="113"/>
    </row>
  </sheetData>
  <mergeCells count="7">
    <mergeCell ref="A1:Q1"/>
    <mergeCell ref="B2:C2"/>
    <mergeCell ref="E2:H2"/>
    <mergeCell ref="K2:Q2"/>
    <mergeCell ref="B3:H3"/>
    <mergeCell ref="J3:Q3"/>
    <mergeCell ref="A3:A5"/>
  </mergeCells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7"/>
  <sheetViews>
    <sheetView tabSelected="1" workbookViewId="0">
      <selection activeCell="A16" sqref="A15:K16"/>
    </sheetView>
  </sheetViews>
  <sheetFormatPr defaultColWidth="10.125" defaultRowHeight="14.25"/>
  <cols>
    <col min="1" max="1" width="9.625" style="172" customWidth="1"/>
    <col min="2" max="2" width="11.125" style="172" customWidth="1"/>
    <col min="3" max="3" width="9.125" style="172" customWidth="1"/>
    <col min="4" max="4" width="9.5" style="172" customWidth="1"/>
    <col min="5" max="5" width="11" style="172" customWidth="1"/>
    <col min="6" max="6" width="10.375" style="172" customWidth="1"/>
    <col min="7" max="7" width="9.5" style="172" customWidth="1"/>
    <col min="8" max="8" width="9.125" style="172" customWidth="1"/>
    <col min="9" max="9" width="8.125" style="172" customWidth="1"/>
    <col min="10" max="10" width="10.5" style="172" customWidth="1"/>
    <col min="11" max="11" width="12.125" style="172" customWidth="1"/>
    <col min="12" max="16384" width="10.125" style="172"/>
  </cols>
  <sheetData>
    <row r="1" s="172" customFormat="1" ht="26.25" spans="1:11">
      <c r="A1" s="175" t="s">
        <v>279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</row>
    <row r="2" s="172" customFormat="1" spans="1:11">
      <c r="A2" s="176" t="s">
        <v>53</v>
      </c>
      <c r="B2" s="177" t="s">
        <v>54</v>
      </c>
      <c r="C2" s="177"/>
      <c r="D2" s="178" t="s">
        <v>62</v>
      </c>
      <c r="E2" s="249" t="s">
        <v>63</v>
      </c>
      <c r="F2" s="250"/>
      <c r="G2" s="181" t="s">
        <v>70</v>
      </c>
      <c r="H2" s="181"/>
      <c r="I2" s="211" t="s">
        <v>57</v>
      </c>
      <c r="J2" s="181" t="s">
        <v>280</v>
      </c>
      <c r="K2" s="233"/>
    </row>
    <row r="3" s="172" customFormat="1" ht="27" customHeight="1" spans="1:11">
      <c r="A3" s="182" t="s">
        <v>78</v>
      </c>
      <c r="B3" s="183">
        <v>1500</v>
      </c>
      <c r="C3" s="183"/>
      <c r="D3" s="184" t="s">
        <v>281</v>
      </c>
      <c r="E3" s="185" t="s">
        <v>282</v>
      </c>
      <c r="F3" s="186"/>
      <c r="G3" s="186"/>
      <c r="H3" s="187" t="s">
        <v>283</v>
      </c>
      <c r="I3" s="187"/>
      <c r="J3" s="187"/>
      <c r="K3" s="234"/>
    </row>
    <row r="4" s="172" customFormat="1" spans="1:11">
      <c r="A4" s="188" t="s">
        <v>74</v>
      </c>
      <c r="B4" s="189">
        <v>2</v>
      </c>
      <c r="C4" s="189">
        <v>6</v>
      </c>
      <c r="D4" s="190" t="s">
        <v>284</v>
      </c>
      <c r="E4" s="191"/>
      <c r="F4" s="191"/>
      <c r="G4" s="191"/>
      <c r="H4" s="190" t="s">
        <v>285</v>
      </c>
      <c r="I4" s="190"/>
      <c r="J4" s="204" t="s">
        <v>67</v>
      </c>
      <c r="K4" s="235" t="s">
        <v>68</v>
      </c>
    </row>
    <row r="5" s="172" customFormat="1" spans="1:11">
      <c r="A5" s="188" t="s">
        <v>286</v>
      </c>
      <c r="B5" s="183">
        <v>1</v>
      </c>
      <c r="C5" s="183"/>
      <c r="D5" s="184" t="s">
        <v>287</v>
      </c>
      <c r="E5" s="184" t="s">
        <v>288</v>
      </c>
      <c r="F5" s="184" t="s">
        <v>289</v>
      </c>
      <c r="G5" s="184" t="s">
        <v>290</v>
      </c>
      <c r="H5" s="190" t="s">
        <v>291</v>
      </c>
      <c r="I5" s="190"/>
      <c r="J5" s="204" t="s">
        <v>67</v>
      </c>
      <c r="K5" s="235" t="s">
        <v>68</v>
      </c>
    </row>
    <row r="6" s="172" customFormat="1" ht="15" spans="1:11">
      <c r="A6" s="192" t="s">
        <v>292</v>
      </c>
      <c r="B6" s="193">
        <v>80</v>
      </c>
      <c r="C6" s="193"/>
      <c r="D6" s="194" t="s">
        <v>293</v>
      </c>
      <c r="E6" s="195"/>
      <c r="F6" s="196">
        <v>915</v>
      </c>
      <c r="G6" s="194"/>
      <c r="H6" s="197" t="s">
        <v>294</v>
      </c>
      <c r="I6" s="197"/>
      <c r="J6" s="196" t="s">
        <v>67</v>
      </c>
      <c r="K6" s="236" t="s">
        <v>68</v>
      </c>
    </row>
    <row r="7" s="172" customFormat="1" ht="15" spans="1:11">
      <c r="A7" s="198"/>
      <c r="B7" s="199"/>
      <c r="C7" s="199"/>
      <c r="D7" s="198"/>
      <c r="E7" s="199"/>
      <c r="F7" s="200"/>
      <c r="G7" s="198"/>
      <c r="H7" s="200"/>
      <c r="I7" s="199"/>
      <c r="J7" s="199"/>
      <c r="K7" s="199"/>
    </row>
    <row r="8" s="172" customFormat="1" spans="1:11">
      <c r="A8" s="201" t="s">
        <v>295</v>
      </c>
      <c r="B8" s="180" t="s">
        <v>296</v>
      </c>
      <c r="C8" s="180" t="s">
        <v>297</v>
      </c>
      <c r="D8" s="180" t="s">
        <v>298</v>
      </c>
      <c r="E8" s="180" t="s">
        <v>299</v>
      </c>
      <c r="F8" s="180" t="s">
        <v>300</v>
      </c>
      <c r="G8" s="202" t="s">
        <v>301</v>
      </c>
      <c r="H8" s="203"/>
      <c r="I8" s="203"/>
      <c r="J8" s="203"/>
      <c r="K8" s="237"/>
    </row>
    <row r="9" s="172" customFormat="1" spans="1:11">
      <c r="A9" s="188" t="s">
        <v>302</v>
      </c>
      <c r="B9" s="190"/>
      <c r="C9" s="204" t="s">
        <v>67</v>
      </c>
      <c r="D9" s="204" t="s">
        <v>68</v>
      </c>
      <c r="E9" s="184" t="s">
        <v>303</v>
      </c>
      <c r="F9" s="205" t="s">
        <v>304</v>
      </c>
      <c r="G9" s="206"/>
      <c r="H9" s="207"/>
      <c r="I9" s="207"/>
      <c r="J9" s="207"/>
      <c r="K9" s="238"/>
    </row>
    <row r="10" s="172" customFormat="1" spans="1:11">
      <c r="A10" s="188" t="s">
        <v>305</v>
      </c>
      <c r="B10" s="190"/>
      <c r="C10" s="204" t="s">
        <v>67</v>
      </c>
      <c r="D10" s="204" t="s">
        <v>68</v>
      </c>
      <c r="E10" s="184" t="s">
        <v>306</v>
      </c>
      <c r="F10" s="205" t="s">
        <v>307</v>
      </c>
      <c r="G10" s="206" t="s">
        <v>308</v>
      </c>
      <c r="H10" s="207"/>
      <c r="I10" s="207"/>
      <c r="J10" s="207"/>
      <c r="K10" s="238"/>
    </row>
    <row r="11" s="172" customFormat="1" spans="1:11">
      <c r="A11" s="208" t="s">
        <v>209</v>
      </c>
      <c r="B11" s="209"/>
      <c r="C11" s="209"/>
      <c r="D11" s="209"/>
      <c r="E11" s="209"/>
      <c r="F11" s="209"/>
      <c r="G11" s="209"/>
      <c r="H11" s="209"/>
      <c r="I11" s="209"/>
      <c r="J11" s="209"/>
      <c r="K11" s="239"/>
    </row>
    <row r="12" s="172" customFormat="1" spans="1:11">
      <c r="A12" s="182" t="s">
        <v>93</v>
      </c>
      <c r="B12" s="204" t="s">
        <v>89</v>
      </c>
      <c r="C12" s="204" t="s">
        <v>90</v>
      </c>
      <c r="D12" s="205"/>
      <c r="E12" s="184" t="s">
        <v>91</v>
      </c>
      <c r="F12" s="204" t="s">
        <v>89</v>
      </c>
      <c r="G12" s="204" t="s">
        <v>90</v>
      </c>
      <c r="H12" s="204"/>
      <c r="I12" s="184" t="s">
        <v>309</v>
      </c>
      <c r="J12" s="204" t="s">
        <v>89</v>
      </c>
      <c r="K12" s="235" t="s">
        <v>90</v>
      </c>
    </row>
    <row r="13" s="172" customFormat="1" spans="1:11">
      <c r="A13" s="182" t="s">
        <v>96</v>
      </c>
      <c r="B13" s="204" t="s">
        <v>89</v>
      </c>
      <c r="C13" s="204" t="s">
        <v>90</v>
      </c>
      <c r="D13" s="205"/>
      <c r="E13" s="184" t="s">
        <v>101</v>
      </c>
      <c r="F13" s="204" t="s">
        <v>89</v>
      </c>
      <c r="G13" s="204" t="s">
        <v>90</v>
      </c>
      <c r="H13" s="204"/>
      <c r="I13" s="184" t="s">
        <v>310</v>
      </c>
      <c r="J13" s="204" t="s">
        <v>89</v>
      </c>
      <c r="K13" s="235" t="s">
        <v>90</v>
      </c>
    </row>
    <row r="14" s="172" customFormat="1" ht="15" spans="1:11">
      <c r="A14" s="192" t="s">
        <v>311</v>
      </c>
      <c r="B14" s="196" t="s">
        <v>89</v>
      </c>
      <c r="C14" s="196" t="s">
        <v>90</v>
      </c>
      <c r="D14" s="195"/>
      <c r="E14" s="194" t="s">
        <v>312</v>
      </c>
      <c r="F14" s="196" t="s">
        <v>89</v>
      </c>
      <c r="G14" s="196" t="s">
        <v>90</v>
      </c>
      <c r="H14" s="196"/>
      <c r="I14" s="194" t="s">
        <v>313</v>
      </c>
      <c r="J14" s="196" t="s">
        <v>89</v>
      </c>
      <c r="K14" s="236" t="s">
        <v>90</v>
      </c>
    </row>
    <row r="15" s="172" customFormat="1" ht="15" spans="1:11">
      <c r="A15" s="198"/>
      <c r="B15" s="210"/>
      <c r="C15" s="210"/>
      <c r="D15" s="199"/>
      <c r="E15" s="198"/>
      <c r="F15" s="210"/>
      <c r="G15" s="210"/>
      <c r="H15" s="210"/>
      <c r="I15" s="198"/>
      <c r="J15" s="210"/>
      <c r="K15" s="210"/>
    </row>
    <row r="16" s="173" customFormat="1" spans="1:11">
      <c r="A16" s="176" t="s">
        <v>314</v>
      </c>
      <c r="B16" s="211"/>
      <c r="C16" s="211"/>
      <c r="D16" s="211"/>
      <c r="E16" s="211"/>
      <c r="F16" s="211"/>
      <c r="G16" s="211"/>
      <c r="H16" s="211"/>
      <c r="I16" s="211"/>
      <c r="J16" s="211"/>
      <c r="K16" s="240"/>
    </row>
    <row r="17" s="172" customFormat="1" spans="1:11">
      <c r="A17" s="188" t="s">
        <v>315</v>
      </c>
      <c r="B17" s="190"/>
      <c r="C17" s="190"/>
      <c r="D17" s="190"/>
      <c r="E17" s="190"/>
      <c r="F17" s="190"/>
      <c r="G17" s="190"/>
      <c r="H17" s="190"/>
      <c r="I17" s="190"/>
      <c r="J17" s="190"/>
      <c r="K17" s="241"/>
    </row>
    <row r="18" s="172" customFormat="1" spans="1:11">
      <c r="A18" s="188" t="s">
        <v>316</v>
      </c>
      <c r="B18" s="190"/>
      <c r="C18" s="190"/>
      <c r="D18" s="190"/>
      <c r="E18" s="190"/>
      <c r="F18" s="190"/>
      <c r="G18" s="190"/>
      <c r="H18" s="190"/>
      <c r="I18" s="190"/>
      <c r="J18" s="190"/>
      <c r="K18" s="241"/>
    </row>
    <row r="19" s="172" customFormat="1" spans="1:11">
      <c r="A19" s="212" t="s">
        <v>317</v>
      </c>
      <c r="B19" s="204"/>
      <c r="C19" s="204"/>
      <c r="D19" s="204"/>
      <c r="E19" s="204"/>
      <c r="F19" s="204"/>
      <c r="G19" s="204"/>
      <c r="H19" s="204"/>
      <c r="I19" s="204"/>
      <c r="J19" s="204"/>
      <c r="K19" s="235"/>
    </row>
    <row r="20" s="172" customFormat="1" spans="1:11">
      <c r="A20" s="213" t="s">
        <v>318</v>
      </c>
      <c r="B20" s="214"/>
      <c r="C20" s="214"/>
      <c r="D20" s="214"/>
      <c r="E20" s="214"/>
      <c r="F20" s="214"/>
      <c r="G20" s="214"/>
      <c r="H20" s="214"/>
      <c r="I20" s="214"/>
      <c r="J20" s="214"/>
      <c r="K20" s="242"/>
    </row>
    <row r="21" s="172" customFormat="1" spans="1:11">
      <c r="A21" s="213"/>
      <c r="B21" s="214"/>
      <c r="C21" s="214"/>
      <c r="D21" s="214"/>
      <c r="E21" s="214"/>
      <c r="F21" s="214"/>
      <c r="G21" s="214"/>
      <c r="H21" s="214"/>
      <c r="I21" s="214"/>
      <c r="J21" s="214"/>
      <c r="K21" s="242"/>
    </row>
    <row r="22" s="172" customFormat="1" spans="1:11">
      <c r="A22" s="213"/>
      <c r="B22" s="214"/>
      <c r="C22" s="214"/>
      <c r="D22" s="214"/>
      <c r="E22" s="214"/>
      <c r="F22" s="214"/>
      <c r="G22" s="214"/>
      <c r="H22" s="214"/>
      <c r="I22" s="214"/>
      <c r="J22" s="214"/>
      <c r="K22" s="242"/>
    </row>
    <row r="23" s="172" customFormat="1" spans="1:11">
      <c r="A23" s="213" t="s">
        <v>319</v>
      </c>
      <c r="B23" s="214"/>
      <c r="C23" s="214"/>
      <c r="D23" s="214"/>
      <c r="E23" s="214"/>
      <c r="F23" s="214"/>
      <c r="G23" s="214"/>
      <c r="H23" s="214"/>
      <c r="I23" s="214"/>
      <c r="J23" s="214"/>
      <c r="K23" s="242"/>
    </row>
    <row r="24" s="172" customFormat="1" spans="1:11">
      <c r="A24" s="213"/>
      <c r="B24" s="214"/>
      <c r="C24" s="214"/>
      <c r="D24" s="214"/>
      <c r="E24" s="214"/>
      <c r="F24" s="214"/>
      <c r="G24" s="214"/>
      <c r="H24" s="214"/>
      <c r="I24" s="214"/>
      <c r="J24" s="214"/>
      <c r="K24" s="242"/>
    </row>
    <row r="25" s="172" customFormat="1" spans="1:11">
      <c r="A25" s="215"/>
      <c r="B25" s="216"/>
      <c r="C25" s="216"/>
      <c r="D25" s="216"/>
      <c r="E25" s="216"/>
      <c r="F25" s="216"/>
      <c r="G25" s="216"/>
      <c r="H25" s="216"/>
      <c r="I25" s="216"/>
      <c r="J25" s="216"/>
      <c r="K25" s="243"/>
    </row>
    <row r="26" s="172" customFormat="1" spans="1:11">
      <c r="A26" s="188" t="s">
        <v>130</v>
      </c>
      <c r="B26" s="190"/>
      <c r="C26" s="204" t="s">
        <v>67</v>
      </c>
      <c r="D26" s="204" t="s">
        <v>68</v>
      </c>
      <c r="E26" s="187"/>
      <c r="F26" s="187"/>
      <c r="G26" s="187"/>
      <c r="H26" s="187"/>
      <c r="I26" s="187"/>
      <c r="J26" s="187"/>
      <c r="K26" s="234"/>
    </row>
    <row r="27" s="172" customFormat="1" ht="15" spans="1:11">
      <c r="A27" s="217" t="s">
        <v>320</v>
      </c>
      <c r="B27" s="218"/>
      <c r="C27" s="218"/>
      <c r="D27" s="218"/>
      <c r="E27" s="218"/>
      <c r="F27" s="218"/>
      <c r="G27" s="218"/>
      <c r="H27" s="218"/>
      <c r="I27" s="218"/>
      <c r="J27" s="218"/>
      <c r="K27" s="244"/>
    </row>
    <row r="28" s="172" customFormat="1" ht="15" spans="1:11">
      <c r="A28" s="219"/>
      <c r="B28" s="219"/>
      <c r="C28" s="219"/>
      <c r="D28" s="219"/>
      <c r="E28" s="219"/>
      <c r="F28" s="219"/>
      <c r="G28" s="219"/>
      <c r="H28" s="219"/>
      <c r="I28" s="219"/>
      <c r="J28" s="219"/>
      <c r="K28" s="219"/>
    </row>
    <row r="29" s="172" customFormat="1" spans="1:11">
      <c r="A29" s="220" t="s">
        <v>321</v>
      </c>
      <c r="B29" s="203"/>
      <c r="C29" s="203"/>
      <c r="D29" s="203"/>
      <c r="E29" s="203"/>
      <c r="F29" s="203"/>
      <c r="G29" s="203"/>
      <c r="H29" s="203"/>
      <c r="I29" s="203"/>
      <c r="J29" s="203"/>
      <c r="K29" s="237"/>
    </row>
    <row r="30" s="172" customFormat="1" spans="1:11">
      <c r="A30" s="266"/>
      <c r="B30" s="267"/>
      <c r="C30" s="267"/>
      <c r="D30" s="267"/>
      <c r="E30" s="267"/>
      <c r="F30" s="267"/>
      <c r="G30" s="267"/>
      <c r="H30" s="267"/>
      <c r="I30" s="267"/>
      <c r="J30" s="267"/>
      <c r="K30" s="268"/>
    </row>
    <row r="31" s="172" customFormat="1" ht="17.25" customHeight="1" spans="1:11">
      <c r="A31" s="221" t="s">
        <v>322</v>
      </c>
      <c r="B31" s="222"/>
      <c r="C31" s="222"/>
      <c r="D31" s="222"/>
      <c r="E31" s="222"/>
      <c r="F31" s="222"/>
      <c r="G31" s="222"/>
      <c r="H31" s="222"/>
      <c r="I31" s="222"/>
      <c r="J31" s="222"/>
      <c r="K31" s="245"/>
    </row>
    <row r="32" s="172" customFormat="1" ht="17.25" customHeight="1" spans="1:11">
      <c r="A32" s="221" t="s">
        <v>323</v>
      </c>
      <c r="B32" s="222"/>
      <c r="C32" s="222"/>
      <c r="D32" s="222"/>
      <c r="E32" s="222"/>
      <c r="F32" s="222"/>
      <c r="G32" s="222"/>
      <c r="H32" s="222"/>
      <c r="I32" s="222"/>
      <c r="J32" s="222"/>
      <c r="K32" s="245"/>
    </row>
    <row r="33" s="172" customFormat="1" ht="17.25" customHeight="1" spans="1:11">
      <c r="A33" s="221"/>
      <c r="B33" s="222"/>
      <c r="C33" s="222"/>
      <c r="D33" s="222"/>
      <c r="E33" s="222"/>
      <c r="F33" s="222"/>
      <c r="G33" s="222"/>
      <c r="H33" s="222"/>
      <c r="I33" s="222"/>
      <c r="J33" s="222"/>
      <c r="K33" s="245"/>
    </row>
    <row r="34" s="172" customFormat="1" ht="17.25" customHeight="1" spans="1:11">
      <c r="A34" s="221"/>
      <c r="B34" s="222"/>
      <c r="C34" s="222"/>
      <c r="D34" s="222"/>
      <c r="E34" s="222"/>
      <c r="F34" s="222"/>
      <c r="G34" s="222"/>
      <c r="H34" s="222"/>
      <c r="I34" s="222"/>
      <c r="J34" s="222"/>
      <c r="K34" s="245"/>
    </row>
    <row r="35" s="172" customFormat="1" ht="17.25" customHeight="1" spans="1:11">
      <c r="A35" s="221"/>
      <c r="B35" s="222"/>
      <c r="C35" s="222"/>
      <c r="D35" s="222"/>
      <c r="E35" s="222"/>
      <c r="F35" s="222"/>
      <c r="G35" s="222"/>
      <c r="H35" s="222"/>
      <c r="I35" s="222"/>
      <c r="J35" s="222"/>
      <c r="K35" s="245"/>
    </row>
    <row r="36" s="172" customFormat="1" ht="17.25" customHeight="1" spans="1:11">
      <c r="A36" s="213"/>
      <c r="B36" s="214"/>
      <c r="C36" s="214"/>
      <c r="D36" s="214"/>
      <c r="E36" s="214"/>
      <c r="F36" s="214"/>
      <c r="G36" s="214"/>
      <c r="H36" s="214"/>
      <c r="I36" s="214"/>
      <c r="J36" s="214"/>
      <c r="K36" s="242"/>
    </row>
    <row r="37" s="172" customFormat="1" ht="17.25" customHeight="1" spans="1:11">
      <c r="A37" s="223"/>
      <c r="B37" s="214"/>
      <c r="C37" s="214"/>
      <c r="D37" s="214"/>
      <c r="E37" s="214"/>
      <c r="F37" s="214"/>
      <c r="G37" s="214"/>
      <c r="H37" s="214"/>
      <c r="I37" s="214"/>
      <c r="J37" s="214"/>
      <c r="K37" s="242"/>
    </row>
    <row r="38" s="172" customFormat="1" ht="17.25" customHeight="1" spans="1:11">
      <c r="A38" s="224"/>
      <c r="B38" s="225"/>
      <c r="C38" s="225"/>
      <c r="D38" s="225"/>
      <c r="E38" s="225"/>
      <c r="F38" s="225"/>
      <c r="G38" s="225"/>
      <c r="H38" s="225"/>
      <c r="I38" s="225"/>
      <c r="J38" s="225"/>
      <c r="K38" s="246"/>
    </row>
    <row r="39" s="172" customFormat="1" ht="18.75" customHeight="1" spans="1:11">
      <c r="A39" s="226" t="s">
        <v>324</v>
      </c>
      <c r="B39" s="227"/>
      <c r="C39" s="227"/>
      <c r="D39" s="227"/>
      <c r="E39" s="227"/>
      <c r="F39" s="227"/>
      <c r="G39" s="227"/>
      <c r="H39" s="227"/>
      <c r="I39" s="227"/>
      <c r="J39" s="227"/>
      <c r="K39" s="247"/>
    </row>
    <row r="40" s="174" customFormat="1" ht="18.75" customHeight="1" spans="1:11">
      <c r="A40" s="188" t="s">
        <v>325</v>
      </c>
      <c r="B40" s="190"/>
      <c r="C40" s="190"/>
      <c r="D40" s="187" t="s">
        <v>326</v>
      </c>
      <c r="E40" s="187"/>
      <c r="F40" s="228" t="s">
        <v>327</v>
      </c>
      <c r="G40" s="229"/>
      <c r="H40" s="190" t="s">
        <v>328</v>
      </c>
      <c r="I40" s="190"/>
      <c r="J40" s="190" t="s">
        <v>329</v>
      </c>
      <c r="K40" s="241"/>
    </row>
    <row r="41" s="172" customFormat="1" ht="18.75" customHeight="1" spans="1:13">
      <c r="A41" s="188" t="s">
        <v>203</v>
      </c>
      <c r="B41" s="190"/>
      <c r="C41" s="190"/>
      <c r="D41" s="190"/>
      <c r="E41" s="190"/>
      <c r="F41" s="190"/>
      <c r="G41" s="190"/>
      <c r="H41" s="190"/>
      <c r="I41" s="190"/>
      <c r="J41" s="190"/>
      <c r="K41" s="241"/>
      <c r="M41" s="174"/>
    </row>
    <row r="42" s="172" customFormat="1" ht="30.95" customHeight="1" spans="1:11">
      <c r="A42" s="188"/>
      <c r="B42" s="190"/>
      <c r="C42" s="190"/>
      <c r="D42" s="190"/>
      <c r="E42" s="190"/>
      <c r="F42" s="190"/>
      <c r="G42" s="190"/>
      <c r="H42" s="190"/>
      <c r="I42" s="190"/>
      <c r="J42" s="190"/>
      <c r="K42" s="241"/>
    </row>
    <row r="43" s="172" customFormat="1" ht="18.75" customHeight="1" spans="1:11">
      <c r="A43" s="188"/>
      <c r="B43" s="190"/>
      <c r="C43" s="190"/>
      <c r="D43" s="190"/>
      <c r="E43" s="190"/>
      <c r="F43" s="190"/>
      <c r="G43" s="190"/>
      <c r="H43" s="190"/>
      <c r="I43" s="190"/>
      <c r="J43" s="190"/>
      <c r="K43" s="241"/>
    </row>
    <row r="44" s="172" customFormat="1" ht="32.1" customHeight="1" spans="1:11">
      <c r="A44" s="192" t="s">
        <v>142</v>
      </c>
      <c r="B44" s="230" t="s">
        <v>330</v>
      </c>
      <c r="C44" s="230"/>
      <c r="D44" s="194" t="s">
        <v>331</v>
      </c>
      <c r="E44" s="195" t="s">
        <v>145</v>
      </c>
      <c r="F44" s="194" t="s">
        <v>146</v>
      </c>
      <c r="G44" s="231">
        <v>5.28</v>
      </c>
      <c r="H44" s="232" t="s">
        <v>148</v>
      </c>
      <c r="I44" s="232"/>
      <c r="J44" s="230" t="s">
        <v>149</v>
      </c>
      <c r="K44" s="248"/>
    </row>
    <row r="45" s="172" customFormat="1" ht="16.5" customHeight="1"/>
    <row r="46" s="172" customFormat="1" ht="16.5" customHeight="1"/>
    <row r="47" s="172" customFormat="1" ht="16.5" customHeight="1"/>
  </sheetData>
  <mergeCells count="53">
    <mergeCell ref="A1:K1"/>
    <mergeCell ref="B2:C2"/>
    <mergeCell ref="E2:F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3:K23"/>
    <mergeCell ref="A24:K24"/>
    <mergeCell ref="A25:K25"/>
    <mergeCell ref="A26:B26"/>
    <mergeCell ref="E26:K26"/>
    <mergeCell ref="B27:K27"/>
    <mergeCell ref="A28:K28"/>
    <mergeCell ref="A29:K29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C40"/>
    <mergeCell ref="D40:E40"/>
    <mergeCell ref="F40:G40"/>
    <mergeCell ref="H40:I40"/>
    <mergeCell ref="J40:K40"/>
    <mergeCell ref="B41:K41"/>
    <mergeCell ref="A42:K42"/>
    <mergeCell ref="A43:K43"/>
    <mergeCell ref="B44:C44"/>
    <mergeCell ref="H44:I44"/>
    <mergeCell ref="J44:K44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24</xdr:row>
                    <xdr:rowOff>161925</xdr:rowOff>
                  </from>
                  <to>
                    <xdr:col>3</xdr:col>
                    <xdr:colOff>638175</xdr:colOff>
                    <xdr:row>25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23</xdr:row>
                    <xdr:rowOff>161925</xdr:rowOff>
                  </from>
                  <to>
                    <xdr:col>3</xdr:col>
                    <xdr:colOff>504825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name="Check Box 40" r:id="rId42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name="Check Box 41" r:id="rId43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name="Check Box 42" r:id="rId44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name="Check Box 43" r:id="rId45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name="Check Box 44" r:id="rId46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name="Check Box 45" r:id="rId47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name="Check Box 46" r:id="rId48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name="Check Box 47" r:id="rId49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name="Check Box 48" r:id="rId50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name="Check Box 49" r:id="rId51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name="Check Box 50" r:id="rId52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name="Check Box 51" r:id="rId53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name="Check Box 52" r:id="rId54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name="Check Box 53" r:id="rId55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name="Check Box 54" r:id="rId56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name="Check Box 55" r:id="rId57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name="Check Box 56" r:id="rId58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name="Check Box 57" r:id="rId59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name="Check Box 58" r:id="rId60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name="Check Box 59" r:id="rId6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name="Check Box 60" r:id="rId62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name="Check Box 61" r:id="rId63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name="Check Box 62" r:id="rId64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name="Check Box 63" r:id="rId65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name="Check Box 64" r:id="rId66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name="Check Box 65" r:id="rId67">
              <controlPr defaultSize="0">
                <anchor moveWithCells="1">
                  <from>
                    <xdr:col>3</xdr:col>
                    <xdr:colOff>238125</xdr:colOff>
                    <xdr:row>24</xdr:row>
                    <xdr:rowOff>161925</xdr:rowOff>
                  </from>
                  <to>
                    <xdr:col>3</xdr:col>
                    <xdr:colOff>638175</xdr:colOff>
                    <xdr:row>25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name="Check Box 66" r:id="rId68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name="Check Box 67" r:id="rId69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name="Check Box 68" r:id="rId70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name="Check Box 69" r:id="rId71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name="Check Box 70" r:id="rId7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name="Check Box 71" r:id="rId73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name="Check Box 72" r:id="rId74">
              <controlPr defaultSize="0">
                <anchor moveWithCells="1">
                  <from>
                    <xdr:col>2</xdr:col>
                    <xdr:colOff>180975</xdr:colOff>
                    <xdr:row>23</xdr:row>
                    <xdr:rowOff>161925</xdr:rowOff>
                  </from>
                  <to>
                    <xdr:col>3</xdr:col>
                    <xdr:colOff>504825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name="Check Box 73" r:id="rId75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name="Check Box 74" r:id="rId76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name="Check Box 75" r:id="rId77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name="Check Box 76" r:id="rId78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name="Check Box 77" r:id="rId79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name="Check Box 78" r:id="rId8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6"/>
  <sheetViews>
    <sheetView workbookViewId="0">
      <selection activeCell="A9" sqref="A9"/>
    </sheetView>
  </sheetViews>
  <sheetFormatPr defaultColWidth="9" defaultRowHeight="26.1" customHeight="1"/>
  <cols>
    <col min="1" max="1" width="17.125" style="112" customWidth="1"/>
    <col min="2" max="7" width="9.375" style="112" customWidth="1"/>
    <col min="8" max="8" width="9.68333333333333" style="112" customWidth="1"/>
    <col min="9" max="9" width="1.86666666666667" style="112" customWidth="1"/>
    <col min="10" max="10" width="20.3083333333333" style="112" customWidth="1"/>
    <col min="11" max="11" width="19.0583333333333" style="113" customWidth="1"/>
    <col min="12" max="12" width="20" style="113" customWidth="1"/>
    <col min="13" max="13" width="17.9666666666667" style="113" customWidth="1"/>
    <col min="14" max="14" width="15.775" style="113" customWidth="1"/>
    <col min="15" max="15" width="16.4" style="113" customWidth="1"/>
    <col min="16" max="16" width="16.0916666666667" style="113" customWidth="1"/>
    <col min="17" max="17" width="16.375" style="113" customWidth="1"/>
    <col min="18" max="16384" width="9" style="112"/>
  </cols>
  <sheetData>
    <row r="1" s="112" customFormat="1" ht="30" customHeight="1" spans="1:17">
      <c r="A1" s="114" t="s">
        <v>152</v>
      </c>
      <c r="B1" s="115"/>
      <c r="C1" s="115"/>
      <c r="D1" s="115"/>
      <c r="E1" s="115"/>
      <c r="F1" s="115"/>
      <c r="G1" s="115"/>
      <c r="H1" s="115"/>
      <c r="I1" s="115"/>
      <c r="J1" s="115"/>
      <c r="K1" s="152"/>
      <c r="L1" s="152"/>
      <c r="M1" s="152"/>
      <c r="N1" s="152"/>
      <c r="O1" s="152"/>
      <c r="P1" s="152"/>
      <c r="Q1" s="152"/>
    </row>
    <row r="2" s="112" customFormat="1" ht="29.1" customHeight="1" spans="1:17">
      <c r="A2" s="116" t="s">
        <v>62</v>
      </c>
      <c r="B2" s="249" t="s">
        <v>63</v>
      </c>
      <c r="C2" s="250"/>
      <c r="D2" s="118" t="s">
        <v>69</v>
      </c>
      <c r="E2" s="117" t="s">
        <v>70</v>
      </c>
      <c r="F2" s="117"/>
      <c r="G2" s="117"/>
      <c r="H2" s="117"/>
      <c r="I2" s="153"/>
      <c r="J2" s="154" t="s">
        <v>57</v>
      </c>
      <c r="K2" s="155" t="s">
        <v>255</v>
      </c>
      <c r="L2" s="155"/>
      <c r="M2" s="155"/>
      <c r="N2" s="155"/>
      <c r="O2" s="156"/>
      <c r="P2" s="156"/>
      <c r="Q2" s="170"/>
    </row>
    <row r="3" s="112" customFormat="1" ht="29.1" customHeight="1" spans="1:17">
      <c r="A3" s="119" t="s">
        <v>153</v>
      </c>
      <c r="B3" s="120" t="s">
        <v>154</v>
      </c>
      <c r="C3" s="120"/>
      <c r="D3" s="120"/>
      <c r="E3" s="120"/>
      <c r="F3" s="120"/>
      <c r="G3" s="120"/>
      <c r="H3" s="120"/>
      <c r="I3" s="142"/>
      <c r="J3" s="157" t="s">
        <v>155</v>
      </c>
      <c r="K3" s="158"/>
      <c r="L3" s="158"/>
      <c r="M3" s="158"/>
      <c r="N3" s="158"/>
      <c r="O3" s="159"/>
      <c r="P3" s="159"/>
      <c r="Q3" s="171"/>
    </row>
    <row r="4" s="112" customFormat="1" ht="29.1" customHeight="1" spans="1:17">
      <c r="A4" s="119"/>
      <c r="B4" s="251" t="s">
        <v>116</v>
      </c>
      <c r="C4" s="252" t="s">
        <v>117</v>
      </c>
      <c r="D4" s="253" t="s">
        <v>118</v>
      </c>
      <c r="E4" s="252" t="s">
        <v>119</v>
      </c>
      <c r="F4" s="252" t="s">
        <v>120</v>
      </c>
      <c r="G4" s="252" t="s">
        <v>121</v>
      </c>
      <c r="H4" s="252" t="s">
        <v>122</v>
      </c>
      <c r="I4" s="142"/>
      <c r="J4" s="160"/>
      <c r="K4" s="161" t="s">
        <v>116</v>
      </c>
      <c r="L4" s="161" t="s">
        <v>117</v>
      </c>
      <c r="M4" s="263" t="s">
        <v>118</v>
      </c>
      <c r="N4" s="161" t="s">
        <v>119</v>
      </c>
      <c r="O4" s="161" t="s">
        <v>120</v>
      </c>
      <c r="P4" s="161" t="s">
        <v>121</v>
      </c>
      <c r="Q4" s="147" t="s">
        <v>256</v>
      </c>
    </row>
    <row r="5" s="112" customFormat="1" ht="29.1" customHeight="1" spans="1:17">
      <c r="A5" s="119"/>
      <c r="B5" s="251" t="s">
        <v>156</v>
      </c>
      <c r="C5" s="252" t="s">
        <v>157</v>
      </c>
      <c r="D5" s="253" t="s">
        <v>158</v>
      </c>
      <c r="E5" s="252" t="s">
        <v>159</v>
      </c>
      <c r="F5" s="252" t="s">
        <v>160</v>
      </c>
      <c r="G5" s="252" t="s">
        <v>161</v>
      </c>
      <c r="H5" s="252" t="s">
        <v>162</v>
      </c>
      <c r="I5" s="142"/>
      <c r="J5" s="160"/>
      <c r="K5" s="264" t="s">
        <v>257</v>
      </c>
      <c r="L5" s="264" t="s">
        <v>258</v>
      </c>
      <c r="M5" s="264" t="s">
        <v>259</v>
      </c>
      <c r="N5" s="264" t="s">
        <v>260</v>
      </c>
      <c r="O5" s="264" t="s">
        <v>261</v>
      </c>
      <c r="P5" s="264" t="s">
        <v>262</v>
      </c>
      <c r="Q5" s="264" t="s">
        <v>263</v>
      </c>
    </row>
    <row r="6" s="112" customFormat="1" ht="29.1" customHeight="1" spans="1:17">
      <c r="A6" s="252" t="s">
        <v>164</v>
      </c>
      <c r="B6" s="254">
        <f>C6-2.1</f>
        <v>96.3</v>
      </c>
      <c r="C6" s="254">
        <f>D6-2.1</f>
        <v>98.4</v>
      </c>
      <c r="D6" s="126">
        <v>100.5</v>
      </c>
      <c r="E6" s="254">
        <f t="shared" ref="E6:H6" si="0">D6+2.1</f>
        <v>102.6</v>
      </c>
      <c r="F6" s="254">
        <f t="shared" si="0"/>
        <v>104.7</v>
      </c>
      <c r="G6" s="254">
        <f t="shared" si="0"/>
        <v>106.8</v>
      </c>
      <c r="H6" s="254">
        <f t="shared" si="0"/>
        <v>108.9</v>
      </c>
      <c r="I6" s="142"/>
      <c r="J6" s="252" t="s">
        <v>164</v>
      </c>
      <c r="K6" s="165" t="s">
        <v>264</v>
      </c>
      <c r="L6" s="165" t="s">
        <v>264</v>
      </c>
      <c r="M6" s="165" t="s">
        <v>265</v>
      </c>
      <c r="N6" s="165" t="s">
        <v>264</v>
      </c>
      <c r="O6" s="165" t="s">
        <v>265</v>
      </c>
      <c r="P6" s="165" t="s">
        <v>264</v>
      </c>
      <c r="Q6" s="165"/>
    </row>
    <row r="7" s="112" customFormat="1" ht="29.1" customHeight="1" spans="1:17">
      <c r="A7" s="252" t="s">
        <v>167</v>
      </c>
      <c r="B7" s="254">
        <f>C7-1.5</f>
        <v>69</v>
      </c>
      <c r="C7" s="254">
        <f>D7-1.5</f>
        <v>70.5</v>
      </c>
      <c r="D7" s="126">
        <v>72</v>
      </c>
      <c r="E7" s="254">
        <f t="shared" ref="E7:H7" si="1">D7+1.5</f>
        <v>73.5</v>
      </c>
      <c r="F7" s="254">
        <f t="shared" si="1"/>
        <v>75</v>
      </c>
      <c r="G7" s="254">
        <f t="shared" si="1"/>
        <v>76.5</v>
      </c>
      <c r="H7" s="254">
        <f t="shared" si="1"/>
        <v>78</v>
      </c>
      <c r="I7" s="142"/>
      <c r="J7" s="252" t="s">
        <v>167</v>
      </c>
      <c r="K7" s="165" t="s">
        <v>264</v>
      </c>
      <c r="L7" s="265" t="s">
        <v>266</v>
      </c>
      <c r="M7" s="165" t="s">
        <v>264</v>
      </c>
      <c r="N7" s="265" t="s">
        <v>266</v>
      </c>
      <c r="O7" s="165" t="s">
        <v>264</v>
      </c>
      <c r="P7" s="265" t="s">
        <v>266</v>
      </c>
      <c r="Q7" s="165"/>
    </row>
    <row r="8" s="112" customFormat="1" ht="29.1" customHeight="1" spans="1:17">
      <c r="A8" s="252" t="s">
        <v>170</v>
      </c>
      <c r="B8" s="254">
        <f>C8-4</f>
        <v>76</v>
      </c>
      <c r="C8" s="254">
        <f>D8-4</f>
        <v>80</v>
      </c>
      <c r="D8" s="126" t="s">
        <v>171</v>
      </c>
      <c r="E8" s="254">
        <f t="shared" ref="E8:E10" si="2">D8+4</f>
        <v>88</v>
      </c>
      <c r="F8" s="254">
        <f>E8+5</f>
        <v>93</v>
      </c>
      <c r="G8" s="254">
        <f>F8+6</f>
        <v>99</v>
      </c>
      <c r="H8" s="254">
        <f>G8+6</f>
        <v>105</v>
      </c>
      <c r="I8" s="142"/>
      <c r="J8" s="252" t="s">
        <v>170</v>
      </c>
      <c r="K8" s="165" t="s">
        <v>264</v>
      </c>
      <c r="L8" s="165" t="s">
        <v>264</v>
      </c>
      <c r="M8" s="165" t="s">
        <v>264</v>
      </c>
      <c r="N8" s="165" t="s">
        <v>265</v>
      </c>
      <c r="O8" s="165" t="s">
        <v>265</v>
      </c>
      <c r="P8" s="165" t="s">
        <v>265</v>
      </c>
      <c r="Q8" s="144"/>
    </row>
    <row r="9" s="112" customFormat="1" ht="29.1" customHeight="1" spans="1:17">
      <c r="A9" s="252" t="s">
        <v>173</v>
      </c>
      <c r="B9" s="254">
        <f>C9-4</f>
        <v>84</v>
      </c>
      <c r="C9" s="254">
        <f>D9-4</f>
        <v>88</v>
      </c>
      <c r="D9" s="126" t="s">
        <v>174</v>
      </c>
      <c r="E9" s="254">
        <f t="shared" si="2"/>
        <v>96</v>
      </c>
      <c r="F9" s="254">
        <f>E9+5</f>
        <v>101</v>
      </c>
      <c r="G9" s="254">
        <f>F9+6</f>
        <v>107</v>
      </c>
      <c r="H9" s="254">
        <f>G9+6</f>
        <v>113</v>
      </c>
      <c r="I9" s="142"/>
      <c r="J9" s="252" t="s">
        <v>173</v>
      </c>
      <c r="K9" s="144" t="s">
        <v>268</v>
      </c>
      <c r="L9" s="165" t="s">
        <v>264</v>
      </c>
      <c r="M9" s="144" t="s">
        <v>268</v>
      </c>
      <c r="N9" s="165" t="s">
        <v>264</v>
      </c>
      <c r="O9" s="144" t="s">
        <v>268</v>
      </c>
      <c r="P9" s="165" t="s">
        <v>264</v>
      </c>
      <c r="Q9" s="165"/>
    </row>
    <row r="10" s="112" customFormat="1" ht="29.1" customHeight="1" spans="1:17">
      <c r="A10" s="252" t="s">
        <v>177</v>
      </c>
      <c r="B10" s="254">
        <f>C10-3.6</f>
        <v>99.8</v>
      </c>
      <c r="C10" s="254">
        <f>D10-3.6</f>
        <v>103.4</v>
      </c>
      <c r="D10" s="126" t="s">
        <v>178</v>
      </c>
      <c r="E10" s="254">
        <f t="shared" si="2"/>
        <v>111</v>
      </c>
      <c r="F10" s="254">
        <f t="shared" ref="F10:H10" si="3">E10+4</f>
        <v>115</v>
      </c>
      <c r="G10" s="254">
        <f t="shared" si="3"/>
        <v>119</v>
      </c>
      <c r="H10" s="254">
        <f t="shared" si="3"/>
        <v>123</v>
      </c>
      <c r="I10" s="142"/>
      <c r="J10" s="252" t="s">
        <v>177</v>
      </c>
      <c r="K10" s="165" t="s">
        <v>332</v>
      </c>
      <c r="L10" s="166" t="s">
        <v>266</v>
      </c>
      <c r="M10" s="165" t="s">
        <v>332</v>
      </c>
      <c r="N10" s="165" t="s">
        <v>264</v>
      </c>
      <c r="O10" s="165" t="s">
        <v>270</v>
      </c>
      <c r="P10" s="165" t="s">
        <v>264</v>
      </c>
      <c r="Q10" s="144"/>
    </row>
    <row r="11" s="112" customFormat="1" ht="29.1" customHeight="1" spans="1:17">
      <c r="A11" s="255" t="s">
        <v>181</v>
      </c>
      <c r="B11" s="254">
        <f>C11-2.3/2</f>
        <v>30.2</v>
      </c>
      <c r="C11" s="254">
        <f>D11-2.3/2</f>
        <v>31.35</v>
      </c>
      <c r="D11" s="126">
        <v>32.5</v>
      </c>
      <c r="E11" s="254">
        <f t="shared" ref="E11:H11" si="4">D11+2.6/2</f>
        <v>33.8</v>
      </c>
      <c r="F11" s="254">
        <f t="shared" si="4"/>
        <v>35.1</v>
      </c>
      <c r="G11" s="254">
        <f t="shared" si="4"/>
        <v>36.4</v>
      </c>
      <c r="H11" s="254">
        <f t="shared" si="4"/>
        <v>37.7</v>
      </c>
      <c r="I11" s="142"/>
      <c r="J11" s="255" t="s">
        <v>181</v>
      </c>
      <c r="K11" s="144" t="s">
        <v>271</v>
      </c>
      <c r="L11" s="165" t="s">
        <v>264</v>
      </c>
      <c r="M11" s="144" t="s">
        <v>271</v>
      </c>
      <c r="N11" s="165" t="s">
        <v>264</v>
      </c>
      <c r="O11" s="144" t="s">
        <v>271</v>
      </c>
      <c r="P11" s="166" t="s">
        <v>272</v>
      </c>
      <c r="Q11" s="144"/>
    </row>
    <row r="12" s="112" customFormat="1" ht="29.1" customHeight="1" spans="1:17">
      <c r="A12" s="255" t="s">
        <v>185</v>
      </c>
      <c r="B12" s="254">
        <f>C12-0.7</f>
        <v>21.6</v>
      </c>
      <c r="C12" s="254">
        <f>D12-0.7</f>
        <v>22.3</v>
      </c>
      <c r="D12" s="126">
        <v>23</v>
      </c>
      <c r="E12" s="254">
        <f>D12+0.7</f>
        <v>23.7</v>
      </c>
      <c r="F12" s="254">
        <f>E12+0.7</f>
        <v>24.4</v>
      </c>
      <c r="G12" s="254">
        <f>F12+0.9</f>
        <v>25.3</v>
      </c>
      <c r="H12" s="254">
        <f>G12+0.9</f>
        <v>26.2</v>
      </c>
      <c r="I12" s="142"/>
      <c r="J12" s="255" t="s">
        <v>185</v>
      </c>
      <c r="K12" s="144" t="s">
        <v>269</v>
      </c>
      <c r="L12" s="165" t="s">
        <v>264</v>
      </c>
      <c r="M12" s="144" t="s">
        <v>269</v>
      </c>
      <c r="N12" s="166" t="s">
        <v>273</v>
      </c>
      <c r="O12" s="144" t="s">
        <v>269</v>
      </c>
      <c r="P12" s="166" t="s">
        <v>273</v>
      </c>
      <c r="Q12" s="144"/>
    </row>
    <row r="13" s="112" customFormat="1" ht="29.1" customHeight="1" spans="1:17">
      <c r="A13" s="252" t="s">
        <v>189</v>
      </c>
      <c r="B13" s="254">
        <f>C13-0.5</f>
        <v>13.5</v>
      </c>
      <c r="C13" s="254">
        <f>D13-0.5</f>
        <v>14</v>
      </c>
      <c r="D13" s="126">
        <v>14.5</v>
      </c>
      <c r="E13" s="254">
        <f>D13+0.5</f>
        <v>15</v>
      </c>
      <c r="F13" s="254">
        <f>E13+0.5</f>
        <v>15.5</v>
      </c>
      <c r="G13" s="254">
        <f>F13+0.7</f>
        <v>16.2</v>
      </c>
      <c r="H13" s="254">
        <f t="shared" ref="H13:H15" si="5">G13+0.7</f>
        <v>16.9</v>
      </c>
      <c r="I13" s="142"/>
      <c r="J13" s="252" t="s">
        <v>189</v>
      </c>
      <c r="K13" s="165" t="s">
        <v>264</v>
      </c>
      <c r="L13" s="166" t="s">
        <v>274</v>
      </c>
      <c r="M13" s="165" t="s">
        <v>264</v>
      </c>
      <c r="N13" s="165" t="s">
        <v>264</v>
      </c>
      <c r="O13" s="165" t="s">
        <v>264</v>
      </c>
      <c r="P13" s="166" t="s">
        <v>274</v>
      </c>
      <c r="Q13" s="144"/>
    </row>
    <row r="14" s="112" customFormat="1" ht="29.1" customHeight="1" spans="1:17">
      <c r="A14" s="252" t="s">
        <v>191</v>
      </c>
      <c r="B14" s="254">
        <f>C14-0.5</f>
        <v>19</v>
      </c>
      <c r="C14" s="254">
        <f>D14-0.5</f>
        <v>19.5</v>
      </c>
      <c r="D14" s="126">
        <v>20</v>
      </c>
      <c r="E14" s="254">
        <f>D14+0.5</f>
        <v>20.5</v>
      </c>
      <c r="F14" s="254">
        <f>E14+0.5</f>
        <v>21</v>
      </c>
      <c r="G14" s="254">
        <f>F14+0.7</f>
        <v>21.7</v>
      </c>
      <c r="H14" s="254">
        <f t="shared" si="5"/>
        <v>22.4</v>
      </c>
      <c r="I14" s="142"/>
      <c r="J14" s="252" t="s">
        <v>191</v>
      </c>
      <c r="K14" s="144" t="s">
        <v>275</v>
      </c>
      <c r="L14" s="165" t="s">
        <v>264</v>
      </c>
      <c r="M14" s="144" t="s">
        <v>275</v>
      </c>
      <c r="N14" s="165" t="s">
        <v>264</v>
      </c>
      <c r="O14" s="144" t="s">
        <v>275</v>
      </c>
      <c r="P14" s="165" t="s">
        <v>264</v>
      </c>
      <c r="Q14" s="144"/>
    </row>
    <row r="15" s="112" customFormat="1" ht="29.1" customHeight="1" spans="1:17">
      <c r="A15" s="252" t="s">
        <v>193</v>
      </c>
      <c r="B15" s="254">
        <f>C15-0.7</f>
        <v>27.2</v>
      </c>
      <c r="C15" s="254">
        <f>D15-0.6</f>
        <v>27.9</v>
      </c>
      <c r="D15" s="126">
        <v>28.5</v>
      </c>
      <c r="E15" s="254">
        <f>D15+0.6</f>
        <v>29.1</v>
      </c>
      <c r="F15" s="254">
        <f>E15+0.7</f>
        <v>29.8</v>
      </c>
      <c r="G15" s="254">
        <f>F15+0.6</f>
        <v>30.4</v>
      </c>
      <c r="H15" s="254">
        <f t="shared" si="5"/>
        <v>31.1</v>
      </c>
      <c r="I15" s="142"/>
      <c r="J15" s="252" t="s">
        <v>193</v>
      </c>
      <c r="K15" s="144" t="s">
        <v>276</v>
      </c>
      <c r="L15" s="166" t="s">
        <v>277</v>
      </c>
      <c r="M15" s="144" t="s">
        <v>276</v>
      </c>
      <c r="N15" s="165" t="s">
        <v>264</v>
      </c>
      <c r="O15" s="144" t="s">
        <v>276</v>
      </c>
      <c r="P15" s="165" t="s">
        <v>264</v>
      </c>
      <c r="Q15" s="144"/>
    </row>
    <row r="16" s="112" customFormat="1" ht="29.1" customHeight="1" spans="1:17">
      <c r="A16" s="252" t="s">
        <v>194</v>
      </c>
      <c r="B16" s="254">
        <f>C16-0.9</f>
        <v>40.2</v>
      </c>
      <c r="C16" s="254">
        <f>D16-0.9</f>
        <v>41.1</v>
      </c>
      <c r="D16" s="126">
        <v>42</v>
      </c>
      <c r="E16" s="254">
        <f t="shared" ref="E16:H16" si="6">D16+1.1</f>
        <v>43.1</v>
      </c>
      <c r="F16" s="254">
        <f t="shared" si="6"/>
        <v>44.2</v>
      </c>
      <c r="G16" s="254">
        <f t="shared" si="6"/>
        <v>45.3</v>
      </c>
      <c r="H16" s="254">
        <f t="shared" si="6"/>
        <v>46.4</v>
      </c>
      <c r="I16" s="142"/>
      <c r="J16" s="252" t="s">
        <v>194</v>
      </c>
      <c r="K16" s="144" t="s">
        <v>276</v>
      </c>
      <c r="L16" s="166" t="s">
        <v>277</v>
      </c>
      <c r="M16" s="144" t="s">
        <v>276</v>
      </c>
      <c r="N16" s="165" t="s">
        <v>264</v>
      </c>
      <c r="O16" s="144" t="s">
        <v>276</v>
      </c>
      <c r="P16" s="165" t="s">
        <v>264</v>
      </c>
      <c r="Q16" s="144"/>
    </row>
    <row r="17" s="112" customFormat="1" ht="29.1" customHeight="1" spans="1:17">
      <c r="A17" s="252" t="s">
        <v>195</v>
      </c>
      <c r="B17" s="254">
        <f t="shared" ref="B17:B19" si="7">D17-0.5</f>
        <v>14.5</v>
      </c>
      <c r="C17" s="254">
        <f t="shared" ref="C17:H17" si="8">B17</f>
        <v>14.5</v>
      </c>
      <c r="D17" s="126">
        <v>15</v>
      </c>
      <c r="E17" s="254">
        <f t="shared" si="8"/>
        <v>15</v>
      </c>
      <c r="F17" s="254">
        <f t="shared" ref="F17:F19" si="9">D17+1.5</f>
        <v>16.5</v>
      </c>
      <c r="G17" s="254">
        <f t="shared" si="8"/>
        <v>16.5</v>
      </c>
      <c r="H17" s="254">
        <f t="shared" si="8"/>
        <v>16.5</v>
      </c>
      <c r="I17" s="142"/>
      <c r="J17" s="252" t="s">
        <v>195</v>
      </c>
      <c r="K17" s="165" t="s">
        <v>264</v>
      </c>
      <c r="L17" s="265" t="s">
        <v>266</v>
      </c>
      <c r="M17" s="165" t="s">
        <v>264</v>
      </c>
      <c r="N17" s="265" t="s">
        <v>266</v>
      </c>
      <c r="O17" s="165" t="s">
        <v>264</v>
      </c>
      <c r="P17" s="265" t="s">
        <v>266</v>
      </c>
      <c r="Q17" s="144"/>
    </row>
    <row r="18" s="112" customFormat="1" ht="29.1" customHeight="1" spans="1:17">
      <c r="A18" s="252" t="s">
        <v>199</v>
      </c>
      <c r="B18" s="254">
        <f t="shared" si="7"/>
        <v>16.5</v>
      </c>
      <c r="C18" s="254">
        <f t="shared" ref="C18:H18" si="10">B18</f>
        <v>16.5</v>
      </c>
      <c r="D18" s="126">
        <v>17</v>
      </c>
      <c r="E18" s="254">
        <f t="shared" si="10"/>
        <v>17</v>
      </c>
      <c r="F18" s="254">
        <f t="shared" si="9"/>
        <v>18.5</v>
      </c>
      <c r="G18" s="254">
        <f t="shared" si="10"/>
        <v>18.5</v>
      </c>
      <c r="H18" s="254">
        <f t="shared" si="10"/>
        <v>18.5</v>
      </c>
      <c r="I18" s="142"/>
      <c r="J18" s="252" t="s">
        <v>199</v>
      </c>
      <c r="K18" s="165" t="s">
        <v>264</v>
      </c>
      <c r="L18" s="165" t="s">
        <v>264</v>
      </c>
      <c r="M18" s="165" t="s">
        <v>264</v>
      </c>
      <c r="N18" s="165" t="s">
        <v>264</v>
      </c>
      <c r="O18" s="165" t="s">
        <v>264</v>
      </c>
      <c r="P18" s="165" t="s">
        <v>264</v>
      </c>
      <c r="Q18" s="144"/>
    </row>
    <row r="19" s="112" customFormat="1" ht="29.1" customHeight="1" spans="1:17">
      <c r="A19" s="252" t="s">
        <v>200</v>
      </c>
      <c r="B19" s="254">
        <f t="shared" si="7"/>
        <v>14</v>
      </c>
      <c r="C19" s="254">
        <f t="shared" ref="C19:H19" si="11">B19</f>
        <v>14</v>
      </c>
      <c r="D19" s="126">
        <v>14.5</v>
      </c>
      <c r="E19" s="254">
        <f t="shared" si="11"/>
        <v>14.5</v>
      </c>
      <c r="F19" s="254">
        <f t="shared" si="9"/>
        <v>16</v>
      </c>
      <c r="G19" s="254">
        <f t="shared" si="11"/>
        <v>16</v>
      </c>
      <c r="H19" s="254">
        <f t="shared" si="11"/>
        <v>16</v>
      </c>
      <c r="I19" s="142"/>
      <c r="J19" s="252" t="s">
        <v>200</v>
      </c>
      <c r="K19" s="144" t="s">
        <v>276</v>
      </c>
      <c r="L19" s="166" t="s">
        <v>277</v>
      </c>
      <c r="M19" s="144" t="s">
        <v>276</v>
      </c>
      <c r="N19" s="165" t="s">
        <v>264</v>
      </c>
      <c r="O19" s="144" t="s">
        <v>276</v>
      </c>
      <c r="P19" s="165" t="s">
        <v>264</v>
      </c>
      <c r="Q19" s="144"/>
    </row>
    <row r="20" s="112" customFormat="1" ht="29.1" customHeight="1" spans="1:17">
      <c r="A20" s="252" t="s">
        <v>202</v>
      </c>
      <c r="B20" s="254">
        <f>C20</f>
        <v>4.5</v>
      </c>
      <c r="C20" s="254">
        <f>D20</f>
        <v>4.5</v>
      </c>
      <c r="D20" s="126">
        <v>4.5</v>
      </c>
      <c r="E20" s="254">
        <f t="shared" ref="E20:H20" si="12">D20</f>
        <v>4.5</v>
      </c>
      <c r="F20" s="254">
        <f t="shared" si="12"/>
        <v>4.5</v>
      </c>
      <c r="G20" s="254">
        <f t="shared" si="12"/>
        <v>4.5</v>
      </c>
      <c r="H20" s="254">
        <f t="shared" si="12"/>
        <v>4.5</v>
      </c>
      <c r="I20" s="142"/>
      <c r="J20" s="252" t="s">
        <v>202</v>
      </c>
      <c r="K20" s="144" t="s">
        <v>269</v>
      </c>
      <c r="L20" s="165" t="s">
        <v>264</v>
      </c>
      <c r="M20" s="144" t="s">
        <v>269</v>
      </c>
      <c r="N20" s="165" t="s">
        <v>264</v>
      </c>
      <c r="O20" s="144" t="s">
        <v>269</v>
      </c>
      <c r="P20" s="165" t="s">
        <v>264</v>
      </c>
      <c r="Q20" s="144"/>
    </row>
    <row r="21" s="112" customFormat="1" ht="29.1" customHeight="1" spans="1:17">
      <c r="A21" s="122" t="s">
        <v>333</v>
      </c>
      <c r="B21" s="256">
        <f>C21</f>
        <v>17.5</v>
      </c>
      <c r="C21" s="256">
        <f>D21-0.5</f>
        <v>17.5</v>
      </c>
      <c r="D21" s="257">
        <v>18</v>
      </c>
      <c r="E21" s="256">
        <f>D21</f>
        <v>18</v>
      </c>
      <c r="F21" s="256">
        <f>E21+1</f>
        <v>19</v>
      </c>
      <c r="G21" s="256">
        <f>F21</f>
        <v>19</v>
      </c>
      <c r="H21" s="256">
        <f>G21</f>
        <v>19</v>
      </c>
      <c r="I21" s="142"/>
      <c r="J21" s="122" t="s">
        <v>333</v>
      </c>
      <c r="K21" s="165" t="s">
        <v>264</v>
      </c>
      <c r="L21" s="165" t="s">
        <v>264</v>
      </c>
      <c r="M21" s="144" t="s">
        <v>334</v>
      </c>
      <c r="N21" s="166" t="s">
        <v>335</v>
      </c>
      <c r="O21" s="144" t="s">
        <v>334</v>
      </c>
      <c r="P21" s="144" t="s">
        <v>334</v>
      </c>
      <c r="Q21" s="144"/>
    </row>
    <row r="22" s="112" customFormat="1" ht="29.1" customHeight="1" spans="1:17">
      <c r="A22" s="122"/>
      <c r="B22" s="256"/>
      <c r="C22" s="256"/>
      <c r="D22" s="258"/>
      <c r="E22" s="256"/>
      <c r="F22" s="256"/>
      <c r="G22" s="256"/>
      <c r="H22" s="256"/>
      <c r="I22" s="142"/>
      <c r="J22" s="122"/>
      <c r="K22" s="165"/>
      <c r="L22" s="165"/>
      <c r="M22" s="144"/>
      <c r="N22" s="166"/>
      <c r="O22" s="144"/>
      <c r="P22" s="144"/>
      <c r="Q22" s="144"/>
    </row>
    <row r="23" s="112" customFormat="1" ht="29.1" customHeight="1" spans="1:17">
      <c r="A23" s="122"/>
      <c r="B23" s="256"/>
      <c r="C23" s="256"/>
      <c r="D23" s="258"/>
      <c r="E23" s="256"/>
      <c r="F23" s="256"/>
      <c r="G23" s="256"/>
      <c r="H23" s="256"/>
      <c r="I23" s="142"/>
      <c r="J23" s="122"/>
      <c r="K23" s="165"/>
      <c r="L23" s="165"/>
      <c r="M23" s="144"/>
      <c r="N23" s="166"/>
      <c r="O23" s="144"/>
      <c r="P23" s="144"/>
      <c r="Q23" s="144"/>
    </row>
    <row r="24" s="112" customFormat="1" ht="29.1" customHeight="1" spans="1:17">
      <c r="A24" s="259"/>
      <c r="B24" s="260"/>
      <c r="C24" s="260"/>
      <c r="D24" s="261"/>
      <c r="E24" s="260"/>
      <c r="F24" s="260"/>
      <c r="G24" s="260"/>
      <c r="H24" s="262"/>
      <c r="I24" s="142"/>
      <c r="J24" s="259"/>
      <c r="K24" s="165"/>
      <c r="L24" s="165"/>
      <c r="M24" s="144"/>
      <c r="N24" s="165"/>
      <c r="O24" s="144"/>
      <c r="P24" s="165"/>
      <c r="Q24" s="147"/>
    </row>
    <row r="25" s="112" customFormat="1" ht="14.25" spans="1:17">
      <c r="A25" s="112" t="s">
        <v>204</v>
      </c>
      <c r="B25" s="151"/>
      <c r="C25" s="151"/>
      <c r="D25" s="151"/>
      <c r="E25" s="151"/>
      <c r="F25" s="151"/>
      <c r="G25" s="151"/>
      <c r="H25" s="151"/>
      <c r="I25" s="151"/>
      <c r="J25" s="150" t="s">
        <v>336</v>
      </c>
      <c r="K25" s="169"/>
      <c r="L25" s="169" t="s">
        <v>206</v>
      </c>
      <c r="M25" s="169"/>
      <c r="N25" s="169" t="s">
        <v>207</v>
      </c>
      <c r="O25" s="169"/>
      <c r="P25" s="169"/>
      <c r="Q25" s="113"/>
    </row>
    <row r="26" s="112" customFormat="1" customHeight="1" spans="1:17">
      <c r="A26" s="151"/>
      <c r="K26" s="113"/>
      <c r="L26" s="113"/>
      <c r="M26" s="113"/>
      <c r="N26" s="113"/>
      <c r="O26" s="113"/>
      <c r="P26" s="113"/>
      <c r="Q26" s="113"/>
    </row>
  </sheetData>
  <mergeCells count="7">
    <mergeCell ref="A1:Q1"/>
    <mergeCell ref="B2:C2"/>
    <mergeCell ref="E2:H2"/>
    <mergeCell ref="K2:Q2"/>
    <mergeCell ref="B3:H3"/>
    <mergeCell ref="J3:Q3"/>
    <mergeCell ref="A3:A5"/>
  </mergeCells>
  <pageMargins left="0.75" right="0.75" top="1" bottom="1" header="0.5" footer="0.5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工作内容</vt:lpstr>
      <vt:lpstr>AQL2.5验货</vt:lpstr>
      <vt:lpstr>首期</vt:lpstr>
      <vt:lpstr>验货尺寸表 </vt:lpstr>
      <vt:lpstr>中期</vt:lpstr>
      <vt:lpstr>验货尺寸表 （中期洗水）</vt:lpstr>
      <vt:lpstr>中期验货尺寸表</vt:lpstr>
      <vt:lpstr>尾期1</vt:lpstr>
      <vt:lpstr>验货尺寸表1</vt:lpstr>
      <vt:lpstr>尾期2</vt:lpstr>
      <vt:lpstr>验货尺寸表2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Lenovo</cp:lastModifiedBy>
  <dcterms:created xsi:type="dcterms:W3CDTF">2020-03-11T01:34:00Z</dcterms:created>
  <dcterms:modified xsi:type="dcterms:W3CDTF">2023-05-31T05:40:56Z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4712F23CF68645DD989C735E613B458B</vt:lpwstr>
  </property>
</Properties>
</file>