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TAJJCL81305（翻单）\5-31尾期（翻单）第2批\"/>
    </mc:Choice>
  </mc:AlternateContent>
  <xr:revisionPtr revIDLastSave="0" documentId="13_ncr:1_{D45C4824-EA3D-4400-A13B-DEA29F433AE5}" xr6:coauthVersionLast="47" xr6:coauthVersionMax="47" xr10:uidLastSave="{00000000-0000-0000-0000-000000000000}"/>
  <bookViews>
    <workbookView xWindow="840" yWindow="270" windowWidth="18285" windowHeight="10590" tabRatio="793" firstSheet="4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4" i="7" l="1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K36" i="18"/>
  <c r="E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F17" i="15"/>
  <c r="D17" i="15"/>
  <c r="C17" i="15"/>
  <c r="F16" i="15"/>
  <c r="G16" i="15"/>
  <c r="H16" i="15"/>
  <c r="I16" i="15"/>
  <c r="D16" i="15"/>
  <c r="C16" i="15"/>
  <c r="F13" i="15"/>
  <c r="G13" i="15"/>
  <c r="H13" i="15"/>
  <c r="I13" i="15"/>
  <c r="D13" i="15"/>
  <c r="C13" i="15"/>
  <c r="F12" i="15"/>
  <c r="G12" i="15"/>
  <c r="H12" i="15"/>
  <c r="I12" i="15"/>
  <c r="D12" i="15"/>
  <c r="C12" i="15"/>
  <c r="F11" i="15"/>
  <c r="G11" i="15"/>
  <c r="H11" i="15"/>
  <c r="I11" i="15"/>
  <c r="D11" i="15"/>
  <c r="C11" i="15"/>
  <c r="F10" i="15"/>
  <c r="G10" i="15"/>
  <c r="H10" i="15"/>
  <c r="I10" i="15"/>
  <c r="D10" i="15"/>
  <c r="C10" i="15"/>
  <c r="F9" i="15"/>
  <c r="G9" i="15"/>
  <c r="H9" i="15"/>
  <c r="I9" i="15"/>
  <c r="D9" i="15"/>
  <c r="C9" i="15"/>
  <c r="F8" i="15"/>
  <c r="G8" i="15"/>
  <c r="H8" i="15"/>
  <c r="I8" i="15"/>
  <c r="D8" i="15"/>
  <c r="C8" i="15"/>
  <c r="F7" i="15"/>
  <c r="G7" i="15"/>
  <c r="H7" i="15"/>
  <c r="I7" i="15"/>
  <c r="D7" i="15"/>
  <c r="C7" i="15"/>
  <c r="F6" i="15"/>
  <c r="G6" i="15"/>
  <c r="H6" i="15"/>
  <c r="I6" i="15"/>
  <c r="D6" i="15"/>
  <c r="C6" i="15"/>
</calcChain>
</file>

<file path=xl/sharedStrings.xml><?xml version="1.0" encoding="utf-8"?>
<sst xmlns="http://schemas.openxmlformats.org/spreadsheetml/2006/main" count="984" uniqueCount="386">
  <si>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</si>
  <si>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</si>
  <si>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</si>
  <si>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</si>
  <si>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</si>
  <si>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</si>
  <si>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</si>
  <si>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</si>
  <si>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</si>
  <si>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</si>
  <si>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</si>
  <si>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</si>
  <si>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</si>
  <si>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</si>
  <si>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</si>
  <si>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</si>
  <si>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</si>
  <si>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</si>
  <si>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</si>
  <si>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</si>
  <si>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</si>
  <si>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</si>
  <si>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</si>
  <si>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</si>
  <si>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</si>
  <si>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</si>
  <si>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</si>
  <si>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</si>
  <si>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</si>
  <si>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</si>
  <si>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</si>
  <si>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</si>
  <si>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</si>
  <si>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</si>
  <si>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</si>
  <si>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</si>
  <si>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</si>
  <si>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</si>
  <si>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</si>
  <si>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</si>
  <si>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</si>
  <si>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</si>
  <si>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</si>
  <si>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</si>
  <si>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</si>
  <si>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</si>
  <si>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</si>
  <si>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</si>
  <si>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</si>
  <si>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</si>
  <si>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</si>
  <si>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</si>
  <si>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</si>
  <si>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</si>
  <si>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</si>
  <si>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</si>
  <si>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</si>
  <si>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</si>
  <si>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</si>
  <si>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</si>
  <si>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</si>
  <si>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</si>
  <si>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TAJJCL81305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</si>
  <si>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</si>
  <si>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</si>
  <si>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</si>
  <si>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</si>
  <si>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</si>
  <si>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</si>
  <si>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</si>
  <si>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</si>
  <si>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</si>
  <si>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</si>
  <si>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</si>
  <si>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</si>
  <si>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</si>
  <si>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</si>
  <si>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</si>
  <si>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</si>
  <si>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</si>
  <si>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</si>
  <si>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</si>
  <si>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</si>
  <si>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</si>
  <si>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</si>
  <si>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</si>
  <si>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</si>
  <si>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</si>
  <si>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</si>
  <si>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</si>
  <si>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</si>
  <si>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</si>
  <si>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</si>
  <si>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</si>
  <si>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</si>
  <si>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</si>
  <si>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</si>
  <si>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</si>
  <si>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</si>
  <si>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</si>
  <si>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</si>
  <si>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</si>
  <si>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</si>
  <si>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</si>
  <si>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</si>
  <si>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</si>
  <si>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</si>
  <si>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</si>
  <si>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</si>
  <si>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</si>
  <si>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</si>
  <si>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</si>
  <si>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</si>
  <si>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</si>
  <si>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</si>
  <si>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</si>
  <si>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</si>
  <si>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黑色M,L，5件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</si>
  <si>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</si>
  <si>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</si>
  <si>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</si>
  <si>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</si>
  <si>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</si>
  <si>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1.领嘴不园顺，两边长短不一致。</t>
  </si>
  <si>
    <t>2.筒底歪斜不方正，筒边线不顺直。</t>
  </si>
  <si>
    <t>3下脚坎线不顺直</t>
  </si>
  <si>
    <t>4.筒底起酒窝。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</si>
  <si>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</si>
  <si>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</si>
  <si>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</si>
  <si>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</si>
  <si>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</si>
  <si>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</si>
  <si>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</si>
  <si>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</si>
  <si>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</si>
  <si>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</si>
  <si>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</si>
  <si>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</si>
  <si>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</si>
  <si>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</si>
  <si>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</si>
  <si>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</si>
  <si>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</si>
  <si>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</si>
  <si>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</si>
  <si>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</si>
  <si>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</si>
  <si>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</si>
  <si>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XXXXL</t>
  </si>
  <si>
    <t>S洗前/洗后</t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</si>
  <si>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前</t>
    </r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</si>
  <si>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后</t>
    </r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</si>
  <si>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</si>
  <si>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</si>
  <si>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</si>
  <si>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</si>
  <si>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</si>
  <si>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</si>
  <si>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</si>
  <si>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</si>
  <si>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±1</t>
  </si>
  <si>
    <t>+0.3</t>
  </si>
  <si>
    <t>-0.5</t>
  </si>
  <si>
    <t>胸围</t>
  </si>
  <si>
    <t>±2</t>
  </si>
  <si>
    <t>+2</t>
  </si>
  <si>
    <t>+1</t>
  </si>
  <si>
    <t>腰围</t>
  </si>
  <si>
    <t>/</t>
  </si>
  <si>
    <t>摆围</t>
  </si>
  <si>
    <t>肩宽</t>
  </si>
  <si>
    <t>+1.2</t>
  </si>
  <si>
    <t>肩点短袖长</t>
  </si>
  <si>
    <t>±0.5</t>
  </si>
  <si>
    <t>袖肥/2（参考值）</t>
  </si>
  <si>
    <t>±0.2</t>
  </si>
  <si>
    <t>短袖口/2</t>
  </si>
  <si>
    <t>+0.5</t>
  </si>
  <si>
    <t>前胸LOGO距肩颈点</t>
  </si>
  <si>
    <t>前胸LOGO距前中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</si>
  <si>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</si>
  <si>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</si>
  <si>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</si>
  <si>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</si>
  <si>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</si>
  <si>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</si>
  <si>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</si>
  <si>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</si>
  <si>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</si>
  <si>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2600</t>
  </si>
  <si>
    <t>首件检验未尽事项</t>
  </si>
  <si>
    <t>缝制完成数量</t>
  </si>
  <si>
    <t>1300</t>
  </si>
  <si>
    <t>首件检验未尽事项内容</t>
  </si>
  <si>
    <t>包装完成数量</t>
  </si>
  <si>
    <t>1200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</si>
  <si>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</si>
  <si>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</si>
  <si>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</si>
  <si>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</si>
  <si>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</si>
  <si>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</si>
  <si>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</si>
  <si>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1领嘴不园顺，领骨位两边有长短</t>
  </si>
  <si>
    <t>2坎脚边不顺直</t>
  </si>
  <si>
    <t>3筒边线不顺直</t>
  </si>
  <si>
    <t>4筒底歪斜不方正</t>
  </si>
  <si>
    <t>【整改的严重缺陷及整改复核时间】</t>
  </si>
  <si>
    <t>以上问题车间已整改</t>
  </si>
  <si>
    <t>黑色蓝洗前</t>
  </si>
  <si>
    <t>藏蓝洗前</t>
  </si>
  <si>
    <t>藏蓝洗后</t>
  </si>
  <si>
    <t>丹宁蓝洗前</t>
  </si>
  <si>
    <t>丹宁蓝洗后</t>
  </si>
  <si>
    <t>黑色洗前</t>
  </si>
  <si>
    <t>黑色洗后</t>
  </si>
  <si>
    <t>-1</t>
  </si>
  <si>
    <t>-1.5</t>
  </si>
  <si>
    <t>+1.5</t>
  </si>
  <si>
    <t>-2</t>
  </si>
  <si>
    <t>+0.4</t>
  </si>
  <si>
    <t>-0.3</t>
  </si>
  <si>
    <t>-0.8</t>
  </si>
  <si>
    <t>-0.2</t>
  </si>
  <si>
    <t>+0.2</t>
  </si>
  <si>
    <t>脚高</t>
  </si>
  <si>
    <t>袖口高</t>
  </si>
  <si>
    <t>唐元辉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</si>
  <si>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</si>
  <si>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</si>
  <si>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</si>
  <si>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</si>
  <si>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</si>
  <si>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</si>
  <si>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</si>
  <si>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</si>
  <si>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</si>
  <si>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</si>
  <si>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</si>
  <si>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</si>
  <si>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</si>
  <si>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</si>
  <si>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</si>
  <si>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</si>
  <si>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</si>
  <si>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</si>
  <si>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</si>
  <si>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</si>
  <si>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采购凭证编号：CGDD23052200004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</si>
  <si>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</si>
  <si>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</si>
  <si>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</si>
  <si>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</si>
  <si>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</si>
  <si>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</si>
  <si>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</si>
  <si>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</si>
  <si>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</si>
  <si>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</si>
  <si>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</si>
  <si>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</si>
  <si>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</si>
  <si>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</si>
  <si>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</si>
  <si>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</si>
  <si>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</si>
  <si>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1.筒不顺直，封筒底起窝，上领前领窝起皱</t>
  </si>
  <si>
    <t>2.夹底错位</t>
  </si>
  <si>
    <t>3.线头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</si>
  <si>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</si>
  <si>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</si>
  <si>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</si>
  <si>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</si>
  <si>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</si>
  <si>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</si>
  <si>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</si>
  <si>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</si>
  <si>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</si>
  <si>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</si>
  <si>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</si>
  <si>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+0.5  +0.3</t>
  </si>
  <si>
    <t>+0.3  +0.3</t>
  </si>
  <si>
    <t>/  /</t>
  </si>
  <si>
    <t>+0.3  /</t>
  </si>
  <si>
    <t>+0.3  +0.5</t>
  </si>
  <si>
    <t>+1  +0.5</t>
  </si>
  <si>
    <t>+1     /</t>
  </si>
  <si>
    <t>+2    +1</t>
  </si>
  <si>
    <t>+1    +1</t>
  </si>
  <si>
    <t>+1   +0.5</t>
  </si>
  <si>
    <t>+1     +1</t>
  </si>
  <si>
    <t>+0.4 +0.4</t>
  </si>
  <si>
    <t>+1      /</t>
  </si>
  <si>
    <t>+0.5  +0.5</t>
  </si>
  <si>
    <t xml:space="preserve">+1     +1  </t>
  </si>
  <si>
    <t>/      /</t>
  </si>
  <si>
    <t>-0.8  -0.5</t>
  </si>
  <si>
    <t>-1  -0.5</t>
  </si>
  <si>
    <t>-0.5  -0.5</t>
  </si>
  <si>
    <t>-0.5  -0.7</t>
  </si>
  <si>
    <t>/    -0.8</t>
  </si>
  <si>
    <t>/       /</t>
  </si>
  <si>
    <t>/     /</t>
  </si>
  <si>
    <t>-0.4  -0.5</t>
  </si>
  <si>
    <t>+0.4 +0.5</t>
  </si>
  <si>
    <t>+1   +0.8</t>
  </si>
  <si>
    <t>+0.5  +0.6</t>
  </si>
  <si>
    <t>+0.8  +0.5</t>
  </si>
  <si>
    <t xml:space="preserve"> +0.5</t>
  </si>
  <si>
    <t>-0.5 -0.6</t>
  </si>
  <si>
    <t>+0.8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</si>
  <si>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</si>
  <si>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</si>
  <si>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</si>
  <si>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</si>
  <si>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</si>
  <si>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</si>
  <si>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</si>
  <si>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</si>
  <si>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</si>
  <si>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</si>
  <si>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</si>
  <si>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</si>
  <si>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</si>
  <si>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</si>
  <si>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</si>
  <si>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</si>
  <si>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</si>
  <si>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全消光涤纶珠地布</t>
  </si>
  <si>
    <t>丹宁蓝</t>
  </si>
  <si>
    <t>兴欣宝</t>
  </si>
  <si>
    <t>制表时间：2023-5-10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</si>
  <si>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</si>
  <si>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</si>
  <si>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</si>
  <si>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</si>
  <si>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</si>
  <si>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</si>
  <si>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</si>
  <si>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</si>
  <si>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</si>
  <si>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</si>
  <si>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</si>
  <si>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制表时间：2023/5/10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</si>
  <si>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</si>
  <si>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</si>
  <si>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</si>
  <si>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</si>
  <si>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</si>
  <si>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</si>
  <si>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</si>
  <si>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</si>
  <si>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</si>
  <si>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</si>
  <si>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</si>
  <si>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扁机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</si>
  <si>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</si>
  <si>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</si>
  <si>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</si>
  <si>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</si>
  <si>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</si>
  <si>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</si>
  <si>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</si>
  <si>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</si>
  <si>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</si>
  <si>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</si>
  <si>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</si>
  <si>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</si>
  <si>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</si>
  <si>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</si>
  <si>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</si>
  <si>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</si>
  <si>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</si>
  <si>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</si>
  <si>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前幅、前中筒</t>
  </si>
  <si>
    <t>胶浆印花</t>
  </si>
  <si>
    <t>无脱落</t>
  </si>
  <si>
    <t>制表时间：2023-5-19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</si>
  <si>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</si>
  <si>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</si>
  <si>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</si>
  <si>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</si>
  <si>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</si>
  <si>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</si>
  <si>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TAJJCL81305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</si>
</sst>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0"/>
      <name val="Arial"/>
      <family val="2"/>
    </font>
    <font>
      <b/>
      <sz val="8"/>
      <name val="微软雅黑"/>
      <charset val="134"/>
    </font>
    <font>
      <b/>
      <sz val="8"/>
      <name val="宋体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Helv"/>
      <family val="2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49" fontId="12" fillId="0" borderId="0" xfId="5" applyNumberFormat="1" applyFont="1" applyAlignment="1">
      <alignment horizontal="left"/>
    </xf>
    <xf numFmtId="0" fontId="15" fillId="0" borderId="2" xfId="4" applyFont="1" applyBorder="1" applyAlignment="1">
      <alignment horizontal="left" vertical="center"/>
    </xf>
    <xf numFmtId="0" fontId="15" fillId="0" borderId="2" xfId="4" applyFont="1" applyBorder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shrinkToFit="1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7" fillId="0" borderId="0" xfId="5" applyFont="1"/>
    <xf numFmtId="0" fontId="19" fillId="0" borderId="0" xfId="5" applyFont="1"/>
    <xf numFmtId="49" fontId="27" fillId="4" borderId="2" xfId="6" applyNumberFormat="1" applyFont="1" applyFill="1" applyBorder="1" applyAlignment="1">
      <alignment horizontal="center" vertical="center"/>
    </xf>
    <xf numFmtId="49" fontId="12" fillId="4" borderId="2" xfId="5" applyNumberFormat="1" applyFont="1" applyFill="1" applyBorder="1" applyAlignment="1">
      <alignment horizontal="center"/>
    </xf>
    <xf numFmtId="180" fontId="22" fillId="0" borderId="0" xfId="0" applyNumberFormat="1" applyFont="1" applyAlignment="1">
      <alignment horizontal="center" vertical="center"/>
    </xf>
    <xf numFmtId="0" fontId="18" fillId="0" borderId="0" xfId="5" applyFont="1"/>
    <xf numFmtId="14" fontId="18" fillId="0" borderId="0" xfId="5" applyNumberFormat="1" applyFont="1"/>
    <xf numFmtId="49" fontId="18" fillId="0" borderId="0" xfId="5" applyNumberFormat="1" applyFont="1"/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3" fillId="0" borderId="0" xfId="4" applyAlignment="1">
      <alignment horizontal="left" vertical="center"/>
    </xf>
    <xf numFmtId="0" fontId="29" fillId="0" borderId="10" xfId="4" applyFont="1" applyBorder="1" applyAlignment="1">
      <alignment horizontal="left" vertical="center"/>
    </xf>
    <xf numFmtId="0" fontId="25" fillId="0" borderId="11" xfId="4" applyFont="1" applyBorder="1" applyAlignment="1">
      <alignment horizontal="left" vertical="center"/>
    </xf>
    <xf numFmtId="0" fontId="29" fillId="0" borderId="11" xfId="4" applyFont="1" applyBorder="1" applyAlignment="1">
      <alignment horizontal="center" vertical="center"/>
    </xf>
    <xf numFmtId="0" fontId="30" fillId="0" borderId="11" xfId="4" applyFont="1" applyBorder="1">
      <alignment vertical="center"/>
    </xf>
    <xf numFmtId="0" fontId="29" fillId="0" borderId="11" xfId="4" applyFont="1" applyBorder="1">
      <alignment vertical="center"/>
    </xf>
    <xf numFmtId="0" fontId="25" fillId="0" borderId="12" xfId="4" applyFont="1" applyBorder="1" applyAlignment="1">
      <alignment horizontal="left" vertical="center"/>
    </xf>
    <xf numFmtId="0" fontId="25" fillId="0" borderId="13" xfId="4" applyFont="1" applyBorder="1" applyAlignment="1">
      <alignment horizontal="left" vertical="center"/>
    </xf>
    <xf numFmtId="0" fontId="29" fillId="0" borderId="14" xfId="4" applyFont="1" applyBorder="1">
      <alignment vertical="center"/>
    </xf>
    <xf numFmtId="0" fontId="29" fillId="0" borderId="12" xfId="4" applyFont="1" applyBorder="1">
      <alignment vertical="center"/>
    </xf>
    <xf numFmtId="0" fontId="19" fillId="0" borderId="12" xfId="4" applyFont="1" applyBorder="1" applyAlignment="1">
      <alignment horizontal="center" vertical="center"/>
    </xf>
    <xf numFmtId="0" fontId="29" fillId="0" borderId="14" xfId="4" applyFont="1" applyBorder="1" applyAlignment="1">
      <alignment horizontal="left" vertical="center"/>
    </xf>
    <xf numFmtId="0" fontId="25" fillId="0" borderId="12" xfId="4" applyFont="1" applyBorder="1" applyAlignment="1">
      <alignment horizontal="center" vertical="center"/>
    </xf>
    <xf numFmtId="0" fontId="29" fillId="0" borderId="12" xfId="4" applyFont="1" applyBorder="1" applyAlignment="1">
      <alignment horizontal="left" vertical="center"/>
    </xf>
    <xf numFmtId="0" fontId="29" fillId="0" borderId="15" xfId="4" applyFont="1" applyBorder="1">
      <alignment vertical="center"/>
    </xf>
    <xf numFmtId="0" fontId="25" fillId="0" borderId="16" xfId="4" applyFont="1" applyBorder="1" applyAlignment="1">
      <alignment horizontal="left" vertical="center"/>
    </xf>
    <xf numFmtId="0" fontId="29" fillId="0" borderId="16" xfId="4" applyFont="1" applyBorder="1">
      <alignment vertical="center"/>
    </xf>
    <xf numFmtId="0" fontId="19" fillId="0" borderId="16" xfId="4" applyFont="1" applyBorder="1" applyAlignment="1">
      <alignment horizontal="left" vertical="center"/>
    </xf>
    <xf numFmtId="0" fontId="29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left" vertical="center"/>
    </xf>
    <xf numFmtId="0" fontId="29" fillId="0" borderId="10" xfId="4" applyFont="1" applyBorder="1">
      <alignment vertical="center"/>
    </xf>
    <xf numFmtId="0" fontId="19" fillId="0" borderId="12" xfId="4" applyFont="1" applyBorder="1" applyAlignment="1">
      <alignment horizontal="left" vertical="center"/>
    </xf>
    <xf numFmtId="0" fontId="19" fillId="0" borderId="12" xfId="4" applyFont="1" applyBorder="1">
      <alignment vertical="center"/>
    </xf>
    <xf numFmtId="0" fontId="19" fillId="0" borderId="16" xfId="4" applyFont="1" applyBorder="1">
      <alignment vertical="center"/>
    </xf>
    <xf numFmtId="0" fontId="29" fillId="0" borderId="11" xfId="4" applyFont="1" applyBorder="1" applyAlignment="1">
      <alignment horizontal="left" vertical="center"/>
    </xf>
    <xf numFmtId="0" fontId="29" fillId="0" borderId="15" xfId="4" applyFont="1" applyBorder="1" applyAlignment="1">
      <alignment horizontal="left" vertical="center"/>
    </xf>
    <xf numFmtId="58" fontId="19" fillId="0" borderId="16" xfId="4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19" fillId="0" borderId="28" xfId="4" applyFont="1" applyBorder="1" applyAlignment="1">
      <alignment horizontal="center" vertical="center"/>
    </xf>
    <xf numFmtId="0" fontId="29" fillId="0" borderId="25" xfId="4" applyFont="1" applyBorder="1" applyAlignment="1">
      <alignment horizontal="left" vertical="center"/>
    </xf>
    <xf numFmtId="0" fontId="29" fillId="0" borderId="27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 wrapText="1"/>
    </xf>
    <xf numFmtId="0" fontId="13" fillId="0" borderId="28" xfId="4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0" fontId="27" fillId="0" borderId="0" xfId="5" applyFont="1" applyAlignment="1">
      <alignment horizontal="center"/>
    </xf>
    <xf numFmtId="0" fontId="15" fillId="0" borderId="30" xfId="4" applyFont="1" applyBorder="1" applyAlignment="1">
      <alignment horizontal="left" vertical="center"/>
    </xf>
    <xf numFmtId="0" fontId="15" fillId="0" borderId="31" xfId="4" applyFont="1" applyBorder="1">
      <alignment vertical="center"/>
    </xf>
    <xf numFmtId="0" fontId="12" fillId="0" borderId="33" xfId="5" applyFont="1" applyBorder="1"/>
    <xf numFmtId="0" fontId="12" fillId="0" borderId="8" xfId="5" applyFont="1" applyBorder="1"/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2" fillId="0" borderId="34" xfId="5" applyFont="1" applyBorder="1"/>
    <xf numFmtId="0" fontId="12" fillId="0" borderId="2" xfId="5" applyFont="1" applyBorder="1"/>
    <xf numFmtId="0" fontId="32" fillId="0" borderId="34" xfId="0" applyFont="1" applyBorder="1" applyAlignment="1">
      <alignment shrinkToFit="1"/>
    </xf>
    <xf numFmtId="0" fontId="22" fillId="0" borderId="39" xfId="0" applyFont="1" applyBorder="1" applyAlignment="1">
      <alignment horizontal="center" vertical="center"/>
    </xf>
    <xf numFmtId="0" fontId="12" fillId="0" borderId="40" xfId="5" applyFont="1" applyBorder="1"/>
    <xf numFmtId="0" fontId="8" fillId="0" borderId="0" xfId="0" applyFont="1" applyAlignment="1">
      <alignment horizontal="center" vertical="center"/>
    </xf>
    <xf numFmtId="0" fontId="15" fillId="0" borderId="41" xfId="4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181" fontId="35" fillId="0" borderId="7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49" fontId="27" fillId="4" borderId="42" xfId="6" applyNumberFormat="1" applyFont="1" applyFill="1" applyBorder="1" applyAlignment="1">
      <alignment horizontal="center" vertical="center"/>
    </xf>
    <xf numFmtId="49" fontId="27" fillId="4" borderId="43" xfId="6" applyNumberFormat="1" applyFont="1" applyFill="1" applyBorder="1" applyAlignment="1">
      <alignment horizontal="center" vertical="center"/>
    </xf>
    <xf numFmtId="49" fontId="37" fillId="4" borderId="43" xfId="6" applyNumberFormat="1" applyFont="1" applyFill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27" fillId="4" borderId="24" xfId="6" applyNumberFormat="1" applyFont="1" applyFill="1" applyBorder="1" applyAlignment="1">
      <alignment horizontal="center" vertical="center"/>
    </xf>
    <xf numFmtId="49" fontId="27" fillId="4" borderId="12" xfId="6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12" fillId="4" borderId="44" xfId="5" applyNumberFormat="1" applyFont="1" applyFill="1" applyBorder="1" applyAlignment="1">
      <alignment horizontal="center"/>
    </xf>
    <xf numFmtId="49" fontId="12" fillId="4" borderId="45" xfId="5" applyNumberFormat="1" applyFont="1" applyFill="1" applyBorder="1" applyAlignment="1">
      <alignment horizontal="center"/>
    </xf>
    <xf numFmtId="49" fontId="27" fillId="4" borderId="45" xfId="6" applyNumberFormat="1" applyFont="1" applyFill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4" fillId="3" borderId="47" xfId="0" applyFont="1" applyFill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49" fontId="8" fillId="0" borderId="48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32" fillId="0" borderId="51" xfId="4" applyFont="1" applyBorder="1" applyAlignment="1">
      <alignment horizontal="left" vertical="center"/>
    </xf>
    <xf numFmtId="0" fontId="31" fillId="0" borderId="52" xfId="4" applyFont="1" applyBorder="1" applyAlignment="1">
      <alignment horizontal="left" vertical="center"/>
    </xf>
    <xf numFmtId="0" fontId="31" fillId="0" borderId="10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14" xfId="4" applyFont="1" applyBorder="1" applyAlignment="1">
      <alignment horizontal="left" vertical="center"/>
    </xf>
    <xf numFmtId="0" fontId="31" fillId="0" borderId="12" xfId="4" applyFont="1" applyBorder="1" applyAlignment="1">
      <alignment horizontal="left" vertical="center"/>
    </xf>
    <xf numFmtId="0" fontId="31" fillId="0" borderId="14" xfId="4" applyFont="1" applyBorder="1">
      <alignment vertical="center"/>
    </xf>
    <xf numFmtId="0" fontId="25" fillId="0" borderId="14" xfId="4" applyFont="1" applyBorder="1" applyAlignment="1">
      <alignment horizontal="left" vertical="center"/>
    </xf>
    <xf numFmtId="0" fontId="38" fillId="0" borderId="15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31" fillId="0" borderId="10" xfId="4" applyFont="1" applyBorder="1">
      <alignment vertical="center"/>
    </xf>
    <xf numFmtId="0" fontId="13" fillId="0" borderId="11" xfId="4" applyBorder="1" applyAlignment="1">
      <alignment horizontal="left" vertical="center"/>
    </xf>
    <xf numFmtId="0" fontId="13" fillId="0" borderId="11" xfId="4" applyBorder="1">
      <alignment vertical="center"/>
    </xf>
    <xf numFmtId="0" fontId="31" fillId="0" borderId="11" xfId="4" applyFont="1" applyBorder="1">
      <alignment vertical="center"/>
    </xf>
    <xf numFmtId="0" fontId="13" fillId="0" borderId="12" xfId="4" applyBorder="1" applyAlignment="1">
      <alignment horizontal="left" vertical="center"/>
    </xf>
    <xf numFmtId="0" fontId="13" fillId="0" borderId="12" xfId="4" applyBorder="1">
      <alignment vertical="center"/>
    </xf>
    <xf numFmtId="0" fontId="31" fillId="0" borderId="12" xfId="4" applyFont="1" applyBorder="1">
      <alignment vertical="center"/>
    </xf>
    <xf numFmtId="0" fontId="25" fillId="0" borderId="15" xfId="4" applyFont="1" applyBorder="1" applyAlignment="1">
      <alignment horizontal="left" vertical="center"/>
    </xf>
    <xf numFmtId="0" fontId="31" fillId="0" borderId="14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2" fillId="0" borderId="56" xfId="4" applyFont="1" applyBorder="1">
      <alignment vertical="center"/>
    </xf>
    <xf numFmtId="0" fontId="32" fillId="0" borderId="57" xfId="4" applyFont="1" applyBorder="1">
      <alignment vertical="center"/>
    </xf>
    <xf numFmtId="58" fontId="13" fillId="0" borderId="57" xfId="4" applyNumberFormat="1" applyBorder="1">
      <alignment vertical="center"/>
    </xf>
    <xf numFmtId="58" fontId="32" fillId="0" borderId="57" xfId="4" applyNumberFormat="1" applyFont="1" applyBorder="1">
      <alignment vertical="center"/>
    </xf>
    <xf numFmtId="0" fontId="25" fillId="0" borderId="25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0" fontId="20" fillId="0" borderId="35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179" fontId="22" fillId="0" borderId="2" xfId="0" applyNumberFormat="1" applyFont="1" applyBorder="1" applyAlignment="1">
      <alignment horizontal="center" vertical="center"/>
    </xf>
    <xf numFmtId="0" fontId="39" fillId="4" borderId="65" xfId="0" applyFont="1" applyFill="1" applyBorder="1" applyAlignment="1">
      <alignment shrinkToFit="1"/>
    </xf>
    <xf numFmtId="0" fontId="39" fillId="4" borderId="66" xfId="0" applyFont="1" applyFill="1" applyBorder="1" applyAlignment="1">
      <alignment shrinkToFit="1"/>
    </xf>
    <xf numFmtId="179" fontId="40" fillId="0" borderId="2" xfId="0" applyNumberFormat="1" applyFont="1" applyBorder="1" applyAlignment="1">
      <alignment horizontal="center" vertical="center"/>
    </xf>
    <xf numFmtId="0" fontId="41" fillId="6" borderId="67" xfId="0" applyFont="1" applyFill="1" applyBorder="1" applyAlignment="1">
      <alignment horizontal="center" vertical="center"/>
    </xf>
    <xf numFmtId="179" fontId="40" fillId="0" borderId="5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shrinkToFit="1"/>
    </xf>
    <xf numFmtId="0" fontId="32" fillId="0" borderId="66" xfId="0" applyFont="1" applyBorder="1" applyAlignment="1">
      <alignment shrinkToFit="1"/>
    </xf>
    <xf numFmtId="0" fontId="40" fillId="0" borderId="3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2" fillId="0" borderId="69" xfId="0" applyFont="1" applyBorder="1" applyAlignment="1">
      <alignment shrinkToFit="1"/>
    </xf>
    <xf numFmtId="0" fontId="42" fillId="0" borderId="2" xfId="0" applyFont="1" applyBorder="1" applyAlignment="1">
      <alignment shrinkToFit="1"/>
    </xf>
    <xf numFmtId="0" fontId="22" fillId="0" borderId="70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15" fillId="0" borderId="31" xfId="4" applyFont="1" applyBorder="1" applyAlignment="1">
      <alignment horizontal="left" vertical="center"/>
    </xf>
    <xf numFmtId="181" fontId="21" fillId="0" borderId="3" xfId="0" applyNumberFormat="1" applyFont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181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2" fillId="0" borderId="12" xfId="5" applyFont="1" applyBorder="1"/>
    <xf numFmtId="49" fontId="37" fillId="4" borderId="12" xfId="6" applyNumberFormat="1" applyFont="1" applyFill="1" applyBorder="1" applyAlignment="1">
      <alignment horizontal="center" vertical="center"/>
    </xf>
    <xf numFmtId="0" fontId="22" fillId="0" borderId="2" xfId="7" applyFont="1" applyBorder="1" applyAlignment="1">
      <alignment horizontal="center"/>
    </xf>
    <xf numFmtId="179" fontId="40" fillId="0" borderId="7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20" fillId="3" borderId="76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49" fontId="27" fillId="4" borderId="49" xfId="6" applyNumberFormat="1" applyFont="1" applyFill="1" applyBorder="1" applyAlignment="1">
      <alignment horizontal="center" vertical="center"/>
    </xf>
    <xf numFmtId="49" fontId="27" fillId="4" borderId="50" xfId="6" applyNumberFormat="1" applyFont="1" applyFill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31" fillId="0" borderId="59" xfId="4" applyFont="1" applyBorder="1">
      <alignment vertical="center"/>
    </xf>
    <xf numFmtId="0" fontId="13" fillId="0" borderId="43" xfId="4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13" fillId="0" borderId="43" xfId="4" applyBorder="1">
      <alignment vertical="center"/>
    </xf>
    <xf numFmtId="0" fontId="31" fillId="0" borderId="43" xfId="4" applyFont="1" applyBorder="1">
      <alignment vertical="center"/>
    </xf>
    <xf numFmtId="0" fontId="31" fillId="0" borderId="59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31" fillId="0" borderId="43" xfId="4" applyFont="1" applyBorder="1" applyAlignment="1">
      <alignment horizontal="center" vertical="center"/>
    </xf>
    <xf numFmtId="0" fontId="13" fillId="0" borderId="43" xfId="4" applyBorder="1" applyAlignment="1">
      <alignment horizontal="center" vertical="center"/>
    </xf>
    <xf numFmtId="0" fontId="13" fillId="0" borderId="12" xfId="4" applyBorder="1" applyAlignment="1">
      <alignment horizontal="center" vertical="center"/>
    </xf>
    <xf numFmtId="0" fontId="36" fillId="0" borderId="80" xfId="4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9" fontId="25" fillId="0" borderId="12" xfId="4" applyNumberFormat="1" applyFont="1" applyBorder="1" applyAlignment="1">
      <alignment horizontal="center" vertical="center"/>
    </xf>
    <xf numFmtId="9" fontId="25" fillId="0" borderId="14" xfId="4" applyNumberFormat="1" applyFont="1" applyBorder="1" applyAlignment="1">
      <alignment horizontal="center" vertical="center"/>
    </xf>
    <xf numFmtId="9" fontId="25" fillId="0" borderId="16" xfId="4" applyNumberFormat="1" applyFont="1" applyBorder="1" applyAlignment="1">
      <alignment horizontal="center" vertical="center"/>
    </xf>
    <xf numFmtId="0" fontId="32" fillId="0" borderId="51" xfId="4" applyFont="1" applyBorder="1">
      <alignment vertical="center"/>
    </xf>
    <xf numFmtId="0" fontId="32" fillId="0" borderId="52" xfId="4" applyFont="1" applyBorder="1">
      <alignment vertical="center"/>
    </xf>
    <xf numFmtId="0" fontId="25" fillId="0" borderId="85" xfId="4" applyFont="1" applyBorder="1">
      <alignment vertical="center"/>
    </xf>
    <xf numFmtId="0" fontId="32" fillId="0" borderId="85" xfId="4" applyFont="1" applyBorder="1">
      <alignment vertical="center"/>
    </xf>
    <xf numFmtId="58" fontId="13" fillId="0" borderId="52" xfId="4" applyNumberFormat="1" applyBorder="1">
      <alignment vertical="center"/>
    </xf>
    <xf numFmtId="0" fontId="0" fillId="0" borderId="0" xfId="0" applyAlignment="1">
      <alignment wrapText="1"/>
    </xf>
    <xf numFmtId="0" fontId="25" fillId="0" borderId="63" xfId="4" applyFont="1" applyBorder="1" applyAlignment="1">
      <alignment horizontal="left" vertical="center"/>
    </xf>
    <xf numFmtId="0" fontId="31" fillId="0" borderId="0" xfId="4" applyFont="1">
      <alignment vertical="center"/>
    </xf>
    <xf numFmtId="9" fontId="25" fillId="0" borderId="11" xfId="4" applyNumberFormat="1" applyFont="1" applyBorder="1" applyAlignment="1">
      <alignment horizontal="center" vertical="center"/>
    </xf>
    <xf numFmtId="0" fontId="30" fillId="0" borderId="13" xfId="4" applyFont="1" applyBorder="1" applyAlignment="1">
      <alignment horizontal="left" vertical="center" wrapText="1"/>
    </xf>
    <xf numFmtId="0" fontId="30" fillId="0" borderId="13" xfId="4" applyFont="1" applyBorder="1" applyAlignment="1">
      <alignment horizontal="left" vertical="center"/>
    </xf>
    <xf numFmtId="0" fontId="46" fillId="0" borderId="81" xfId="0" applyFont="1" applyBorder="1"/>
    <xf numFmtId="0" fontId="46" fillId="0" borderId="2" xfId="0" applyFont="1" applyBorder="1"/>
    <xf numFmtId="0" fontId="46" fillId="7" borderId="2" xfId="0" applyFont="1" applyFill="1" applyBorder="1"/>
    <xf numFmtId="0" fontId="0" fillId="0" borderId="81" xfId="0" applyBorder="1"/>
    <xf numFmtId="0" fontId="0" fillId="7" borderId="2" xfId="0" applyFill="1" applyBorder="1"/>
    <xf numFmtId="0" fontId="0" fillId="0" borderId="69" xfId="0" applyBorder="1"/>
    <xf numFmtId="0" fontId="0" fillId="0" borderId="37" xfId="0" applyBorder="1"/>
    <xf numFmtId="0" fontId="0" fillId="7" borderId="37" xfId="0" applyFill="1" applyBorder="1"/>
    <xf numFmtId="0" fontId="0" fillId="8" borderId="0" xfId="0" applyFill="1"/>
    <xf numFmtId="0" fontId="46" fillId="0" borderId="72" xfId="0" applyFont="1" applyBorder="1"/>
    <xf numFmtId="0" fontId="0" fillId="0" borderId="7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6" fillId="9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90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7" borderId="5" xfId="0" applyFont="1" applyFill="1" applyBorder="1" applyAlignment="1">
      <alignment horizontal="center" vertical="center"/>
    </xf>
    <xf numFmtId="0" fontId="46" fillId="7" borderId="7" xfId="0" applyFont="1" applyFill="1" applyBorder="1" applyAlignment="1">
      <alignment horizontal="center" vertical="center"/>
    </xf>
    <xf numFmtId="0" fontId="46" fillId="0" borderId="92" xfId="0" applyFont="1" applyBorder="1" applyAlignment="1">
      <alignment horizontal="center" vertical="center"/>
    </xf>
    <xf numFmtId="0" fontId="43" fillId="0" borderId="9" xfId="4" applyFont="1" applyBorder="1" applyAlignment="1">
      <alignment horizontal="center" vertical="top"/>
    </xf>
    <xf numFmtId="0" fontId="25" fillId="0" borderId="52" xfId="4" applyFont="1" applyBorder="1" applyAlignment="1">
      <alignment horizontal="center" vertical="center"/>
    </xf>
    <xf numFmtId="0" fontId="32" fillId="0" borderId="52" xfId="4" applyFont="1" applyBorder="1" applyAlignment="1">
      <alignment horizontal="center" vertical="center"/>
    </xf>
    <xf numFmtId="0" fontId="13" fillId="0" borderId="52" xfId="4" applyBorder="1" applyAlignment="1">
      <alignment horizontal="center" vertical="center"/>
    </xf>
    <xf numFmtId="0" fontId="13" fillId="0" borderId="60" xfId="4" applyBorder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0" fontId="31" fillId="0" borderId="25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0" fontId="32" fillId="0" borderId="11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25" fillId="0" borderId="12" xfId="4" applyFont="1" applyBorder="1" applyAlignment="1">
      <alignment horizontal="left" vertical="center"/>
    </xf>
    <xf numFmtId="0" fontId="25" fillId="0" borderId="13" xfId="4" applyFont="1" applyBorder="1" applyAlignment="1">
      <alignment horizontal="left" vertical="center"/>
    </xf>
    <xf numFmtId="0" fontId="31" fillId="0" borderId="14" xfId="4" applyFont="1" applyBorder="1" applyAlignment="1">
      <alignment horizontal="left" vertical="center"/>
    </xf>
    <xf numFmtId="0" fontId="31" fillId="0" borderId="12" xfId="4" applyFont="1" applyBorder="1" applyAlignment="1">
      <alignment horizontal="left" vertical="center"/>
    </xf>
    <xf numFmtId="14" fontId="25" fillId="0" borderId="12" xfId="4" applyNumberFormat="1" applyFont="1" applyBorder="1" applyAlignment="1">
      <alignment horizontal="center" vertical="center"/>
    </xf>
    <xf numFmtId="14" fontId="25" fillId="0" borderId="13" xfId="4" applyNumberFormat="1" applyFont="1" applyBorder="1" applyAlignment="1">
      <alignment horizontal="center" vertical="center"/>
    </xf>
    <xf numFmtId="0" fontId="25" fillId="0" borderId="19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31" fillId="0" borderId="15" xfId="4" applyFont="1" applyBorder="1" applyAlignment="1">
      <alignment horizontal="left" vertical="center"/>
    </xf>
    <xf numFmtId="0" fontId="31" fillId="0" borderId="16" xfId="4" applyFont="1" applyBorder="1" applyAlignment="1">
      <alignment horizontal="left" vertical="center"/>
    </xf>
    <xf numFmtId="14" fontId="25" fillId="0" borderId="16" xfId="4" applyNumberFormat="1" applyFont="1" applyBorder="1" applyAlignment="1">
      <alignment horizontal="center" vertical="center"/>
    </xf>
    <xf numFmtId="14" fontId="25" fillId="0" borderId="26" xfId="4" applyNumberFormat="1" applyFont="1" applyBorder="1" applyAlignment="1">
      <alignment horizontal="center" vertical="center"/>
    </xf>
    <xf numFmtId="0" fontId="31" fillId="0" borderId="77" xfId="4" applyFont="1" applyBorder="1" applyAlignment="1">
      <alignment horizontal="left" vertical="center"/>
    </xf>
    <xf numFmtId="0" fontId="31" fillId="0" borderId="22" xfId="4" applyFont="1" applyBorder="1" applyAlignment="1">
      <alignment horizontal="left" vertical="center"/>
    </xf>
    <xf numFmtId="0" fontId="31" fillId="0" borderId="86" xfId="4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31" fillId="0" borderId="54" xfId="4" applyFont="1" applyBorder="1" applyAlignment="1">
      <alignment horizontal="left" vertical="center" wrapText="1"/>
    </xf>
    <xf numFmtId="0" fontId="31" fillId="0" borderId="55" xfId="4" applyFont="1" applyBorder="1" applyAlignment="1">
      <alignment horizontal="left" vertical="center" wrapText="1"/>
    </xf>
    <xf numFmtId="0" fontId="31" fillId="0" borderId="29" xfId="4" applyFont="1" applyBorder="1" applyAlignment="1">
      <alignment horizontal="left" vertical="center" wrapText="1"/>
    </xf>
    <xf numFmtId="0" fontId="31" fillId="0" borderId="78" xfId="4" applyFont="1" applyBorder="1" applyAlignment="1">
      <alignment horizontal="left" vertical="center"/>
    </xf>
    <xf numFmtId="0" fontId="31" fillId="0" borderId="79" xfId="4" applyFont="1" applyBorder="1" applyAlignment="1">
      <alignment horizontal="left" vertical="center"/>
    </xf>
    <xf numFmtId="0" fontId="31" fillId="0" borderId="87" xfId="4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9" fontId="25" fillId="0" borderId="23" xfId="4" applyNumberFormat="1" applyFont="1" applyBorder="1" applyAlignment="1">
      <alignment horizontal="left" vertical="center"/>
    </xf>
    <xf numFmtId="9" fontId="25" fillId="0" borderId="18" xfId="4" applyNumberFormat="1" applyFont="1" applyBorder="1" applyAlignment="1">
      <alignment horizontal="left" vertical="center"/>
    </xf>
    <xf numFmtId="9" fontId="25" fillId="0" borderId="27" xfId="4" applyNumberFormat="1" applyFont="1" applyBorder="1" applyAlignment="1">
      <alignment horizontal="left" vertical="center"/>
    </xf>
    <xf numFmtId="9" fontId="25" fillId="0" borderId="54" xfId="4" applyNumberFormat="1" applyFont="1" applyBorder="1" applyAlignment="1">
      <alignment horizontal="left" vertical="center"/>
    </xf>
    <xf numFmtId="9" fontId="25" fillId="0" borderId="55" xfId="4" applyNumberFormat="1" applyFont="1" applyBorder="1" applyAlignment="1">
      <alignment horizontal="left" vertical="center"/>
    </xf>
    <xf numFmtId="9" fontId="25" fillId="0" borderId="29" xfId="4" applyNumberFormat="1" applyFont="1" applyBorder="1" applyAlignment="1">
      <alignment horizontal="left" vertical="center"/>
    </xf>
    <xf numFmtId="0" fontId="29" fillId="0" borderId="59" xfId="4" applyFont="1" applyBorder="1" applyAlignment="1">
      <alignment horizontal="left" vertical="center"/>
    </xf>
    <xf numFmtId="0" fontId="29" fillId="0" borderId="43" xfId="4" applyFont="1" applyBorder="1" applyAlignment="1">
      <alignment horizontal="left" vertical="center"/>
    </xf>
    <xf numFmtId="0" fontId="29" fillId="0" borderId="63" xfId="4" applyFont="1" applyBorder="1" applyAlignment="1">
      <alignment horizontal="left" vertical="center"/>
    </xf>
    <xf numFmtId="0" fontId="29" fillId="0" borderId="14" xfId="4" applyFont="1" applyBorder="1" applyAlignment="1">
      <alignment horizontal="left" vertical="center"/>
    </xf>
    <xf numFmtId="0" fontId="29" fillId="0" borderId="12" xfId="4" applyFont="1" applyBorder="1" applyAlignment="1">
      <alignment horizontal="left" vertical="center"/>
    </xf>
    <xf numFmtId="0" fontId="29" fillId="0" borderId="82" xfId="4" applyFont="1" applyBorder="1" applyAlignment="1">
      <alignment horizontal="left" vertical="center"/>
    </xf>
    <xf numFmtId="0" fontId="29" fillId="0" borderId="55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32" fillId="0" borderId="22" xfId="4" applyFont="1" applyBorder="1" applyAlignment="1">
      <alignment horizontal="left" vertical="center"/>
    </xf>
    <xf numFmtId="0" fontId="25" fillId="0" borderId="83" xfId="4" applyFont="1" applyBorder="1" applyAlignment="1">
      <alignment horizontal="left" vertical="center"/>
    </xf>
    <xf numFmtId="0" fontId="25" fillId="0" borderId="84" xfId="4" applyFont="1" applyBorder="1" applyAlignment="1">
      <alignment horizontal="left" vertical="center"/>
    </xf>
    <xf numFmtId="0" fontId="25" fillId="0" borderId="88" xfId="4" applyFont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31" fillId="0" borderId="54" xfId="4" applyFont="1" applyBorder="1" applyAlignment="1">
      <alignment horizontal="left" vertical="center"/>
    </xf>
    <xf numFmtId="0" fontId="31" fillId="0" borderId="55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44" fillId="0" borderId="57" xfId="4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center"/>
    </xf>
    <xf numFmtId="0" fontId="32" fillId="0" borderId="89" xfId="4" applyFont="1" applyBorder="1" applyAlignment="1">
      <alignment horizontal="center" vertical="center"/>
    </xf>
    <xf numFmtId="0" fontId="25" fillId="0" borderId="85" xfId="4" applyFont="1" applyBorder="1" applyAlignment="1">
      <alignment horizontal="center" vertical="center"/>
    </xf>
    <xf numFmtId="0" fontId="25" fillId="0" borderId="86" xfId="4" applyFont="1" applyBorder="1" applyAlignment="1">
      <alignment horizontal="center" vertical="center"/>
    </xf>
    <xf numFmtId="0" fontId="25" fillId="0" borderId="77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86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64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0" fontId="16" fillId="0" borderId="31" xfId="4" applyFont="1" applyBorder="1" applyAlignment="1">
      <alignment horizontal="center" vertical="center"/>
    </xf>
    <xf numFmtId="0" fontId="12" fillId="0" borderId="31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47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49" fontId="20" fillId="0" borderId="35" xfId="3" applyNumberFormat="1" applyFont="1" applyBorder="1" applyAlignment="1">
      <alignment horizontal="center" vertical="center"/>
    </xf>
    <xf numFmtId="49" fontId="20" fillId="0" borderId="37" xfId="3" applyNumberFormat="1" applyFont="1" applyBorder="1" applyAlignment="1">
      <alignment horizontal="center" vertical="center"/>
    </xf>
    <xf numFmtId="0" fontId="12" fillId="0" borderId="31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73" xfId="5" applyFont="1" applyBorder="1" applyAlignment="1">
      <alignment horizontal="center"/>
    </xf>
    <xf numFmtId="0" fontId="28" fillId="0" borderId="9" xfId="4" applyFont="1" applyBorder="1" applyAlignment="1">
      <alignment horizontal="center" vertical="top"/>
    </xf>
    <xf numFmtId="14" fontId="25" fillId="0" borderId="12" xfId="4" applyNumberFormat="1" applyFont="1" applyBorder="1" applyAlignment="1">
      <alignment horizontal="left" vertical="center"/>
    </xf>
    <xf numFmtId="14" fontId="25" fillId="0" borderId="13" xfId="4" applyNumberFormat="1" applyFont="1" applyBorder="1" applyAlignment="1">
      <alignment horizontal="left" vertical="center"/>
    </xf>
    <xf numFmtId="49" fontId="25" fillId="0" borderId="12" xfId="4" applyNumberFormat="1" applyFont="1" applyBorder="1" applyAlignment="1">
      <alignment horizontal="center" vertical="center"/>
    </xf>
    <xf numFmtId="49" fontId="25" fillId="0" borderId="13" xfId="4" applyNumberFormat="1" applyFont="1" applyBorder="1" applyAlignment="1">
      <alignment horizontal="center" vertical="center"/>
    </xf>
    <xf numFmtId="0" fontId="31" fillId="0" borderId="13" xfId="4" applyFont="1" applyBorder="1" applyAlignment="1">
      <alignment horizontal="left" vertical="center"/>
    </xf>
    <xf numFmtId="0" fontId="25" fillId="0" borderId="14" xfId="4" applyFont="1" applyBorder="1" applyAlignment="1">
      <alignment horizontal="left" vertical="center"/>
    </xf>
    <xf numFmtId="0" fontId="25" fillId="0" borderId="16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19" fillId="0" borderId="23" xfId="4" applyFont="1" applyBorder="1" applyAlignment="1">
      <alignment horizontal="left" vertical="center" wrapText="1"/>
    </xf>
    <xf numFmtId="0" fontId="19" fillId="0" borderId="18" xfId="4" applyFont="1" applyBorder="1" applyAlignment="1">
      <alignment horizontal="left" vertical="center" wrapText="1"/>
    </xf>
    <xf numFmtId="0" fontId="19" fillId="0" borderId="53" xfId="4" applyFont="1" applyBorder="1" applyAlignment="1">
      <alignment horizontal="left" vertical="center" wrapText="1"/>
    </xf>
    <xf numFmtId="0" fontId="29" fillId="0" borderId="11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29" fillId="0" borderId="19" xfId="4" applyFont="1" applyBorder="1" applyAlignment="1">
      <alignment horizontal="left" vertical="center"/>
    </xf>
    <xf numFmtId="0" fontId="29" fillId="0" borderId="20" xfId="4" applyFont="1" applyBorder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5" fillId="0" borderId="15" xfId="4" applyFont="1" applyBorder="1" applyAlignment="1">
      <alignment horizontal="left" vertical="center"/>
    </xf>
    <xf numFmtId="0" fontId="19" fillId="0" borderId="10" xfId="4" applyFont="1" applyBorder="1" applyAlignment="1">
      <alignment horizontal="left" vertical="center" wrapText="1"/>
    </xf>
    <xf numFmtId="0" fontId="19" fillId="0" borderId="11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9" fillId="0" borderId="10" xfId="4" applyFont="1" applyBorder="1" applyAlignment="1">
      <alignment horizontal="left" vertical="center"/>
    </xf>
    <xf numFmtId="0" fontId="29" fillId="0" borderId="12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31" fillId="0" borderId="15" xfId="4" applyFont="1" applyBorder="1" applyAlignment="1">
      <alignment horizontal="center" vertical="center"/>
    </xf>
    <xf numFmtId="0" fontId="31" fillId="0" borderId="1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29" fillId="0" borderId="13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18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31" fillId="0" borderId="21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32" fillId="0" borderId="57" xfId="4" applyFont="1" applyBorder="1" applyAlignment="1">
      <alignment horizontal="center" vertical="center"/>
    </xf>
    <xf numFmtId="0" fontId="25" fillId="0" borderId="61" xfId="4" applyFont="1" applyBorder="1" applyAlignment="1">
      <alignment horizontal="center" vertical="center"/>
    </xf>
    <xf numFmtId="0" fontId="32" fillId="0" borderId="59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/>
    </xf>
    <xf numFmtId="0" fontId="32" fillId="0" borderId="15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0" fillId="0" borderId="31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16" fillId="0" borderId="32" xfId="4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58" fontId="27" fillId="0" borderId="0" xfId="5" applyNumberFormat="1" applyFont="1" applyAlignment="1">
      <alignment horizontal="center"/>
    </xf>
    <xf numFmtId="0" fontId="25" fillId="0" borderId="11" xfId="4" applyFont="1" applyBorder="1" applyAlignment="1">
      <alignment horizontal="left" vertical="center"/>
    </xf>
    <xf numFmtId="0" fontId="19" fillId="0" borderId="11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58" fontId="19" fillId="0" borderId="12" xfId="4" applyNumberFormat="1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9" fillId="0" borderId="16" xfId="4" applyFont="1" applyBorder="1" applyAlignment="1">
      <alignment horizontal="left" vertical="center"/>
    </xf>
    <xf numFmtId="0" fontId="29" fillId="0" borderId="17" xfId="4" applyFont="1" applyBorder="1" applyAlignment="1">
      <alignment horizontal="left" vertical="center"/>
    </xf>
    <xf numFmtId="0" fontId="29" fillId="0" borderId="18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19" fillId="0" borderId="19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8" xfId="4" applyFont="1" applyBorder="1" applyAlignment="1">
      <alignment horizontal="center" vertical="center"/>
    </xf>
    <xf numFmtId="0" fontId="19" fillId="0" borderId="14" xfId="4" applyFont="1" applyBorder="1" applyAlignment="1">
      <alignment horizontal="left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 wrapText="1"/>
    </xf>
    <xf numFmtId="0" fontId="19" fillId="0" borderId="12" xfId="4" applyFont="1" applyBorder="1" applyAlignment="1">
      <alignment horizontal="left" vertical="center" wrapText="1"/>
    </xf>
    <xf numFmtId="0" fontId="19" fillId="0" borderId="13" xfId="4" applyFont="1" applyBorder="1" applyAlignment="1">
      <alignment horizontal="left" vertical="center" wrapText="1"/>
    </xf>
    <xf numFmtId="0" fontId="13" fillId="0" borderId="16" xfId="4" applyBorder="1" applyAlignment="1">
      <alignment horizontal="center" vertical="center"/>
    </xf>
    <xf numFmtId="0" fontId="13" fillId="0" borderId="26" xfId="4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23" xfId="4" applyFont="1" applyBorder="1" applyAlignment="1">
      <alignment horizontal="left" vertical="center"/>
    </xf>
    <xf numFmtId="0" fontId="19" fillId="0" borderId="21" xfId="4" applyFont="1" applyBorder="1" applyAlignment="1">
      <alignment horizontal="right" vertical="center"/>
    </xf>
    <xf numFmtId="0" fontId="19" fillId="0" borderId="20" xfId="4" applyFont="1" applyBorder="1" applyAlignment="1">
      <alignment horizontal="right" vertical="center"/>
    </xf>
    <xf numFmtId="0" fontId="19" fillId="0" borderId="24" xfId="4" applyFont="1" applyBorder="1" applyAlignment="1">
      <alignment horizontal="right" vertical="center"/>
    </xf>
    <xf numFmtId="0" fontId="31" fillId="0" borderId="10" xfId="4" applyFont="1" applyBorder="1" applyAlignment="1">
      <alignment horizontal="left" vertical="center"/>
    </xf>
    <xf numFmtId="0" fontId="31" fillId="0" borderId="11" xfId="4" applyFont="1" applyBorder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29" fillId="0" borderId="24" xfId="4" applyFont="1" applyBorder="1" applyAlignment="1">
      <alignment horizontal="left" vertical="center"/>
    </xf>
    <xf numFmtId="0" fontId="19" fillId="0" borderId="16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5" fillId="0" borderId="2" xfId="4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51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5" customWidth="1"/>
    <col min="3" max="3" width="10.125" customWidth="1"/>
  </cols>
  <sheetData>
    <row r="1" spans="1:2" ht="21" customHeight="1">
      <c r="A1" s="246"/>
      <c r="B1" s="247" t="s">
        <v>0</v>
      </c>
    </row>
    <row r="2" spans="1:2">
      <c r="A2" s="5">
        <v>1</v>
      </c>
      <c r="B2" s="248" t="s">
        <v>1</v>
      </c>
    </row>
    <row r="3" spans="1:2">
      <c r="A3" s="5">
        <v>2</v>
      </c>
      <c r="B3" s="248" t="s">
        <v>2</v>
      </c>
    </row>
    <row r="4" spans="1:2">
      <c r="A4" s="5">
        <v>3</v>
      </c>
      <c r="B4" s="248" t="s">
        <v>3</v>
      </c>
    </row>
    <row r="5" spans="1:2">
      <c r="A5" s="5">
        <v>4</v>
      </c>
      <c r="B5" s="248" t="s">
        <v>4</v>
      </c>
    </row>
    <row r="6" spans="1:2">
      <c r="A6" s="5">
        <v>5</v>
      </c>
      <c r="B6" s="248" t="s">
        <v>5</v>
      </c>
    </row>
    <row r="7" spans="1:2">
      <c r="A7" s="5">
        <v>6</v>
      </c>
      <c r="B7" s="248" t="s">
        <v>6</v>
      </c>
    </row>
    <row r="8" spans="1:2" s="244" customFormat="1" ht="15" customHeight="1">
      <c r="A8" s="249">
        <v>7</v>
      </c>
      <c r="B8" s="250" t="s">
        <v>7</v>
      </c>
    </row>
    <row r="9" spans="1:2" ht="18.95" customHeight="1">
      <c r="A9" s="246"/>
      <c r="B9" s="251" t="s">
        <v>8</v>
      </c>
    </row>
    <row r="10" spans="1:2" ht="15.95" customHeight="1">
      <c r="A10" s="5">
        <v>1</v>
      </c>
      <c r="B10" s="252" t="s">
        <v>9</v>
      </c>
    </row>
    <row r="11" spans="1:2">
      <c r="A11" s="5">
        <v>2</v>
      </c>
      <c r="B11" s="248" t="s">
        <v>10</v>
      </c>
    </row>
    <row r="12" spans="1:2">
      <c r="A12" s="5">
        <v>3</v>
      </c>
      <c r="B12" s="250" t="s">
        <v>11</v>
      </c>
    </row>
    <row r="13" spans="1:2">
      <c r="A13" s="5">
        <v>4</v>
      </c>
      <c r="B13" s="248" t="s">
        <v>12</v>
      </c>
    </row>
    <row r="14" spans="1:2">
      <c r="A14" s="5">
        <v>5</v>
      </c>
      <c r="B14" s="248" t="s">
        <v>13</v>
      </c>
    </row>
    <row r="15" spans="1:2">
      <c r="A15" s="5">
        <v>6</v>
      </c>
      <c r="B15" s="248" t="s">
        <v>14</v>
      </c>
    </row>
    <row r="16" spans="1:2">
      <c r="A16" s="5">
        <v>7</v>
      </c>
      <c r="B16" s="248" t="s">
        <v>15</v>
      </c>
    </row>
    <row r="17" spans="1:2">
      <c r="A17" s="5">
        <v>8</v>
      </c>
      <c r="B17" s="248" t="s">
        <v>16</v>
      </c>
    </row>
    <row r="18" spans="1:2">
      <c r="A18" s="5">
        <v>9</v>
      </c>
      <c r="B18" s="248" t="s">
        <v>17</v>
      </c>
    </row>
    <row r="19" spans="1:2">
      <c r="A19" s="5"/>
      <c r="B19" s="248"/>
    </row>
    <row r="20" spans="1:2" ht="20.25">
      <c r="A20" s="246"/>
      <c r="B20" s="247" t="s">
        <v>18</v>
      </c>
    </row>
    <row r="21" spans="1:2">
      <c r="A21" s="5">
        <v>1</v>
      </c>
      <c r="B21" s="248" t="s">
        <v>19</v>
      </c>
    </row>
    <row r="22" spans="1:2">
      <c r="A22" s="5">
        <v>2</v>
      </c>
      <c r="B22" s="248" t="s">
        <v>20</v>
      </c>
    </row>
    <row r="23" spans="1:2">
      <c r="A23" s="5">
        <v>3</v>
      </c>
      <c r="B23" s="248" t="s">
        <v>21</v>
      </c>
    </row>
    <row r="24" spans="1:2">
      <c r="A24" s="5">
        <v>4</v>
      </c>
      <c r="B24" s="248" t="s">
        <v>22</v>
      </c>
    </row>
    <row r="25" spans="1:2">
      <c r="A25" s="5">
        <v>5</v>
      </c>
      <c r="B25" s="248" t="s">
        <v>23</v>
      </c>
    </row>
    <row r="26" spans="1:2">
      <c r="A26" s="5">
        <v>6</v>
      </c>
      <c r="B26" s="248" t="s">
        <v>24</v>
      </c>
    </row>
    <row r="27" spans="1:2">
      <c r="A27" s="5">
        <v>7</v>
      </c>
      <c r="B27" s="248" t="s">
        <v>25</v>
      </c>
    </row>
    <row r="28" spans="1:2">
      <c r="A28" s="5"/>
      <c r="B28" s="248"/>
    </row>
    <row r="29" spans="1:2" ht="20.25">
      <c r="A29" s="246"/>
      <c r="B29" s="247" t="s">
        <v>26</v>
      </c>
    </row>
    <row r="30" spans="1:2">
      <c r="A30" s="5">
        <v>1</v>
      </c>
      <c r="B30" s="248" t="s">
        <v>27</v>
      </c>
    </row>
    <row r="31" spans="1:2">
      <c r="A31" s="5">
        <v>2</v>
      </c>
      <c r="B31" s="248" t="s">
        <v>28</v>
      </c>
    </row>
    <row r="32" spans="1:2">
      <c r="A32" s="5">
        <v>3</v>
      </c>
      <c r="B32" s="248" t="s">
        <v>29</v>
      </c>
    </row>
    <row r="33" spans="1:2" ht="28.5">
      <c r="A33" s="5">
        <v>4</v>
      </c>
      <c r="B33" s="248" t="s">
        <v>30</v>
      </c>
    </row>
    <row r="34" spans="1:2">
      <c r="A34" s="5">
        <v>5</v>
      </c>
      <c r="B34" s="248" t="s">
        <v>31</v>
      </c>
    </row>
    <row r="35" spans="1:2">
      <c r="A35" s="5">
        <v>6</v>
      </c>
      <c r="B35" s="248" t="s">
        <v>32</v>
      </c>
    </row>
    <row r="36" spans="1:2">
      <c r="A36" s="5">
        <v>7</v>
      </c>
      <c r="B36" s="248" t="s">
        <v>33</v>
      </c>
    </row>
    <row r="37" spans="1:2">
      <c r="A37" s="5"/>
      <c r="B37" s="248"/>
    </row>
    <row r="39" spans="1:2">
      <c r="A39" s="253" t="s">
        <v>34</v>
      </c>
      <c r="B39" s="254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C4" sqref="C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3" t="s">
        <v>335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s="1" customFormat="1" ht="16.5">
      <c r="A2" s="464" t="s">
        <v>314</v>
      </c>
      <c r="B2" s="465" t="s">
        <v>319</v>
      </c>
      <c r="C2" s="465" t="s">
        <v>315</v>
      </c>
      <c r="D2" s="465" t="s">
        <v>316</v>
      </c>
      <c r="E2" s="465" t="s">
        <v>317</v>
      </c>
      <c r="F2" s="465" t="s">
        <v>318</v>
      </c>
      <c r="G2" s="464" t="s">
        <v>336</v>
      </c>
      <c r="H2" s="464"/>
      <c r="I2" s="464" t="s">
        <v>337</v>
      </c>
      <c r="J2" s="464"/>
      <c r="K2" s="470" t="s">
        <v>338</v>
      </c>
      <c r="L2" s="472" t="s">
        <v>339</v>
      </c>
      <c r="M2" s="474" t="s">
        <v>340</v>
      </c>
    </row>
    <row r="3" spans="1:13" s="1" customFormat="1" ht="16.5">
      <c r="A3" s="464"/>
      <c r="B3" s="466"/>
      <c r="C3" s="466"/>
      <c r="D3" s="466"/>
      <c r="E3" s="466"/>
      <c r="F3" s="466"/>
      <c r="G3" s="3" t="s">
        <v>341</v>
      </c>
      <c r="H3" s="3" t="s">
        <v>342</v>
      </c>
      <c r="I3" s="3" t="s">
        <v>341</v>
      </c>
      <c r="J3" s="3" t="s">
        <v>342</v>
      </c>
      <c r="K3" s="471"/>
      <c r="L3" s="473"/>
      <c r="M3" s="475"/>
    </row>
    <row r="4" spans="1:13" ht="24" customHeight="1">
      <c r="A4" s="27">
        <v>1</v>
      </c>
      <c r="B4" s="11" t="s">
        <v>331</v>
      </c>
      <c r="C4" s="11">
        <v>230424521</v>
      </c>
      <c r="D4" s="12" t="s">
        <v>329</v>
      </c>
      <c r="E4" s="11" t="s">
        <v>330</v>
      </c>
      <c r="F4" s="13" t="s">
        <v>62</v>
      </c>
      <c r="G4" s="28">
        <v>-0.03</v>
      </c>
      <c r="H4" s="11">
        <v>-4</v>
      </c>
      <c r="I4" s="11">
        <v>-2</v>
      </c>
      <c r="J4" s="11">
        <v>-0.5</v>
      </c>
      <c r="K4" s="11">
        <v>-0.4</v>
      </c>
      <c r="L4" s="27"/>
      <c r="M4" s="27" t="s">
        <v>343</v>
      </c>
    </row>
    <row r="5" spans="1:13" ht="24" customHeight="1">
      <c r="A5" s="5"/>
      <c r="B5" s="10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4" customHeight="1">
      <c r="A6" s="5"/>
      <c r="B6" s="10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54" t="s">
        <v>344</v>
      </c>
      <c r="B9" s="455"/>
      <c r="C9" s="455"/>
      <c r="D9" s="455"/>
      <c r="E9" s="457"/>
      <c r="F9" s="458"/>
      <c r="G9" s="460"/>
      <c r="H9" s="454" t="s">
        <v>333</v>
      </c>
      <c r="I9" s="455"/>
      <c r="J9" s="455"/>
      <c r="K9" s="457"/>
      <c r="L9" s="467"/>
      <c r="M9" s="468"/>
    </row>
    <row r="10" spans="1:13" ht="16.5">
      <c r="A10" s="469" t="s">
        <v>345</v>
      </c>
      <c r="B10" s="469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6" type="noConversion"/>
  <dataValidations count="1">
    <dataValidation type="list" allowBlank="1" showInputMessage="1" showErrorMessage="1" sqref="M4 M1:M3 M5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3" t="s">
        <v>346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</row>
    <row r="2" spans="1:23" s="1" customFormat="1" ht="15.95" customHeight="1">
      <c r="A2" s="465" t="s">
        <v>347</v>
      </c>
      <c r="B2" s="465" t="s">
        <v>319</v>
      </c>
      <c r="C2" s="465" t="s">
        <v>315</v>
      </c>
      <c r="D2" s="465" t="s">
        <v>316</v>
      </c>
      <c r="E2" s="465" t="s">
        <v>317</v>
      </c>
      <c r="F2" s="465" t="s">
        <v>318</v>
      </c>
      <c r="G2" s="476" t="s">
        <v>348</v>
      </c>
      <c r="H2" s="477"/>
      <c r="I2" s="478"/>
      <c r="J2" s="476" t="s">
        <v>349</v>
      </c>
      <c r="K2" s="477"/>
      <c r="L2" s="478"/>
      <c r="M2" s="476" t="s">
        <v>350</v>
      </c>
      <c r="N2" s="477"/>
      <c r="O2" s="478"/>
      <c r="P2" s="476" t="s">
        <v>351</v>
      </c>
      <c r="Q2" s="477"/>
      <c r="R2" s="478"/>
      <c r="S2" s="477" t="s">
        <v>352</v>
      </c>
      <c r="T2" s="477"/>
      <c r="U2" s="478"/>
      <c r="V2" s="482" t="s">
        <v>353</v>
      </c>
      <c r="W2" s="482" t="s">
        <v>328</v>
      </c>
    </row>
    <row r="3" spans="1:23" s="1" customFormat="1" ht="16.5">
      <c r="A3" s="466"/>
      <c r="B3" s="481"/>
      <c r="C3" s="481"/>
      <c r="D3" s="481"/>
      <c r="E3" s="481"/>
      <c r="F3" s="481"/>
      <c r="G3" s="3" t="s">
        <v>354</v>
      </c>
      <c r="H3" s="3" t="s">
        <v>67</v>
      </c>
      <c r="I3" s="3" t="s">
        <v>319</v>
      </c>
      <c r="J3" s="3" t="s">
        <v>354</v>
      </c>
      <c r="K3" s="3" t="s">
        <v>67</v>
      </c>
      <c r="L3" s="3" t="s">
        <v>319</v>
      </c>
      <c r="M3" s="3" t="s">
        <v>354</v>
      </c>
      <c r="N3" s="3" t="s">
        <v>67</v>
      </c>
      <c r="O3" s="3" t="s">
        <v>319</v>
      </c>
      <c r="P3" s="3" t="s">
        <v>354</v>
      </c>
      <c r="Q3" s="3" t="s">
        <v>67</v>
      </c>
      <c r="R3" s="3" t="s">
        <v>319</v>
      </c>
      <c r="S3" s="3" t="s">
        <v>354</v>
      </c>
      <c r="T3" s="3" t="s">
        <v>67</v>
      </c>
      <c r="U3" s="3" t="s">
        <v>319</v>
      </c>
      <c r="V3" s="483"/>
      <c r="W3" s="483"/>
    </row>
    <row r="4" spans="1:23" ht="21" customHeight="1">
      <c r="A4" s="20" t="s">
        <v>355</v>
      </c>
      <c r="B4" s="12" t="s">
        <v>331</v>
      </c>
      <c r="C4" s="11">
        <v>230424521</v>
      </c>
      <c r="D4" s="21"/>
      <c r="E4" s="11" t="s">
        <v>330</v>
      </c>
      <c r="F4" s="13" t="s">
        <v>62</v>
      </c>
      <c r="G4" s="22"/>
      <c r="H4" s="23" t="s">
        <v>329</v>
      </c>
      <c r="I4" s="23" t="s">
        <v>331</v>
      </c>
      <c r="J4" s="26"/>
      <c r="K4" s="27" t="s">
        <v>356</v>
      </c>
      <c r="L4" s="27" t="s">
        <v>56</v>
      </c>
      <c r="M4" s="6"/>
      <c r="N4" s="6"/>
      <c r="O4" s="6"/>
      <c r="P4" s="6"/>
      <c r="Q4" s="6"/>
      <c r="R4" s="6"/>
      <c r="S4" s="6"/>
      <c r="T4" s="6"/>
      <c r="U4" s="6"/>
      <c r="V4" s="27" t="s">
        <v>357</v>
      </c>
      <c r="W4" s="6"/>
    </row>
    <row r="5" spans="1:23" ht="21" customHeight="1">
      <c r="A5" s="20"/>
      <c r="B5" s="21"/>
      <c r="C5" s="24"/>
      <c r="D5" s="21"/>
      <c r="E5" s="24"/>
      <c r="F5" s="21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6"/>
      <c r="W5" s="6"/>
    </row>
    <row r="6" spans="1:23" ht="24" customHeight="1">
      <c r="A6" s="20"/>
      <c r="B6" s="20"/>
      <c r="C6" s="24"/>
      <c r="D6" s="21"/>
      <c r="E6" s="24"/>
      <c r="F6" s="20"/>
      <c r="G6" s="6"/>
      <c r="H6" s="22"/>
      <c r="I6" s="2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1.95" customHeight="1">
      <c r="A7" s="20"/>
      <c r="B7" s="20"/>
      <c r="C7" s="24"/>
      <c r="D7" s="21"/>
      <c r="E7" s="24"/>
      <c r="F7" s="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79"/>
      <c r="B8" s="479"/>
      <c r="C8" s="479"/>
      <c r="D8" s="479"/>
      <c r="E8" s="479"/>
      <c r="F8" s="47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80"/>
      <c r="B9" s="480"/>
      <c r="C9" s="480"/>
      <c r="D9" s="480"/>
      <c r="E9" s="480"/>
      <c r="F9" s="48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79"/>
      <c r="B10" s="479"/>
      <c r="C10" s="479"/>
      <c r="D10" s="479"/>
      <c r="E10" s="479"/>
      <c r="F10" s="4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80"/>
      <c r="B11" s="480"/>
      <c r="C11" s="480"/>
      <c r="D11" s="480"/>
      <c r="E11" s="480"/>
      <c r="F11" s="4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79"/>
      <c r="B12" s="479"/>
      <c r="C12" s="479"/>
      <c r="D12" s="479"/>
      <c r="E12" s="479"/>
      <c r="F12" s="4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80"/>
      <c r="B13" s="480"/>
      <c r="C13" s="480"/>
      <c r="D13" s="480"/>
      <c r="E13" s="480"/>
      <c r="F13" s="48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54" t="s">
        <v>332</v>
      </c>
      <c r="B15" s="455"/>
      <c r="C15" s="455"/>
      <c r="D15" s="455"/>
      <c r="E15" s="457"/>
      <c r="F15" s="458"/>
      <c r="G15" s="460"/>
      <c r="H15" s="19"/>
      <c r="I15" s="19"/>
      <c r="J15" s="454" t="s">
        <v>333</v>
      </c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7"/>
      <c r="V15" s="7"/>
      <c r="W15" s="9"/>
    </row>
    <row r="16" spans="1:23" ht="78" customHeight="1">
      <c r="A16" s="461" t="s">
        <v>358</v>
      </c>
      <c r="B16" s="461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2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56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3" t="s">
        <v>359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s="1" customFormat="1" ht="16.5">
      <c r="A2" s="15" t="s">
        <v>360</v>
      </c>
      <c r="B2" s="16" t="s">
        <v>315</v>
      </c>
      <c r="C2" s="16" t="s">
        <v>316</v>
      </c>
      <c r="D2" s="16" t="s">
        <v>317</v>
      </c>
      <c r="E2" s="16" t="s">
        <v>318</v>
      </c>
      <c r="F2" s="16" t="s">
        <v>319</v>
      </c>
      <c r="G2" s="15" t="s">
        <v>361</v>
      </c>
      <c r="H2" s="15" t="s">
        <v>362</v>
      </c>
      <c r="I2" s="15" t="s">
        <v>363</v>
      </c>
      <c r="J2" s="15" t="s">
        <v>362</v>
      </c>
      <c r="K2" s="15" t="s">
        <v>364</v>
      </c>
      <c r="L2" s="15" t="s">
        <v>362</v>
      </c>
      <c r="M2" s="16" t="s">
        <v>353</v>
      </c>
      <c r="N2" s="16" t="s">
        <v>328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360</v>
      </c>
      <c r="B4" s="18" t="s">
        <v>365</v>
      </c>
      <c r="C4" s="18" t="s">
        <v>354</v>
      </c>
      <c r="D4" s="18" t="s">
        <v>317</v>
      </c>
      <c r="E4" s="16" t="s">
        <v>318</v>
      </c>
      <c r="F4" s="16" t="s">
        <v>319</v>
      </c>
      <c r="G4" s="15" t="s">
        <v>361</v>
      </c>
      <c r="H4" s="15" t="s">
        <v>362</v>
      </c>
      <c r="I4" s="15" t="s">
        <v>363</v>
      </c>
      <c r="J4" s="15" t="s">
        <v>362</v>
      </c>
      <c r="K4" s="15" t="s">
        <v>364</v>
      </c>
      <c r="L4" s="15" t="s">
        <v>362</v>
      </c>
      <c r="M4" s="16" t="s">
        <v>353</v>
      </c>
      <c r="N4" s="16" t="s">
        <v>328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54" t="s">
        <v>366</v>
      </c>
      <c r="B11" s="455"/>
      <c r="C11" s="455"/>
      <c r="D11" s="457"/>
      <c r="E11" s="458"/>
      <c r="F11" s="459"/>
      <c r="G11" s="460"/>
      <c r="H11" s="19"/>
      <c r="I11" s="454" t="s">
        <v>367</v>
      </c>
      <c r="J11" s="455"/>
      <c r="K11" s="455"/>
      <c r="L11" s="7"/>
      <c r="M11" s="7"/>
      <c r="N11" s="9"/>
    </row>
    <row r="12" spans="1:14" ht="16.5">
      <c r="A12" s="461" t="s">
        <v>368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E18" sqref="E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53" t="s">
        <v>369</v>
      </c>
      <c r="B1" s="453"/>
      <c r="C1" s="453"/>
      <c r="D1" s="453"/>
      <c r="E1" s="453"/>
      <c r="F1" s="453"/>
      <c r="G1" s="453"/>
      <c r="H1" s="453"/>
      <c r="I1" s="453"/>
      <c r="J1" s="453"/>
    </row>
    <row r="2" spans="1:12" s="1" customFormat="1" ht="16.5">
      <c r="A2" s="3" t="s">
        <v>347</v>
      </c>
      <c r="B2" s="4" t="s">
        <v>319</v>
      </c>
      <c r="C2" s="4" t="s">
        <v>315</v>
      </c>
      <c r="D2" s="4" t="s">
        <v>316</v>
      </c>
      <c r="E2" s="4" t="s">
        <v>317</v>
      </c>
      <c r="F2" s="4" t="s">
        <v>318</v>
      </c>
      <c r="G2" s="3" t="s">
        <v>370</v>
      </c>
      <c r="H2" s="3" t="s">
        <v>371</v>
      </c>
      <c r="I2" s="3" t="s">
        <v>372</v>
      </c>
      <c r="J2" s="3" t="s">
        <v>373</v>
      </c>
      <c r="K2" s="4" t="s">
        <v>353</v>
      </c>
      <c r="L2" s="4" t="s">
        <v>328</v>
      </c>
    </row>
    <row r="3" spans="1:12">
      <c r="A3" s="10" t="s">
        <v>374</v>
      </c>
      <c r="B3" s="11" t="s">
        <v>331</v>
      </c>
      <c r="C3" s="11">
        <v>230424521</v>
      </c>
      <c r="D3" s="12" t="s">
        <v>329</v>
      </c>
      <c r="E3" s="11" t="s">
        <v>330</v>
      </c>
      <c r="F3" s="13" t="s">
        <v>62</v>
      </c>
      <c r="G3" s="14" t="s">
        <v>375</v>
      </c>
      <c r="H3" s="6" t="s">
        <v>376</v>
      </c>
      <c r="I3" s="5"/>
      <c r="J3" s="5"/>
      <c r="K3" s="5" t="s">
        <v>377</v>
      </c>
      <c r="L3" s="6" t="s">
        <v>343</v>
      </c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54" t="s">
        <v>378</v>
      </c>
      <c r="B7" s="455"/>
      <c r="C7" s="455"/>
      <c r="D7" s="455"/>
      <c r="E7" s="457"/>
      <c r="F7" s="458"/>
      <c r="G7" s="460"/>
      <c r="H7" s="454" t="s">
        <v>379</v>
      </c>
      <c r="I7" s="455"/>
      <c r="J7" s="455"/>
      <c r="K7" s="7"/>
      <c r="L7" s="9"/>
    </row>
    <row r="8" spans="1:12" ht="16.5">
      <c r="A8" s="461" t="s">
        <v>380</v>
      </c>
      <c r="B8" s="461"/>
      <c r="C8" s="462"/>
      <c r="D8" s="462"/>
      <c r="E8" s="462"/>
      <c r="F8" s="462"/>
      <c r="G8" s="462"/>
      <c r="H8" s="462"/>
      <c r="I8" s="462"/>
      <c r="J8" s="462"/>
      <c r="K8" s="462"/>
      <c r="L8" s="462"/>
    </row>
  </sheetData>
  <mergeCells count="5">
    <mergeCell ref="A1:J1"/>
    <mergeCell ref="A7:E7"/>
    <mergeCell ref="F7:G7"/>
    <mergeCell ref="H7:J7"/>
    <mergeCell ref="A8:L8"/>
  </mergeCells>
  <phoneticPr fontId="56" type="noConversion"/>
  <dataValidations count="1">
    <dataValidation type="list" allowBlank="1" showInputMessage="1" showErrorMessage="1" sqref="L3 L4:L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3" t="s">
        <v>381</v>
      </c>
      <c r="B1" s="453"/>
      <c r="C1" s="453"/>
      <c r="D1" s="453"/>
      <c r="E1" s="453"/>
      <c r="F1" s="453"/>
      <c r="G1" s="453"/>
      <c r="H1" s="453"/>
      <c r="I1" s="453"/>
    </row>
    <row r="2" spans="1:9" s="1" customFormat="1" ht="16.5">
      <c r="A2" s="464" t="s">
        <v>314</v>
      </c>
      <c r="B2" s="465" t="s">
        <v>319</v>
      </c>
      <c r="C2" s="465" t="s">
        <v>354</v>
      </c>
      <c r="D2" s="465" t="s">
        <v>317</v>
      </c>
      <c r="E2" s="465" t="s">
        <v>318</v>
      </c>
      <c r="F2" s="3" t="s">
        <v>382</v>
      </c>
      <c r="G2" s="3" t="s">
        <v>337</v>
      </c>
      <c r="H2" s="470" t="s">
        <v>338</v>
      </c>
      <c r="I2" s="474" t="s">
        <v>340</v>
      </c>
    </row>
    <row r="3" spans="1:9" s="1" customFormat="1" ht="16.5">
      <c r="A3" s="464"/>
      <c r="B3" s="466"/>
      <c r="C3" s="466"/>
      <c r="D3" s="466"/>
      <c r="E3" s="466"/>
      <c r="F3" s="3" t="s">
        <v>383</v>
      </c>
      <c r="G3" s="3" t="s">
        <v>341</v>
      </c>
      <c r="H3" s="471"/>
      <c r="I3" s="47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4" t="s">
        <v>366</v>
      </c>
      <c r="B12" s="455"/>
      <c r="C12" s="455"/>
      <c r="D12" s="457"/>
      <c r="E12" s="8"/>
      <c r="F12" s="454" t="s">
        <v>367</v>
      </c>
      <c r="G12" s="455"/>
      <c r="H12" s="457"/>
      <c r="I12" s="9"/>
    </row>
    <row r="13" spans="1:9" ht="16.5">
      <c r="A13" s="461" t="s">
        <v>384</v>
      </c>
      <c r="B13" s="461"/>
      <c r="C13" s="462"/>
      <c r="D13" s="462"/>
      <c r="E13" s="462"/>
      <c r="F13" s="462"/>
      <c r="G13" s="462"/>
      <c r="H13" s="462"/>
      <c r="I13" s="4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5" t="s">
        <v>35</v>
      </c>
      <c r="C2" s="256"/>
      <c r="D2" s="256"/>
      <c r="E2" s="256"/>
      <c r="F2" s="256"/>
      <c r="G2" s="256"/>
      <c r="H2" s="256"/>
      <c r="I2" s="257"/>
    </row>
    <row r="3" spans="2:9" ht="27.95" customHeight="1">
      <c r="B3" s="232"/>
      <c r="C3" s="233"/>
      <c r="D3" s="258" t="s">
        <v>36</v>
      </c>
      <c r="E3" s="259"/>
      <c r="F3" s="260" t="s">
        <v>37</v>
      </c>
      <c r="G3" s="261"/>
      <c r="H3" s="258" t="s">
        <v>38</v>
      </c>
      <c r="I3" s="262"/>
    </row>
    <row r="4" spans="2:9" ht="27.95" customHeight="1">
      <c r="B4" s="232" t="s">
        <v>39</v>
      </c>
      <c r="C4" s="233" t="s">
        <v>40</v>
      </c>
      <c r="D4" s="233" t="s">
        <v>41</v>
      </c>
      <c r="E4" s="233" t="s">
        <v>42</v>
      </c>
      <c r="F4" s="234" t="s">
        <v>41</v>
      </c>
      <c r="G4" s="234" t="s">
        <v>42</v>
      </c>
      <c r="H4" s="233" t="s">
        <v>41</v>
      </c>
      <c r="I4" s="241" t="s">
        <v>42</v>
      </c>
    </row>
    <row r="5" spans="2:9" ht="27.95" customHeight="1">
      <c r="B5" s="235" t="s">
        <v>43</v>
      </c>
      <c r="C5" s="5">
        <v>13</v>
      </c>
      <c r="D5" s="5">
        <v>0</v>
      </c>
      <c r="E5" s="5">
        <v>1</v>
      </c>
      <c r="F5" s="236">
        <v>0</v>
      </c>
      <c r="G5" s="236">
        <v>1</v>
      </c>
      <c r="H5" s="5">
        <v>1</v>
      </c>
      <c r="I5" s="242">
        <v>2</v>
      </c>
    </row>
    <row r="6" spans="2:9" ht="27.95" customHeight="1">
      <c r="B6" s="235" t="s">
        <v>44</v>
      </c>
      <c r="C6" s="5">
        <v>20</v>
      </c>
      <c r="D6" s="5">
        <v>0</v>
      </c>
      <c r="E6" s="5">
        <v>1</v>
      </c>
      <c r="F6" s="236">
        <v>1</v>
      </c>
      <c r="G6" s="236">
        <v>2</v>
      </c>
      <c r="H6" s="5">
        <v>2</v>
      </c>
      <c r="I6" s="242">
        <v>3</v>
      </c>
    </row>
    <row r="7" spans="2:9" ht="27.95" customHeight="1">
      <c r="B7" s="235" t="s">
        <v>45</v>
      </c>
      <c r="C7" s="5">
        <v>32</v>
      </c>
      <c r="D7" s="5">
        <v>0</v>
      </c>
      <c r="E7" s="5">
        <v>1</v>
      </c>
      <c r="F7" s="236">
        <v>2</v>
      </c>
      <c r="G7" s="236">
        <v>3</v>
      </c>
      <c r="H7" s="5">
        <v>3</v>
      </c>
      <c r="I7" s="242">
        <v>4</v>
      </c>
    </row>
    <row r="8" spans="2:9" ht="27.95" customHeight="1">
      <c r="B8" s="235" t="s">
        <v>46</v>
      </c>
      <c r="C8" s="5">
        <v>50</v>
      </c>
      <c r="D8" s="5">
        <v>1</v>
      </c>
      <c r="E8" s="5">
        <v>2</v>
      </c>
      <c r="F8" s="236">
        <v>3</v>
      </c>
      <c r="G8" s="236">
        <v>4</v>
      </c>
      <c r="H8" s="5">
        <v>5</v>
      </c>
      <c r="I8" s="242">
        <v>6</v>
      </c>
    </row>
    <row r="9" spans="2:9" ht="27.95" customHeight="1">
      <c r="B9" s="235" t="s">
        <v>47</v>
      </c>
      <c r="C9" s="5">
        <v>80</v>
      </c>
      <c r="D9" s="5">
        <v>2</v>
      </c>
      <c r="E9" s="5">
        <v>3</v>
      </c>
      <c r="F9" s="236">
        <v>5</v>
      </c>
      <c r="G9" s="236">
        <v>6</v>
      </c>
      <c r="H9" s="5">
        <v>7</v>
      </c>
      <c r="I9" s="242">
        <v>8</v>
      </c>
    </row>
    <row r="10" spans="2:9" ht="27.95" customHeight="1">
      <c r="B10" s="235" t="s">
        <v>48</v>
      </c>
      <c r="C10" s="5">
        <v>125</v>
      </c>
      <c r="D10" s="5">
        <v>3</v>
      </c>
      <c r="E10" s="5">
        <v>4</v>
      </c>
      <c r="F10" s="236">
        <v>7</v>
      </c>
      <c r="G10" s="236">
        <v>8</v>
      </c>
      <c r="H10" s="5">
        <v>10</v>
      </c>
      <c r="I10" s="242">
        <v>11</v>
      </c>
    </row>
    <row r="11" spans="2:9" ht="27.95" customHeight="1">
      <c r="B11" s="235" t="s">
        <v>49</v>
      </c>
      <c r="C11" s="5">
        <v>200</v>
      </c>
      <c r="D11" s="5">
        <v>5</v>
      </c>
      <c r="E11" s="5">
        <v>6</v>
      </c>
      <c r="F11" s="236">
        <v>10</v>
      </c>
      <c r="G11" s="236">
        <v>11</v>
      </c>
      <c r="H11" s="5">
        <v>14</v>
      </c>
      <c r="I11" s="242">
        <v>15</v>
      </c>
    </row>
    <row r="12" spans="2:9" ht="27.95" customHeight="1">
      <c r="B12" s="237" t="s">
        <v>50</v>
      </c>
      <c r="C12" s="238">
        <v>315</v>
      </c>
      <c r="D12" s="238">
        <v>7</v>
      </c>
      <c r="E12" s="238">
        <v>8</v>
      </c>
      <c r="F12" s="239">
        <v>14</v>
      </c>
      <c r="G12" s="239">
        <v>15</v>
      </c>
      <c r="H12" s="238">
        <v>21</v>
      </c>
      <c r="I12" s="243">
        <v>22</v>
      </c>
    </row>
    <row r="14" spans="2:9">
      <c r="B14" s="240" t="s">
        <v>51</v>
      </c>
      <c r="C14" s="240"/>
      <c r="D14" s="240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H23" sqref="H23"/>
    </sheetView>
  </sheetViews>
  <sheetFormatPr defaultColWidth="10.375" defaultRowHeight="16.5" customHeight="1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4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4" ht="14.25">
      <c r="A2" s="14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144" t="s">
        <v>57</v>
      </c>
      <c r="I2" s="266" t="s">
        <v>56</v>
      </c>
      <c r="J2" s="266"/>
      <c r="K2" s="267"/>
    </row>
    <row r="3" spans="1:14" ht="14.25">
      <c r="A3" s="268" t="s">
        <v>58</v>
      </c>
      <c r="B3" s="269"/>
      <c r="C3" s="270"/>
      <c r="D3" s="271" t="s">
        <v>59</v>
      </c>
      <c r="E3" s="272"/>
      <c r="F3" s="272"/>
      <c r="G3" s="273"/>
      <c r="H3" s="271" t="s">
        <v>60</v>
      </c>
      <c r="I3" s="272"/>
      <c r="J3" s="272"/>
      <c r="K3" s="273"/>
    </row>
    <row r="4" spans="1:14" ht="14.25">
      <c r="A4" s="147" t="s">
        <v>61</v>
      </c>
      <c r="B4" s="274" t="s">
        <v>62</v>
      </c>
      <c r="C4" s="275"/>
      <c r="D4" s="276" t="s">
        <v>63</v>
      </c>
      <c r="E4" s="277"/>
      <c r="F4" s="278">
        <v>45026</v>
      </c>
      <c r="G4" s="279"/>
      <c r="H4" s="276" t="s">
        <v>64</v>
      </c>
      <c r="I4" s="277"/>
      <c r="J4" s="69" t="s">
        <v>65</v>
      </c>
      <c r="K4" s="70" t="s">
        <v>66</v>
      </c>
    </row>
    <row r="5" spans="1:14" ht="14.25">
      <c r="A5" s="149" t="s">
        <v>67</v>
      </c>
      <c r="B5" s="274" t="s">
        <v>68</v>
      </c>
      <c r="C5" s="275"/>
      <c r="D5" s="276" t="s">
        <v>69</v>
      </c>
      <c r="E5" s="277"/>
      <c r="F5" s="278">
        <v>45022</v>
      </c>
      <c r="G5" s="279"/>
      <c r="H5" s="276" t="s">
        <v>70</v>
      </c>
      <c r="I5" s="277"/>
      <c r="J5" s="69" t="s">
        <v>65</v>
      </c>
      <c r="K5" s="70" t="s">
        <v>66</v>
      </c>
    </row>
    <row r="6" spans="1:14" ht="14.25">
      <c r="A6" s="147" t="s">
        <v>71</v>
      </c>
      <c r="B6" s="75">
        <v>1</v>
      </c>
      <c r="C6" s="204">
        <v>6</v>
      </c>
      <c r="D6" s="149" t="s">
        <v>72</v>
      </c>
      <c r="E6" s="159"/>
      <c r="F6" s="278">
        <v>45026</v>
      </c>
      <c r="G6" s="279"/>
      <c r="H6" s="276" t="s">
        <v>73</v>
      </c>
      <c r="I6" s="277"/>
      <c r="J6" s="69" t="s">
        <v>65</v>
      </c>
      <c r="K6" s="70" t="s">
        <v>66</v>
      </c>
    </row>
    <row r="7" spans="1:14" ht="14.25">
      <c r="A7" s="147" t="s">
        <v>74</v>
      </c>
      <c r="B7" s="280">
        <v>2600</v>
      </c>
      <c r="C7" s="281"/>
      <c r="D7" s="149" t="s">
        <v>75</v>
      </c>
      <c r="E7" s="158"/>
      <c r="F7" s="278">
        <v>45030</v>
      </c>
      <c r="G7" s="279"/>
      <c r="H7" s="276" t="s">
        <v>76</v>
      </c>
      <c r="I7" s="277"/>
      <c r="J7" s="69" t="s">
        <v>65</v>
      </c>
      <c r="K7" s="70" t="s">
        <v>66</v>
      </c>
    </row>
    <row r="8" spans="1:14" ht="14.25">
      <c r="A8" s="151" t="s">
        <v>77</v>
      </c>
      <c r="B8" s="282"/>
      <c r="C8" s="283"/>
      <c r="D8" s="284" t="s">
        <v>78</v>
      </c>
      <c r="E8" s="285"/>
      <c r="F8" s="286">
        <v>45035</v>
      </c>
      <c r="G8" s="287"/>
      <c r="H8" s="284" t="s">
        <v>79</v>
      </c>
      <c r="I8" s="285"/>
      <c r="J8" s="78" t="s">
        <v>65</v>
      </c>
      <c r="K8" s="152" t="s">
        <v>66</v>
      </c>
      <c r="N8" s="226"/>
    </row>
    <row r="9" spans="1:14" ht="14.25">
      <c r="A9" s="288" t="s">
        <v>80</v>
      </c>
      <c r="B9" s="289"/>
      <c r="C9" s="289"/>
      <c r="D9" s="289"/>
      <c r="E9" s="289"/>
      <c r="F9" s="289"/>
      <c r="G9" s="289"/>
      <c r="H9" s="289"/>
      <c r="I9" s="289"/>
      <c r="J9" s="289"/>
      <c r="K9" s="290"/>
    </row>
    <row r="10" spans="1:14" ht="14.25">
      <c r="A10" s="291" t="s">
        <v>81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3"/>
    </row>
    <row r="11" spans="1:14" ht="14.25">
      <c r="A11" s="205" t="s">
        <v>82</v>
      </c>
      <c r="B11" s="206" t="s">
        <v>83</v>
      </c>
      <c r="C11" s="207" t="s">
        <v>84</v>
      </c>
      <c r="D11" s="208"/>
      <c r="E11" s="209" t="s">
        <v>85</v>
      </c>
      <c r="F11" s="206" t="s">
        <v>83</v>
      </c>
      <c r="G11" s="207" t="s">
        <v>84</v>
      </c>
      <c r="H11" s="207" t="s">
        <v>86</v>
      </c>
      <c r="I11" s="209" t="s">
        <v>87</v>
      </c>
      <c r="J11" s="206" t="s">
        <v>83</v>
      </c>
      <c r="K11" s="227" t="s">
        <v>84</v>
      </c>
    </row>
    <row r="12" spans="1:14" ht="14.25">
      <c r="A12" s="149" t="s">
        <v>88</v>
      </c>
      <c r="B12" s="157" t="s">
        <v>83</v>
      </c>
      <c r="C12" s="69" t="s">
        <v>84</v>
      </c>
      <c r="D12" s="158"/>
      <c r="E12" s="159" t="s">
        <v>89</v>
      </c>
      <c r="F12" s="157" t="s">
        <v>83</v>
      </c>
      <c r="G12" s="69" t="s">
        <v>84</v>
      </c>
      <c r="H12" s="69" t="s">
        <v>86</v>
      </c>
      <c r="I12" s="159" t="s">
        <v>90</v>
      </c>
      <c r="J12" s="157" t="s">
        <v>83</v>
      </c>
      <c r="K12" s="70" t="s">
        <v>84</v>
      </c>
    </row>
    <row r="13" spans="1:14" ht="14.25">
      <c r="A13" s="149" t="s">
        <v>91</v>
      </c>
      <c r="B13" s="157" t="s">
        <v>83</v>
      </c>
      <c r="C13" s="69" t="s">
        <v>84</v>
      </c>
      <c r="D13" s="158"/>
      <c r="E13" s="159" t="s">
        <v>92</v>
      </c>
      <c r="F13" s="69" t="s">
        <v>93</v>
      </c>
      <c r="G13" s="69" t="s">
        <v>94</v>
      </c>
      <c r="H13" s="69" t="s">
        <v>86</v>
      </c>
      <c r="I13" s="159" t="s">
        <v>95</v>
      </c>
      <c r="J13" s="157" t="s">
        <v>83</v>
      </c>
      <c r="K13" s="70" t="s">
        <v>84</v>
      </c>
    </row>
    <row r="14" spans="1:14" ht="14.25">
      <c r="A14" s="284" t="s">
        <v>96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94"/>
    </row>
    <row r="15" spans="1:14" ht="14.25">
      <c r="A15" s="291" t="s">
        <v>97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3"/>
    </row>
    <row r="16" spans="1:14" ht="14.25">
      <c r="A16" s="210" t="s">
        <v>98</v>
      </c>
      <c r="B16" s="207" t="s">
        <v>93</v>
      </c>
      <c r="C16" s="207" t="s">
        <v>94</v>
      </c>
      <c r="D16" s="211"/>
      <c r="E16" s="212" t="s">
        <v>99</v>
      </c>
      <c r="F16" s="207" t="s">
        <v>93</v>
      </c>
      <c r="G16" s="207" t="s">
        <v>94</v>
      </c>
      <c r="H16" s="213"/>
      <c r="I16" s="212" t="s">
        <v>100</v>
      </c>
      <c r="J16" s="207" t="s">
        <v>93</v>
      </c>
      <c r="K16" s="227" t="s">
        <v>94</v>
      </c>
    </row>
    <row r="17" spans="1:22" ht="16.5" customHeight="1">
      <c r="A17" s="161" t="s">
        <v>101</v>
      </c>
      <c r="B17" s="69" t="s">
        <v>93</v>
      </c>
      <c r="C17" s="69" t="s">
        <v>94</v>
      </c>
      <c r="D17" s="75"/>
      <c r="E17" s="162" t="s">
        <v>102</v>
      </c>
      <c r="F17" s="69" t="s">
        <v>93</v>
      </c>
      <c r="G17" s="69" t="s">
        <v>94</v>
      </c>
      <c r="H17" s="214"/>
      <c r="I17" s="162" t="s">
        <v>103</v>
      </c>
      <c r="J17" s="69" t="s">
        <v>93</v>
      </c>
      <c r="K17" s="70" t="s">
        <v>94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</row>
    <row r="18" spans="1:22" ht="18" customHeight="1">
      <c r="A18" s="295" t="s">
        <v>104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7"/>
    </row>
    <row r="19" spans="1:22" ht="18" customHeight="1">
      <c r="A19" s="291" t="s">
        <v>105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22" ht="16.5" customHeight="1">
      <c r="A20" s="298" t="s">
        <v>106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22" ht="21.75" customHeight="1">
      <c r="A21" s="215" t="s">
        <v>107</v>
      </c>
      <c r="B21" s="216" t="s">
        <v>108</v>
      </c>
      <c r="C21" s="216" t="s">
        <v>109</v>
      </c>
      <c r="D21" s="216" t="s">
        <v>110</v>
      </c>
      <c r="E21" s="216" t="s">
        <v>111</v>
      </c>
      <c r="F21" s="216" t="s">
        <v>112</v>
      </c>
      <c r="G21" s="216" t="s">
        <v>113</v>
      </c>
      <c r="H21" s="216"/>
      <c r="I21" s="229"/>
      <c r="J21" s="146"/>
      <c r="K21" s="94" t="s">
        <v>114</v>
      </c>
    </row>
    <row r="22" spans="1:22" ht="23.1" customHeight="1">
      <c r="A22" s="217" t="s">
        <v>115</v>
      </c>
      <c r="B22" s="218" t="s">
        <v>93</v>
      </c>
      <c r="C22" s="218" t="s">
        <v>93</v>
      </c>
      <c r="D22" s="218" t="s">
        <v>93</v>
      </c>
      <c r="E22" s="218" t="s">
        <v>93</v>
      </c>
      <c r="F22" s="218" t="s">
        <v>93</v>
      </c>
      <c r="G22" s="218" t="s">
        <v>93</v>
      </c>
      <c r="H22" s="218"/>
      <c r="I22" s="218"/>
      <c r="J22" s="218"/>
      <c r="K22" s="230"/>
    </row>
    <row r="23" spans="1:22" ht="23.1" customHeight="1">
      <c r="A23" s="219"/>
      <c r="B23" s="218"/>
      <c r="C23" s="218"/>
      <c r="D23" s="218"/>
      <c r="E23" s="218"/>
      <c r="F23" s="218"/>
      <c r="G23" s="218"/>
      <c r="H23" s="218"/>
      <c r="I23" s="218"/>
      <c r="J23" s="218"/>
      <c r="K23" s="231"/>
    </row>
    <row r="24" spans="1:22" ht="23.1" customHeight="1">
      <c r="A24" s="219"/>
      <c r="B24" s="218"/>
      <c r="C24" s="218"/>
      <c r="D24" s="218"/>
      <c r="E24" s="218"/>
      <c r="F24" s="218"/>
      <c r="G24" s="218"/>
      <c r="H24" s="218"/>
      <c r="I24" s="218"/>
      <c r="J24" s="218"/>
      <c r="K24" s="231"/>
    </row>
    <row r="25" spans="1:22" ht="23.1" customHeight="1">
      <c r="A25" s="219"/>
      <c r="B25" s="218"/>
      <c r="C25" s="218"/>
      <c r="D25" s="218"/>
      <c r="E25" s="218"/>
      <c r="F25" s="218"/>
      <c r="G25" s="218"/>
      <c r="H25" s="218"/>
      <c r="I25" s="218"/>
      <c r="J25" s="218"/>
      <c r="K25" s="91"/>
    </row>
    <row r="26" spans="1:22" ht="23.1" customHeight="1">
      <c r="A26" s="150"/>
      <c r="B26" s="218"/>
      <c r="C26" s="218"/>
      <c r="D26" s="218"/>
      <c r="E26" s="218"/>
      <c r="F26" s="218"/>
      <c r="G26" s="218"/>
      <c r="H26" s="218"/>
      <c r="I26" s="218"/>
      <c r="J26" s="218"/>
      <c r="K26" s="91"/>
    </row>
    <row r="27" spans="1:22" ht="23.1" customHeight="1">
      <c r="A27" s="150"/>
      <c r="B27" s="218"/>
      <c r="C27" s="218"/>
      <c r="D27" s="218"/>
      <c r="E27" s="218"/>
      <c r="F27" s="218"/>
      <c r="G27" s="218"/>
      <c r="H27" s="218"/>
      <c r="I27" s="218"/>
      <c r="J27" s="218"/>
      <c r="K27" s="91"/>
    </row>
    <row r="28" spans="1:22" ht="23.1" customHeight="1">
      <c r="A28" s="160"/>
      <c r="B28" s="220"/>
      <c r="C28" s="220"/>
      <c r="D28" s="220"/>
      <c r="E28" s="220"/>
      <c r="F28" s="220"/>
      <c r="G28" s="220"/>
      <c r="H28" s="220"/>
      <c r="I28" s="220"/>
      <c r="J28" s="220"/>
      <c r="K28" s="92"/>
    </row>
    <row r="29" spans="1:22" ht="18" customHeight="1">
      <c r="A29" s="301" t="s">
        <v>116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22" ht="18.75" customHeight="1">
      <c r="A30" s="304" t="s">
        <v>117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22" ht="18.75" customHeight="1">
      <c r="A31" s="307" t="s">
        <v>118</v>
      </c>
      <c r="B31" s="308"/>
      <c r="C31" s="308"/>
      <c r="D31" s="308"/>
      <c r="E31" s="308"/>
      <c r="F31" s="308"/>
      <c r="G31" s="308"/>
      <c r="H31" s="308"/>
      <c r="I31" s="308"/>
      <c r="J31" s="308"/>
      <c r="K31" s="309"/>
    </row>
    <row r="32" spans="1:22" ht="18" customHeight="1">
      <c r="A32" s="301" t="s">
        <v>119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4.25">
      <c r="A33" s="310" t="s">
        <v>93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</row>
    <row r="34" spans="1:11" ht="14.25">
      <c r="A34" s="313" t="s">
        <v>120</v>
      </c>
      <c r="B34" s="314"/>
      <c r="C34" s="69" t="s">
        <v>65</v>
      </c>
      <c r="D34" s="69" t="s">
        <v>66</v>
      </c>
      <c r="E34" s="315" t="s">
        <v>121</v>
      </c>
      <c r="F34" s="316"/>
      <c r="G34" s="316"/>
      <c r="H34" s="316"/>
      <c r="I34" s="316"/>
      <c r="J34" s="316"/>
      <c r="K34" s="317"/>
    </row>
    <row r="35" spans="1:11" ht="14.25">
      <c r="A35" s="318" t="s">
        <v>122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pans="1:11" ht="21" customHeight="1">
      <c r="A36" s="319" t="s">
        <v>123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21" customHeight="1">
      <c r="A37" s="322" t="s">
        <v>124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1" ht="21" customHeight="1">
      <c r="A38" s="322" t="s">
        <v>125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4"/>
    </row>
    <row r="39" spans="1:11" ht="21" customHeight="1">
      <c r="A39" s="322" t="s">
        <v>126</v>
      </c>
      <c r="B39" s="323"/>
      <c r="C39" s="323"/>
      <c r="D39" s="323"/>
      <c r="E39" s="323"/>
      <c r="F39" s="323"/>
      <c r="G39" s="323"/>
      <c r="H39" s="323"/>
      <c r="I39" s="323"/>
      <c r="J39" s="323"/>
      <c r="K39" s="324"/>
    </row>
    <row r="40" spans="1:11" ht="21" customHeight="1">
      <c r="A40" s="322"/>
      <c r="B40" s="323"/>
      <c r="C40" s="323"/>
      <c r="D40" s="323"/>
      <c r="E40" s="323"/>
      <c r="F40" s="323"/>
      <c r="G40" s="323"/>
      <c r="H40" s="323"/>
      <c r="I40" s="323"/>
      <c r="J40" s="323"/>
      <c r="K40" s="324"/>
    </row>
    <row r="41" spans="1:11" ht="21" customHeight="1">
      <c r="A41" s="322"/>
      <c r="B41" s="323"/>
      <c r="C41" s="323"/>
      <c r="D41" s="323"/>
      <c r="E41" s="323"/>
      <c r="F41" s="323"/>
      <c r="G41" s="323"/>
      <c r="H41" s="323"/>
      <c r="I41" s="323"/>
      <c r="J41" s="323"/>
      <c r="K41" s="324"/>
    </row>
    <row r="42" spans="1:11" ht="21" customHeight="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24"/>
    </row>
    <row r="43" spans="1:11" ht="14.25">
      <c r="A43" s="325" t="s">
        <v>127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27"/>
    </row>
    <row r="44" spans="1:11" ht="14.25">
      <c r="A44" s="291" t="s">
        <v>128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3"/>
    </row>
    <row r="45" spans="1:11" ht="14.25">
      <c r="A45" s="210" t="s">
        <v>129</v>
      </c>
      <c r="B45" s="207" t="s">
        <v>93</v>
      </c>
      <c r="C45" s="207" t="s">
        <v>94</v>
      </c>
      <c r="D45" s="207" t="s">
        <v>86</v>
      </c>
      <c r="E45" s="212" t="s">
        <v>130</v>
      </c>
      <c r="F45" s="207" t="s">
        <v>93</v>
      </c>
      <c r="G45" s="207" t="s">
        <v>94</v>
      </c>
      <c r="H45" s="207" t="s">
        <v>86</v>
      </c>
      <c r="I45" s="212" t="s">
        <v>131</v>
      </c>
      <c r="J45" s="207" t="s">
        <v>93</v>
      </c>
      <c r="K45" s="227" t="s">
        <v>94</v>
      </c>
    </row>
    <row r="46" spans="1:11" ht="14.25">
      <c r="A46" s="161" t="s">
        <v>85</v>
      </c>
      <c r="B46" s="69" t="s">
        <v>93</v>
      </c>
      <c r="C46" s="69" t="s">
        <v>94</v>
      </c>
      <c r="D46" s="69" t="s">
        <v>86</v>
      </c>
      <c r="E46" s="162" t="s">
        <v>92</v>
      </c>
      <c r="F46" s="69" t="s">
        <v>93</v>
      </c>
      <c r="G46" s="69" t="s">
        <v>94</v>
      </c>
      <c r="H46" s="69" t="s">
        <v>86</v>
      </c>
      <c r="I46" s="162" t="s">
        <v>103</v>
      </c>
      <c r="J46" s="69" t="s">
        <v>93</v>
      </c>
      <c r="K46" s="70" t="s">
        <v>94</v>
      </c>
    </row>
    <row r="47" spans="1:11" ht="14.25">
      <c r="A47" s="284" t="s">
        <v>96</v>
      </c>
      <c r="B47" s="285"/>
      <c r="C47" s="285"/>
      <c r="D47" s="285"/>
      <c r="E47" s="285"/>
      <c r="F47" s="285"/>
      <c r="G47" s="285"/>
      <c r="H47" s="285"/>
      <c r="I47" s="285"/>
      <c r="J47" s="285"/>
      <c r="K47" s="294"/>
    </row>
    <row r="48" spans="1:11" ht="14.25">
      <c r="A48" s="318" t="s">
        <v>132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pans="1:11" ht="14.25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4.25">
      <c r="A50" s="221" t="s">
        <v>133</v>
      </c>
      <c r="B50" s="328" t="s">
        <v>134</v>
      </c>
      <c r="C50" s="328"/>
      <c r="D50" s="222" t="s">
        <v>135</v>
      </c>
      <c r="E50" s="223" t="s">
        <v>136</v>
      </c>
      <c r="F50" s="224" t="s">
        <v>137</v>
      </c>
      <c r="G50" s="225">
        <v>44873</v>
      </c>
      <c r="H50" s="329" t="s">
        <v>138</v>
      </c>
      <c r="I50" s="330"/>
      <c r="J50" s="331" t="s">
        <v>139</v>
      </c>
      <c r="K50" s="332"/>
    </row>
    <row r="51" spans="1:11" ht="14.25">
      <c r="A51" s="318" t="s">
        <v>140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pans="1:11" ht="14.25">
      <c r="A52" s="333" t="s">
        <v>141</v>
      </c>
      <c r="B52" s="334"/>
      <c r="C52" s="334"/>
      <c r="D52" s="334"/>
      <c r="E52" s="334"/>
      <c r="F52" s="334"/>
      <c r="G52" s="334"/>
      <c r="H52" s="334"/>
      <c r="I52" s="334"/>
      <c r="J52" s="334"/>
      <c r="K52" s="335"/>
    </row>
    <row r="53" spans="1:11" ht="14.25">
      <c r="A53" s="221" t="s">
        <v>133</v>
      </c>
      <c r="B53" s="328" t="s">
        <v>134</v>
      </c>
      <c r="C53" s="328"/>
      <c r="D53" s="222" t="s">
        <v>135</v>
      </c>
      <c r="E53" s="223" t="s">
        <v>136</v>
      </c>
      <c r="F53" s="224" t="s">
        <v>142</v>
      </c>
      <c r="G53" s="225">
        <v>44873</v>
      </c>
      <c r="H53" s="329" t="s">
        <v>138</v>
      </c>
      <c r="I53" s="330"/>
      <c r="J53" s="331" t="s">
        <v>139</v>
      </c>
      <c r="K53" s="3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E25" sqref="E25"/>
    </sheetView>
  </sheetViews>
  <sheetFormatPr defaultColWidth="9" defaultRowHeight="14.25"/>
  <cols>
    <col min="1" max="1" width="13.625" style="32" customWidth="1"/>
    <col min="2" max="2" width="9" style="32" customWidth="1"/>
    <col min="3" max="4" width="8.5" style="33" customWidth="1"/>
    <col min="5" max="7" width="8.5" style="32" customWidth="1"/>
    <col min="8" max="8" width="8.875" style="32" customWidth="1"/>
    <col min="9" max="9" width="6.25" style="32" customWidth="1"/>
    <col min="10" max="10" width="2.75" style="32" customWidth="1"/>
    <col min="11" max="11" width="9.125" style="32" customWidth="1"/>
    <col min="12" max="16" width="9.75" style="32" customWidth="1"/>
    <col min="17" max="17" width="9.75" style="168" customWidth="1"/>
    <col min="18" max="255" width="9" style="32"/>
    <col min="256" max="16384" width="9" style="2"/>
  </cols>
  <sheetData>
    <row r="1" spans="1:258" s="32" customFormat="1" ht="29.1" customHeight="1">
      <c r="A1" s="336" t="s">
        <v>143</v>
      </c>
      <c r="B1" s="336"/>
      <c r="C1" s="337"/>
      <c r="D1" s="337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19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2" customFormat="1" ht="20.100000000000001" customHeight="1">
      <c r="A2" s="102" t="s">
        <v>61</v>
      </c>
      <c r="B2" s="339" t="s">
        <v>62</v>
      </c>
      <c r="C2" s="340"/>
      <c r="D2" s="341"/>
      <c r="E2" s="103" t="s">
        <v>67</v>
      </c>
      <c r="F2" s="342" t="s">
        <v>144</v>
      </c>
      <c r="G2" s="342"/>
      <c r="H2" s="342"/>
      <c r="I2" s="342"/>
      <c r="J2" s="353"/>
      <c r="K2" s="188" t="s">
        <v>57</v>
      </c>
      <c r="L2" s="343" t="s">
        <v>56</v>
      </c>
      <c r="M2" s="343"/>
      <c r="N2" s="343"/>
      <c r="O2" s="343"/>
      <c r="P2" s="344"/>
      <c r="Q2" s="198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2" customFormat="1">
      <c r="A3" s="350" t="s">
        <v>145</v>
      </c>
      <c r="B3" s="345" t="s">
        <v>146</v>
      </c>
      <c r="C3" s="346"/>
      <c r="D3" s="345"/>
      <c r="E3" s="345"/>
      <c r="F3" s="345"/>
      <c r="G3" s="345"/>
      <c r="H3" s="345"/>
      <c r="I3" s="347"/>
      <c r="J3" s="354"/>
      <c r="K3" s="348" t="s">
        <v>147</v>
      </c>
      <c r="L3" s="348"/>
      <c r="M3" s="348"/>
      <c r="N3" s="348"/>
      <c r="O3" s="348"/>
      <c r="P3" s="349"/>
      <c r="Q3" s="19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2" customFormat="1" ht="16.5">
      <c r="A4" s="350"/>
      <c r="B4" s="351" t="s">
        <v>148</v>
      </c>
      <c r="C4" s="106" t="s">
        <v>108</v>
      </c>
      <c r="D4" s="106" t="s">
        <v>109</v>
      </c>
      <c r="E4" s="169" t="s">
        <v>110</v>
      </c>
      <c r="F4" s="106" t="s">
        <v>111</v>
      </c>
      <c r="G4" s="106" t="s">
        <v>112</v>
      </c>
      <c r="H4" s="107" t="s">
        <v>113</v>
      </c>
      <c r="I4" s="40" t="s">
        <v>149</v>
      </c>
      <c r="J4" s="354"/>
      <c r="K4" s="189" t="s">
        <v>150</v>
      </c>
      <c r="L4" s="190"/>
      <c r="M4" s="190" t="s">
        <v>151</v>
      </c>
      <c r="N4" s="190" t="s">
        <v>152</v>
      </c>
      <c r="O4" s="190"/>
      <c r="P4" s="190"/>
      <c r="Q4" s="20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2" customFormat="1" ht="16.5">
      <c r="A5" s="350"/>
      <c r="B5" s="352"/>
      <c r="C5" s="170" t="s">
        <v>153</v>
      </c>
      <c r="D5" s="170" t="s">
        <v>154</v>
      </c>
      <c r="E5" s="170" t="s">
        <v>155</v>
      </c>
      <c r="F5" s="170" t="s">
        <v>156</v>
      </c>
      <c r="G5" s="170" t="s">
        <v>157</v>
      </c>
      <c r="H5" s="171" t="s">
        <v>158</v>
      </c>
      <c r="I5" s="40" t="s">
        <v>159</v>
      </c>
      <c r="J5" s="355"/>
      <c r="K5" s="191"/>
      <c r="L5" s="192"/>
      <c r="M5" s="192"/>
      <c r="N5" s="192"/>
      <c r="O5" s="193"/>
      <c r="P5" s="192"/>
      <c r="Q5" s="20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2" customFormat="1" ht="20.100000000000001" customHeight="1">
      <c r="A6" s="42" t="s">
        <v>160</v>
      </c>
      <c r="B6" s="42" t="s">
        <v>161</v>
      </c>
      <c r="C6" s="42">
        <f>D6-1</f>
        <v>66</v>
      </c>
      <c r="D6" s="42">
        <f>E6-2</f>
        <v>67</v>
      </c>
      <c r="E6" s="42">
        <v>69</v>
      </c>
      <c r="F6" s="42">
        <f>E6+2</f>
        <v>71</v>
      </c>
      <c r="G6" s="42">
        <f>F6+2</f>
        <v>73</v>
      </c>
      <c r="H6" s="42">
        <f>G6+1</f>
        <v>74</v>
      </c>
      <c r="I6" s="42">
        <f>H6+1</f>
        <v>75</v>
      </c>
      <c r="J6" s="355"/>
      <c r="K6" s="129"/>
      <c r="L6" s="129"/>
      <c r="M6" s="194" t="s">
        <v>162</v>
      </c>
      <c r="N6" s="129" t="s">
        <v>163</v>
      </c>
      <c r="O6" s="129"/>
      <c r="P6" s="129"/>
      <c r="Q6" s="20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2" customFormat="1" ht="20.100000000000001" customHeight="1">
      <c r="A7" s="42" t="s">
        <v>164</v>
      </c>
      <c r="B7" s="42" t="s">
        <v>165</v>
      </c>
      <c r="C7" s="42">
        <f t="shared" ref="C7:C9" si="0">D7-4</f>
        <v>100</v>
      </c>
      <c r="D7" s="42">
        <f t="shared" ref="D7:D9" si="1">E7-4</f>
        <v>104</v>
      </c>
      <c r="E7" s="42">
        <v>108</v>
      </c>
      <c r="F7" s="42">
        <f t="shared" ref="F7:F9" si="2">E7+4</f>
        <v>112</v>
      </c>
      <c r="G7" s="42">
        <f>F7+4</f>
        <v>116</v>
      </c>
      <c r="H7" s="42">
        <f t="shared" ref="H7:H9" si="3">G7+6</f>
        <v>122</v>
      </c>
      <c r="I7" s="42">
        <f t="shared" ref="I7:I9" si="4">H7+6</f>
        <v>128</v>
      </c>
      <c r="J7" s="355"/>
      <c r="K7" s="129"/>
      <c r="L7" s="129"/>
      <c r="M7" s="129" t="s">
        <v>166</v>
      </c>
      <c r="N7" s="129" t="s">
        <v>167</v>
      </c>
      <c r="O7" s="129"/>
      <c r="P7" s="129"/>
      <c r="Q7" s="20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2" customFormat="1" ht="20.100000000000001" customHeight="1">
      <c r="A8" s="42" t="s">
        <v>168</v>
      </c>
      <c r="B8" s="42" t="s">
        <v>165</v>
      </c>
      <c r="C8" s="42">
        <f t="shared" si="0"/>
        <v>98</v>
      </c>
      <c r="D8" s="42">
        <f t="shared" si="1"/>
        <v>102</v>
      </c>
      <c r="E8" s="42">
        <v>106</v>
      </c>
      <c r="F8" s="42">
        <f t="shared" si="2"/>
        <v>110</v>
      </c>
      <c r="G8" s="42">
        <f>F8+5</f>
        <v>115</v>
      </c>
      <c r="H8" s="42">
        <f t="shared" si="3"/>
        <v>121</v>
      </c>
      <c r="I8" s="42">
        <f t="shared" si="4"/>
        <v>127</v>
      </c>
      <c r="J8" s="355"/>
      <c r="K8" s="129"/>
      <c r="L8" s="129"/>
      <c r="M8" s="129" t="s">
        <v>167</v>
      </c>
      <c r="N8" s="129" t="s">
        <v>169</v>
      </c>
      <c r="O8" s="129"/>
      <c r="P8" s="129"/>
      <c r="Q8" s="20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2" customFormat="1" ht="20.100000000000001" customHeight="1">
      <c r="A9" s="42" t="s">
        <v>170</v>
      </c>
      <c r="B9" s="42" t="s">
        <v>165</v>
      </c>
      <c r="C9" s="42">
        <f t="shared" si="0"/>
        <v>98</v>
      </c>
      <c r="D9" s="42">
        <f t="shared" si="1"/>
        <v>102</v>
      </c>
      <c r="E9" s="42">
        <v>106</v>
      </c>
      <c r="F9" s="42">
        <f t="shared" si="2"/>
        <v>110</v>
      </c>
      <c r="G9" s="42">
        <f>F9+5</f>
        <v>115</v>
      </c>
      <c r="H9" s="42">
        <f t="shared" si="3"/>
        <v>121</v>
      </c>
      <c r="I9" s="42">
        <f t="shared" si="4"/>
        <v>127</v>
      </c>
      <c r="J9" s="355"/>
      <c r="K9" s="129"/>
      <c r="L9" s="129"/>
      <c r="M9" s="129" t="s">
        <v>166</v>
      </c>
      <c r="N9" s="129" t="s">
        <v>167</v>
      </c>
      <c r="O9" s="129"/>
      <c r="P9" s="129"/>
      <c r="Q9" s="20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2" customFormat="1" ht="20.100000000000001" customHeight="1">
      <c r="A10" s="42" t="s">
        <v>171</v>
      </c>
      <c r="B10" s="42" t="s">
        <v>161</v>
      </c>
      <c r="C10" s="42">
        <f>D10-1.2</f>
        <v>43.599999999999994</v>
      </c>
      <c r="D10" s="42">
        <f>E10-1.2</f>
        <v>44.8</v>
      </c>
      <c r="E10" s="42">
        <v>46</v>
      </c>
      <c r="F10" s="42">
        <f>E10+1.2</f>
        <v>47.2</v>
      </c>
      <c r="G10" s="42">
        <f>F10+1.2</f>
        <v>48.400000000000006</v>
      </c>
      <c r="H10" s="42">
        <f>G10+1.4</f>
        <v>49.800000000000004</v>
      </c>
      <c r="I10" s="42">
        <f>H10+1.4</f>
        <v>51.2</v>
      </c>
      <c r="J10" s="355"/>
      <c r="K10" s="129"/>
      <c r="L10" s="129"/>
      <c r="M10" s="129" t="s">
        <v>172</v>
      </c>
      <c r="N10" s="129" t="s">
        <v>167</v>
      </c>
      <c r="O10" s="129"/>
      <c r="P10" s="129"/>
      <c r="Q10" s="20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2" customFormat="1" ht="20.100000000000001" customHeight="1">
      <c r="A11" s="42" t="s">
        <v>173</v>
      </c>
      <c r="B11" s="42" t="s">
        <v>174</v>
      </c>
      <c r="C11" s="42">
        <f>D11-0.5</f>
        <v>19</v>
      </c>
      <c r="D11" s="42">
        <f>E11-0.5</f>
        <v>19.5</v>
      </c>
      <c r="E11" s="42">
        <v>20</v>
      </c>
      <c r="F11" s="42">
        <f t="shared" ref="F11:I11" si="5">E11+0.5</f>
        <v>20.5</v>
      </c>
      <c r="G11" s="42">
        <f t="shared" si="5"/>
        <v>21</v>
      </c>
      <c r="H11" s="42">
        <f t="shared" si="5"/>
        <v>21.5</v>
      </c>
      <c r="I11" s="42">
        <f t="shared" si="5"/>
        <v>22</v>
      </c>
      <c r="J11" s="355"/>
      <c r="K11" s="129"/>
      <c r="L11" s="129"/>
      <c r="M11" s="129" t="s">
        <v>163</v>
      </c>
      <c r="N11" s="129" t="s">
        <v>163</v>
      </c>
      <c r="O11" s="129"/>
      <c r="P11" s="129"/>
      <c r="Q11" s="20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2" customFormat="1" ht="20.100000000000001" customHeight="1">
      <c r="A12" s="42" t="s">
        <v>175</v>
      </c>
      <c r="B12" s="42" t="s">
        <v>176</v>
      </c>
      <c r="C12" s="43">
        <f>D12-0.7</f>
        <v>18.100000000000001</v>
      </c>
      <c r="D12" s="43">
        <f>E12-0.7</f>
        <v>18.8</v>
      </c>
      <c r="E12" s="42">
        <v>19.5</v>
      </c>
      <c r="F12" s="43">
        <f>E12+0.7</f>
        <v>20.2</v>
      </c>
      <c r="G12" s="43">
        <f>F12+0.7</f>
        <v>20.9</v>
      </c>
      <c r="H12" s="43">
        <f>G12+0.95</f>
        <v>21.849999999999998</v>
      </c>
      <c r="I12" s="43">
        <f>H12+0.95</f>
        <v>22.799999999999997</v>
      </c>
      <c r="J12" s="355"/>
      <c r="K12" s="129"/>
      <c r="L12" s="129"/>
      <c r="M12" s="129" t="s">
        <v>163</v>
      </c>
      <c r="N12" s="129" t="s">
        <v>163</v>
      </c>
      <c r="O12" s="129"/>
      <c r="P12" s="129"/>
      <c r="Q12" s="20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2" customFormat="1" ht="20.100000000000001" customHeight="1">
      <c r="A13" s="42" t="s">
        <v>177</v>
      </c>
      <c r="B13" s="42" t="s">
        <v>174</v>
      </c>
      <c r="C13" s="42">
        <f>D13-0.7</f>
        <v>15.600000000000001</v>
      </c>
      <c r="D13" s="42">
        <f>E13-0.7</f>
        <v>16.3</v>
      </c>
      <c r="E13" s="42">
        <v>17</v>
      </c>
      <c r="F13" s="42">
        <f>E13+0.7</f>
        <v>17.7</v>
      </c>
      <c r="G13" s="42">
        <f>F13+0.7</f>
        <v>18.399999999999999</v>
      </c>
      <c r="H13" s="42">
        <f>G13+0.95</f>
        <v>19.349999999999998</v>
      </c>
      <c r="I13" s="42">
        <f>H13+0.95</f>
        <v>20.299999999999997</v>
      </c>
      <c r="J13" s="355"/>
      <c r="K13" s="129"/>
      <c r="L13" s="129"/>
      <c r="M13" s="129" t="s">
        <v>178</v>
      </c>
      <c r="N13" s="129" t="s">
        <v>178</v>
      </c>
      <c r="O13" s="129"/>
      <c r="P13" s="129"/>
      <c r="Q13" s="20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2" customFormat="1" ht="20.100000000000001" customHeight="1">
      <c r="A14" s="42" t="s">
        <v>179</v>
      </c>
      <c r="B14" s="42">
        <v>0</v>
      </c>
      <c r="C14" s="42">
        <v>20.5</v>
      </c>
      <c r="D14" s="42">
        <v>21</v>
      </c>
      <c r="E14" s="42">
        <v>21.5</v>
      </c>
      <c r="F14" s="42">
        <v>22</v>
      </c>
      <c r="G14" s="42">
        <v>22.5</v>
      </c>
      <c r="H14" s="42">
        <v>23</v>
      </c>
      <c r="I14" s="42">
        <v>23.5</v>
      </c>
      <c r="J14" s="355"/>
      <c r="K14" s="129"/>
      <c r="L14" s="129"/>
      <c r="M14" s="129"/>
      <c r="N14" s="129"/>
      <c r="O14" s="129"/>
      <c r="P14" s="129"/>
      <c r="Q14" s="20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2" customFormat="1" ht="20.100000000000001" customHeight="1">
      <c r="A15" s="42" t="s">
        <v>180</v>
      </c>
      <c r="B15" s="42">
        <v>0</v>
      </c>
      <c r="C15" s="42">
        <v>9.6999999999999993</v>
      </c>
      <c r="D15" s="42">
        <v>10</v>
      </c>
      <c r="E15" s="42">
        <v>10.3</v>
      </c>
      <c r="F15" s="42">
        <v>10.6</v>
      </c>
      <c r="G15" s="42">
        <v>10.9</v>
      </c>
      <c r="H15" s="42">
        <v>11.2</v>
      </c>
      <c r="I15" s="42">
        <v>11.5</v>
      </c>
      <c r="J15" s="355"/>
      <c r="K15" s="129"/>
      <c r="L15" s="129"/>
      <c r="M15" s="129"/>
      <c r="N15" s="129"/>
      <c r="O15" s="129"/>
      <c r="P15" s="129"/>
      <c r="Q15" s="20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2" customFormat="1" ht="20.100000000000001" customHeight="1">
      <c r="A16" s="42" t="s">
        <v>181</v>
      </c>
      <c r="B16" s="42" t="s">
        <v>161</v>
      </c>
      <c r="C16" s="42">
        <f>D16-1</f>
        <v>43</v>
      </c>
      <c r="D16" s="42">
        <f>E16-1</f>
        <v>44</v>
      </c>
      <c r="E16" s="42">
        <v>45</v>
      </c>
      <c r="F16" s="42">
        <f>E16+1</f>
        <v>46</v>
      </c>
      <c r="G16" s="42">
        <f>F16+1</f>
        <v>47</v>
      </c>
      <c r="H16" s="42">
        <f>G16+1.5</f>
        <v>48.5</v>
      </c>
      <c r="I16" s="42">
        <f>H16+1.5</f>
        <v>50</v>
      </c>
      <c r="J16" s="355"/>
      <c r="K16" s="129"/>
      <c r="L16" s="129"/>
      <c r="M16" s="129" t="s">
        <v>169</v>
      </c>
      <c r="N16" s="129" t="s">
        <v>169</v>
      </c>
      <c r="O16" s="129"/>
      <c r="P16" s="129"/>
      <c r="Q16" s="20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2" customFormat="1" ht="20.100000000000001" customHeight="1">
      <c r="A17" s="42" t="s">
        <v>182</v>
      </c>
      <c r="B17" s="42">
        <v>0</v>
      </c>
      <c r="C17" s="42">
        <f>D17</f>
        <v>11</v>
      </c>
      <c r="D17" s="42">
        <f>E17-1.5</f>
        <v>11</v>
      </c>
      <c r="E17" s="42">
        <v>12.5</v>
      </c>
      <c r="F17" s="42">
        <f>E17</f>
        <v>12.5</v>
      </c>
      <c r="G17" s="42">
        <v>13.5</v>
      </c>
      <c r="H17" s="42">
        <v>13.5</v>
      </c>
      <c r="I17" s="42">
        <v>15</v>
      </c>
      <c r="J17" s="355"/>
      <c r="K17" s="129"/>
      <c r="L17" s="129"/>
      <c r="M17" s="129" t="s">
        <v>169</v>
      </c>
      <c r="N17" s="129" t="s">
        <v>169</v>
      </c>
      <c r="O17" s="129"/>
      <c r="P17" s="129"/>
      <c r="Q17" s="20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2" customFormat="1" ht="20.100000000000001" customHeight="1">
      <c r="A18" s="44"/>
      <c r="B18" s="42"/>
      <c r="C18" s="42"/>
      <c r="D18" s="42"/>
      <c r="E18" s="42"/>
      <c r="F18" s="42"/>
      <c r="G18" s="172"/>
      <c r="H18" s="42"/>
      <c r="I18" s="195"/>
      <c r="J18" s="355"/>
      <c r="K18" s="129"/>
      <c r="L18" s="129"/>
      <c r="M18" s="129"/>
      <c r="N18" s="129"/>
      <c r="O18" s="129"/>
      <c r="P18" s="129"/>
      <c r="Q18" s="20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2" customFormat="1" ht="20.100000000000001" customHeight="1">
      <c r="A19" s="173"/>
      <c r="B19" s="174"/>
      <c r="C19" s="175"/>
      <c r="D19" s="175"/>
      <c r="E19" s="176"/>
      <c r="F19" s="175"/>
      <c r="G19" s="175"/>
      <c r="H19" s="177"/>
      <c r="I19" s="196"/>
      <c r="J19" s="355"/>
      <c r="K19" s="129"/>
      <c r="L19" s="129"/>
      <c r="M19" s="129"/>
      <c r="N19" s="129"/>
      <c r="O19" s="129"/>
      <c r="P19" s="129"/>
      <c r="Q19" s="20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2" customFormat="1" ht="20.100000000000001" customHeight="1">
      <c r="A20" s="178"/>
      <c r="B20" s="179"/>
      <c r="C20" s="180"/>
      <c r="D20" s="180"/>
      <c r="E20" s="181"/>
      <c r="F20" s="182"/>
      <c r="G20" s="182"/>
      <c r="H20" s="183"/>
      <c r="I20" s="196"/>
      <c r="J20" s="355"/>
      <c r="K20" s="129"/>
      <c r="L20" s="129"/>
      <c r="M20" s="129"/>
      <c r="N20" s="129"/>
      <c r="O20" s="129"/>
      <c r="P20" s="129"/>
      <c r="Q20" s="20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2" customFormat="1" ht="20.100000000000001" customHeight="1">
      <c r="A21" s="184"/>
      <c r="B21" s="185"/>
      <c r="C21" s="186"/>
      <c r="D21" s="186"/>
      <c r="E21" s="187"/>
      <c r="F21" s="186"/>
      <c r="G21" s="186"/>
      <c r="H21" s="186"/>
      <c r="I21" s="186"/>
      <c r="J21" s="356"/>
      <c r="K21" s="132"/>
      <c r="L21" s="132"/>
      <c r="M21" s="133"/>
      <c r="N21" s="132"/>
      <c r="O21" s="132"/>
      <c r="P21" s="133"/>
      <c r="Q21" s="20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2" customFormat="1" ht="16.5">
      <c r="A22" s="51"/>
      <c r="B22" s="51"/>
      <c r="C22" s="51"/>
      <c r="D22" s="51"/>
      <c r="E22" s="52"/>
      <c r="F22" s="51"/>
      <c r="G22" s="51"/>
      <c r="H22" s="51"/>
      <c r="I22" s="57"/>
      <c r="Q22" s="197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2" customFormat="1">
      <c r="A23" s="53" t="s">
        <v>183</v>
      </c>
      <c r="B23" s="53"/>
      <c r="C23" s="54"/>
      <c r="D23" s="54"/>
      <c r="Q23" s="197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2" customFormat="1">
      <c r="C24" s="33"/>
      <c r="D24" s="33"/>
      <c r="K24" s="58" t="s">
        <v>184</v>
      </c>
      <c r="L24" s="59">
        <v>45021</v>
      </c>
      <c r="M24" s="58" t="s">
        <v>185</v>
      </c>
      <c r="N24" s="58" t="s">
        <v>136</v>
      </c>
      <c r="O24" s="58" t="s">
        <v>186</v>
      </c>
      <c r="P24" s="32" t="s">
        <v>139</v>
      </c>
      <c r="Q24" s="197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1" zoomScaleNormal="100" workbookViewId="0">
      <selection activeCell="M51" sqref="M51"/>
    </sheetView>
  </sheetViews>
  <sheetFormatPr defaultColWidth="10" defaultRowHeight="16.5" customHeight="1"/>
  <cols>
    <col min="1" max="1" width="10.875" style="63" customWidth="1"/>
    <col min="2" max="6" width="10" style="63"/>
    <col min="7" max="7" width="10.125" style="63"/>
    <col min="8" max="16384" width="10" style="63"/>
  </cols>
  <sheetData>
    <row r="1" spans="1:11" ht="22.5" customHeight="1">
      <c r="A1" s="357" t="s">
        <v>187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7.25" customHeight="1">
      <c r="A2" s="143" t="s">
        <v>53</v>
      </c>
      <c r="B2" s="264"/>
      <c r="C2" s="264"/>
      <c r="D2" s="265" t="s">
        <v>55</v>
      </c>
      <c r="E2" s="265"/>
      <c r="F2" s="264" t="s">
        <v>56</v>
      </c>
      <c r="G2" s="264"/>
      <c r="H2" s="144" t="s">
        <v>57</v>
      </c>
      <c r="I2" s="266" t="s">
        <v>56</v>
      </c>
      <c r="J2" s="266"/>
      <c r="K2" s="267"/>
    </row>
    <row r="3" spans="1:11" ht="16.5" customHeight="1">
      <c r="A3" s="268" t="s">
        <v>58</v>
      </c>
      <c r="B3" s="269"/>
      <c r="C3" s="270"/>
      <c r="D3" s="271" t="s">
        <v>59</v>
      </c>
      <c r="E3" s="272"/>
      <c r="F3" s="272"/>
      <c r="G3" s="273"/>
      <c r="H3" s="271" t="s">
        <v>60</v>
      </c>
      <c r="I3" s="272"/>
      <c r="J3" s="272"/>
      <c r="K3" s="273"/>
    </row>
    <row r="4" spans="1:11" ht="16.5" customHeight="1">
      <c r="A4" s="147" t="s">
        <v>61</v>
      </c>
      <c r="B4" s="274"/>
      <c r="C4" s="275"/>
      <c r="D4" s="276" t="s">
        <v>63</v>
      </c>
      <c r="E4" s="277"/>
      <c r="F4" s="358">
        <v>45026</v>
      </c>
      <c r="G4" s="359"/>
      <c r="H4" s="276" t="s">
        <v>188</v>
      </c>
      <c r="I4" s="277"/>
      <c r="J4" s="69" t="s">
        <v>65</v>
      </c>
      <c r="K4" s="70" t="s">
        <v>66</v>
      </c>
    </row>
    <row r="5" spans="1:11" ht="16.5" customHeight="1">
      <c r="A5" s="149" t="s">
        <v>67</v>
      </c>
      <c r="B5" s="274" t="s">
        <v>68</v>
      </c>
      <c r="C5" s="275"/>
      <c r="D5" s="276" t="s">
        <v>189</v>
      </c>
      <c r="E5" s="277"/>
      <c r="F5" s="360" t="s">
        <v>190</v>
      </c>
      <c r="G5" s="361"/>
      <c r="H5" s="276" t="s">
        <v>191</v>
      </c>
      <c r="I5" s="277"/>
      <c r="J5" s="69" t="s">
        <v>65</v>
      </c>
      <c r="K5" s="70" t="s">
        <v>66</v>
      </c>
    </row>
    <row r="6" spans="1:11" ht="16.5" customHeight="1">
      <c r="A6" s="147" t="s">
        <v>71</v>
      </c>
      <c r="B6" s="73">
        <v>3</v>
      </c>
      <c r="C6" s="96">
        <v>6</v>
      </c>
      <c r="D6" s="276" t="s">
        <v>192</v>
      </c>
      <c r="E6" s="277"/>
      <c r="F6" s="360" t="s">
        <v>193</v>
      </c>
      <c r="G6" s="361"/>
      <c r="H6" s="276" t="s">
        <v>194</v>
      </c>
      <c r="I6" s="277"/>
      <c r="J6" s="277"/>
      <c r="K6" s="362"/>
    </row>
    <row r="7" spans="1:11" ht="16.5" customHeight="1">
      <c r="A7" s="147" t="s">
        <v>74</v>
      </c>
      <c r="B7" s="274">
        <v>2600</v>
      </c>
      <c r="C7" s="275"/>
      <c r="D7" s="147" t="s">
        <v>195</v>
      </c>
      <c r="E7" s="148"/>
      <c r="F7" s="360" t="s">
        <v>196</v>
      </c>
      <c r="G7" s="361"/>
      <c r="H7" s="363"/>
      <c r="I7" s="274"/>
      <c r="J7" s="274"/>
      <c r="K7" s="275"/>
    </row>
    <row r="8" spans="1:11" ht="16.5" customHeight="1">
      <c r="A8" s="151" t="s">
        <v>77</v>
      </c>
      <c r="B8" s="364"/>
      <c r="C8" s="365"/>
      <c r="D8" s="284" t="s">
        <v>78</v>
      </c>
      <c r="E8" s="285"/>
      <c r="F8" s="286">
        <v>45031</v>
      </c>
      <c r="G8" s="287"/>
      <c r="H8" s="284"/>
      <c r="I8" s="285"/>
      <c r="J8" s="285"/>
      <c r="K8" s="294"/>
    </row>
    <row r="9" spans="1:11" ht="16.5" customHeight="1">
      <c r="A9" s="366" t="s">
        <v>197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</row>
    <row r="10" spans="1:11" ht="16.5" customHeight="1">
      <c r="A10" s="153" t="s">
        <v>82</v>
      </c>
      <c r="B10" s="154" t="s">
        <v>83</v>
      </c>
      <c r="C10" s="65" t="s">
        <v>84</v>
      </c>
      <c r="D10" s="155"/>
      <c r="E10" s="156" t="s">
        <v>87</v>
      </c>
      <c r="F10" s="154" t="s">
        <v>83</v>
      </c>
      <c r="G10" s="65" t="s">
        <v>84</v>
      </c>
      <c r="H10" s="154"/>
      <c r="I10" s="156" t="s">
        <v>85</v>
      </c>
      <c r="J10" s="154" t="s">
        <v>83</v>
      </c>
      <c r="K10" s="167" t="s">
        <v>84</v>
      </c>
    </row>
    <row r="11" spans="1:11" ht="16.5" customHeight="1">
      <c r="A11" s="149" t="s">
        <v>88</v>
      </c>
      <c r="B11" s="157" t="s">
        <v>83</v>
      </c>
      <c r="C11" s="69" t="s">
        <v>84</v>
      </c>
      <c r="D11" s="158"/>
      <c r="E11" s="159" t="s">
        <v>90</v>
      </c>
      <c r="F11" s="157" t="s">
        <v>83</v>
      </c>
      <c r="G11" s="69" t="s">
        <v>84</v>
      </c>
      <c r="H11" s="157"/>
      <c r="I11" s="159" t="s">
        <v>95</v>
      </c>
      <c r="J11" s="157" t="s">
        <v>83</v>
      </c>
      <c r="K11" s="70" t="s">
        <v>84</v>
      </c>
    </row>
    <row r="12" spans="1:11" ht="16.5" customHeight="1">
      <c r="A12" s="284" t="s">
        <v>121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94"/>
    </row>
    <row r="13" spans="1:11" ht="16.5" customHeight="1">
      <c r="A13" s="367" t="s">
        <v>198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</row>
    <row r="14" spans="1:11" ht="16.5" customHeight="1">
      <c r="A14" s="368" t="s">
        <v>199</v>
      </c>
      <c r="B14" s="369"/>
      <c r="C14" s="369"/>
      <c r="D14" s="369"/>
      <c r="E14" s="369"/>
      <c r="F14" s="369"/>
      <c r="G14" s="369"/>
      <c r="H14" s="370"/>
      <c r="I14" s="371"/>
      <c r="J14" s="371"/>
      <c r="K14" s="372"/>
    </row>
    <row r="15" spans="1:11" ht="16.5" customHeight="1">
      <c r="A15" s="373"/>
      <c r="B15" s="374"/>
      <c r="C15" s="374"/>
      <c r="D15" s="375"/>
      <c r="E15" s="376"/>
      <c r="F15" s="374"/>
      <c r="G15" s="374"/>
      <c r="H15" s="375"/>
      <c r="I15" s="377"/>
      <c r="J15" s="378"/>
      <c r="K15" s="379"/>
    </row>
    <row r="16" spans="1:11" ht="16.5" customHeight="1">
      <c r="A16" s="380"/>
      <c r="B16" s="364"/>
      <c r="C16" s="364"/>
      <c r="D16" s="364"/>
      <c r="E16" s="364"/>
      <c r="F16" s="364"/>
      <c r="G16" s="364"/>
      <c r="H16" s="364"/>
      <c r="I16" s="364"/>
      <c r="J16" s="364"/>
      <c r="K16" s="365"/>
    </row>
    <row r="17" spans="1:11" ht="16.5" customHeight="1">
      <c r="A17" s="367" t="s">
        <v>200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</row>
    <row r="18" spans="1:11" ht="16.5" customHeight="1">
      <c r="A18" s="381"/>
      <c r="B18" s="382"/>
      <c r="C18" s="382"/>
      <c r="D18" s="382"/>
      <c r="E18" s="382"/>
      <c r="F18" s="382"/>
      <c r="G18" s="382"/>
      <c r="H18" s="382"/>
      <c r="I18" s="371"/>
      <c r="J18" s="371"/>
      <c r="K18" s="372"/>
    </row>
    <row r="19" spans="1:11" ht="16.5" customHeight="1">
      <c r="A19" s="373"/>
      <c r="B19" s="374"/>
      <c r="C19" s="374"/>
      <c r="D19" s="375"/>
      <c r="E19" s="376"/>
      <c r="F19" s="374"/>
      <c r="G19" s="374"/>
      <c r="H19" s="375"/>
      <c r="I19" s="377"/>
      <c r="J19" s="378"/>
      <c r="K19" s="379"/>
    </row>
    <row r="20" spans="1:11" ht="16.5" customHeight="1">
      <c r="A20" s="380"/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 ht="16.5" customHeight="1">
      <c r="A21" s="383" t="s">
        <v>119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</row>
    <row r="22" spans="1:11" ht="16.5" customHeight="1">
      <c r="A22" s="384" t="s">
        <v>201</v>
      </c>
      <c r="B22" s="371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1:11" ht="16.5" customHeight="1">
      <c r="A23" s="313" t="s">
        <v>120</v>
      </c>
      <c r="B23" s="314"/>
      <c r="C23" s="69" t="s">
        <v>65</v>
      </c>
      <c r="D23" s="69" t="s">
        <v>66</v>
      </c>
      <c r="E23" s="385"/>
      <c r="F23" s="385"/>
      <c r="G23" s="385"/>
      <c r="H23" s="385"/>
      <c r="I23" s="385"/>
      <c r="J23" s="385"/>
      <c r="K23" s="386"/>
    </row>
    <row r="24" spans="1:11" ht="16.5" customHeight="1">
      <c r="A24" s="276" t="s">
        <v>202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>
      <c r="A25" s="387"/>
      <c r="B25" s="388"/>
      <c r="C25" s="388"/>
      <c r="D25" s="388"/>
      <c r="E25" s="388"/>
      <c r="F25" s="388"/>
      <c r="G25" s="388"/>
      <c r="H25" s="388"/>
      <c r="I25" s="388"/>
      <c r="J25" s="388"/>
      <c r="K25" s="389"/>
    </row>
    <row r="26" spans="1:11" ht="16.5" customHeight="1">
      <c r="A26" s="366" t="s">
        <v>128</v>
      </c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ht="16.5" customHeight="1">
      <c r="A27" s="145" t="s">
        <v>129</v>
      </c>
      <c r="B27" s="65" t="s">
        <v>93</v>
      </c>
      <c r="C27" s="65" t="s">
        <v>94</v>
      </c>
      <c r="D27" s="65" t="s">
        <v>86</v>
      </c>
      <c r="E27" s="146" t="s">
        <v>130</v>
      </c>
      <c r="F27" s="65" t="s">
        <v>93</v>
      </c>
      <c r="G27" s="65" t="s">
        <v>94</v>
      </c>
      <c r="H27" s="65" t="s">
        <v>86</v>
      </c>
      <c r="I27" s="146" t="s">
        <v>131</v>
      </c>
      <c r="J27" s="65" t="s">
        <v>93</v>
      </c>
      <c r="K27" s="167" t="s">
        <v>94</v>
      </c>
    </row>
    <row r="28" spans="1:11" ht="16.5" customHeight="1">
      <c r="A28" s="161" t="s">
        <v>85</v>
      </c>
      <c r="B28" s="69" t="s">
        <v>93</v>
      </c>
      <c r="C28" s="69" t="s">
        <v>94</v>
      </c>
      <c r="D28" s="69" t="s">
        <v>86</v>
      </c>
      <c r="E28" s="162" t="s">
        <v>92</v>
      </c>
      <c r="F28" s="69" t="s">
        <v>93</v>
      </c>
      <c r="G28" s="69" t="s">
        <v>94</v>
      </c>
      <c r="H28" s="69" t="s">
        <v>86</v>
      </c>
      <c r="I28" s="162" t="s">
        <v>103</v>
      </c>
      <c r="J28" s="69" t="s">
        <v>93</v>
      </c>
      <c r="K28" s="70" t="s">
        <v>94</v>
      </c>
    </row>
    <row r="29" spans="1:11" ht="16.5" customHeight="1">
      <c r="A29" s="276" t="s">
        <v>96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90"/>
    </row>
    <row r="30" spans="1:11" ht="16.5" customHeight="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7"/>
    </row>
    <row r="31" spans="1:11" ht="16.5" customHeight="1">
      <c r="A31" s="366" t="s">
        <v>203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</row>
    <row r="32" spans="1:11" ht="21" customHeight="1">
      <c r="A32" s="391" t="s">
        <v>204</v>
      </c>
      <c r="B32" s="392"/>
      <c r="C32" s="392"/>
      <c r="D32" s="392"/>
      <c r="E32" s="392"/>
      <c r="F32" s="392"/>
      <c r="G32" s="392"/>
      <c r="H32" s="392"/>
      <c r="I32" s="392"/>
      <c r="J32" s="392"/>
      <c r="K32" s="393"/>
    </row>
    <row r="33" spans="1:11" ht="21" customHeight="1">
      <c r="A33" s="322" t="s">
        <v>205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24"/>
    </row>
    <row r="34" spans="1:11" ht="21" customHeight="1">
      <c r="A34" s="322" t="s">
        <v>206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4"/>
    </row>
    <row r="35" spans="1:11" ht="21" customHeight="1">
      <c r="A35" s="322" t="s">
        <v>207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4"/>
    </row>
    <row r="36" spans="1:11" ht="21" customHeigh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1" ht="21" customHeight="1">
      <c r="A37" s="322"/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1" ht="21" customHeight="1">
      <c r="A38" s="322"/>
      <c r="B38" s="323"/>
      <c r="C38" s="323"/>
      <c r="D38" s="323"/>
      <c r="E38" s="323"/>
      <c r="F38" s="323"/>
      <c r="G38" s="323"/>
      <c r="H38" s="323"/>
      <c r="I38" s="323"/>
      <c r="J38" s="323"/>
      <c r="K38" s="324"/>
    </row>
    <row r="39" spans="1:11" ht="21" customHeight="1">
      <c r="A39" s="322"/>
      <c r="B39" s="323"/>
      <c r="C39" s="323"/>
      <c r="D39" s="323"/>
      <c r="E39" s="323"/>
      <c r="F39" s="323"/>
      <c r="G39" s="323"/>
      <c r="H39" s="323"/>
      <c r="I39" s="323"/>
      <c r="J39" s="323"/>
      <c r="K39" s="324"/>
    </row>
    <row r="40" spans="1:11" ht="21" customHeight="1">
      <c r="A40" s="322"/>
      <c r="B40" s="323"/>
      <c r="C40" s="323"/>
      <c r="D40" s="323"/>
      <c r="E40" s="323"/>
      <c r="F40" s="323"/>
      <c r="G40" s="323"/>
      <c r="H40" s="323"/>
      <c r="I40" s="323"/>
      <c r="J40" s="323"/>
      <c r="K40" s="324"/>
    </row>
    <row r="41" spans="1:11" ht="21" customHeight="1">
      <c r="A41" s="322"/>
      <c r="B41" s="323"/>
      <c r="C41" s="323"/>
      <c r="D41" s="323"/>
      <c r="E41" s="323"/>
      <c r="F41" s="323"/>
      <c r="G41" s="323"/>
      <c r="H41" s="323"/>
      <c r="I41" s="323"/>
      <c r="J41" s="323"/>
      <c r="K41" s="324"/>
    </row>
    <row r="42" spans="1:11" ht="21" customHeight="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24"/>
    </row>
    <row r="43" spans="1:11" ht="17.25" customHeight="1">
      <c r="A43" s="325" t="s">
        <v>127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27"/>
    </row>
    <row r="44" spans="1:11" ht="16.5" customHeight="1">
      <c r="A44" s="366" t="s">
        <v>208</v>
      </c>
      <c r="B44" s="366"/>
      <c r="C44" s="366"/>
      <c r="D44" s="366"/>
      <c r="E44" s="366"/>
      <c r="F44" s="366"/>
      <c r="G44" s="366"/>
      <c r="H44" s="366"/>
      <c r="I44" s="366"/>
      <c r="J44" s="366"/>
      <c r="K44" s="366"/>
    </row>
    <row r="45" spans="1:11" ht="18" customHeight="1">
      <c r="A45" s="394" t="s">
        <v>121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6"/>
    </row>
    <row r="46" spans="1:11" ht="18" customHeight="1">
      <c r="A46" s="394" t="s">
        <v>209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6"/>
    </row>
    <row r="47" spans="1:11" ht="18" customHeight="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389"/>
    </row>
    <row r="48" spans="1:11" ht="21" customHeight="1">
      <c r="A48" s="163" t="s">
        <v>133</v>
      </c>
      <c r="B48" s="397" t="s">
        <v>134</v>
      </c>
      <c r="C48" s="397"/>
      <c r="D48" s="164" t="s">
        <v>135</v>
      </c>
      <c r="E48" s="164"/>
      <c r="F48" s="164" t="s">
        <v>137</v>
      </c>
      <c r="G48" s="165">
        <v>45024</v>
      </c>
      <c r="H48" s="398" t="s">
        <v>138</v>
      </c>
      <c r="I48" s="398"/>
      <c r="J48" s="397" t="s">
        <v>139</v>
      </c>
      <c r="K48" s="399"/>
    </row>
    <row r="49" spans="1:11" ht="16.5" customHeight="1">
      <c r="A49" s="291" t="s">
        <v>140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6.5" customHeight="1">
      <c r="A50" s="400"/>
      <c r="B50" s="401"/>
      <c r="C50" s="401"/>
      <c r="D50" s="401"/>
      <c r="E50" s="401"/>
      <c r="F50" s="401"/>
      <c r="G50" s="401"/>
      <c r="H50" s="401"/>
      <c r="I50" s="401"/>
      <c r="J50" s="401"/>
      <c r="K50" s="402"/>
    </row>
    <row r="51" spans="1:11" ht="16.5" customHeight="1">
      <c r="A51" s="403"/>
      <c r="B51" s="404"/>
      <c r="C51" s="404"/>
      <c r="D51" s="404"/>
      <c r="E51" s="404"/>
      <c r="F51" s="404"/>
      <c r="G51" s="404"/>
      <c r="H51" s="404"/>
      <c r="I51" s="404"/>
      <c r="J51" s="404"/>
      <c r="K51" s="405"/>
    </row>
    <row r="52" spans="1:11" ht="21" customHeight="1">
      <c r="A52" s="163" t="s">
        <v>133</v>
      </c>
      <c r="B52" s="397" t="s">
        <v>134</v>
      </c>
      <c r="C52" s="397"/>
      <c r="D52" s="164" t="s">
        <v>135</v>
      </c>
      <c r="E52" s="164"/>
      <c r="F52" s="164" t="s">
        <v>137</v>
      </c>
      <c r="G52" s="166">
        <v>45024</v>
      </c>
      <c r="H52" s="398" t="s">
        <v>138</v>
      </c>
      <c r="I52" s="398"/>
      <c r="J52" s="397" t="s">
        <v>139</v>
      </c>
      <c r="K52" s="399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K28" sqref="K28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14" width="7.875" style="32" customWidth="1"/>
    <col min="15" max="20" width="7.875" style="101" customWidth="1"/>
    <col min="21" max="253" width="9" style="32"/>
    <col min="254" max="16384" width="9" style="2"/>
  </cols>
  <sheetData>
    <row r="1" spans="1:256" s="32" customFormat="1" ht="29.1" customHeight="1">
      <c r="A1" s="336" t="s">
        <v>143</v>
      </c>
      <c r="B1" s="338"/>
      <c r="C1" s="337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116"/>
      <c r="P1" s="116"/>
      <c r="Q1" s="116"/>
      <c r="R1" s="116"/>
      <c r="S1" s="116"/>
      <c r="T1" s="11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" customFormat="1" ht="20.100000000000001" customHeight="1">
      <c r="A2" s="102" t="s">
        <v>61</v>
      </c>
      <c r="B2" s="406" t="s">
        <v>62</v>
      </c>
      <c r="C2" s="407"/>
      <c r="D2" s="103" t="s">
        <v>67</v>
      </c>
      <c r="E2" s="342" t="s">
        <v>68</v>
      </c>
      <c r="F2" s="342"/>
      <c r="G2" s="408"/>
      <c r="H2" s="104"/>
      <c r="I2" s="117" t="s">
        <v>57</v>
      </c>
      <c r="J2" s="343" t="s">
        <v>56</v>
      </c>
      <c r="K2" s="343"/>
      <c r="L2" s="343"/>
      <c r="M2" s="343"/>
      <c r="N2" s="343"/>
      <c r="O2" s="118"/>
      <c r="P2" s="118"/>
      <c r="Q2" s="118"/>
      <c r="R2" s="118"/>
      <c r="S2" s="118"/>
      <c r="T2" s="135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" customFormat="1">
      <c r="A3" s="350" t="s">
        <v>145</v>
      </c>
      <c r="B3" s="348" t="s">
        <v>146</v>
      </c>
      <c r="C3" s="409"/>
      <c r="D3" s="348"/>
      <c r="E3" s="348"/>
      <c r="F3" s="348"/>
      <c r="G3" s="410"/>
      <c r="H3" s="105"/>
      <c r="I3" s="347" t="s">
        <v>147</v>
      </c>
      <c r="J3" s="348"/>
      <c r="K3" s="348"/>
      <c r="L3" s="348"/>
      <c r="M3" s="348"/>
      <c r="N3" s="348"/>
      <c r="O3" s="13"/>
      <c r="P3" s="13"/>
      <c r="Q3" s="13"/>
      <c r="R3" s="13"/>
      <c r="S3" s="13"/>
      <c r="T3" s="1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2" customFormat="1" ht="15">
      <c r="A4" s="350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7" t="s">
        <v>113</v>
      </c>
      <c r="H4" s="105"/>
      <c r="I4" s="119" t="s">
        <v>108</v>
      </c>
      <c r="J4" s="38" t="s">
        <v>108</v>
      </c>
      <c r="K4" s="38" t="s">
        <v>109</v>
      </c>
      <c r="L4" s="38" t="s">
        <v>109</v>
      </c>
      <c r="M4" s="38" t="s">
        <v>110</v>
      </c>
      <c r="N4" s="38" t="s">
        <v>110</v>
      </c>
      <c r="O4" s="120" t="s">
        <v>111</v>
      </c>
      <c r="P4" s="13" t="s">
        <v>111</v>
      </c>
      <c r="Q4" s="120" t="s">
        <v>112</v>
      </c>
      <c r="R4" s="120" t="s">
        <v>112</v>
      </c>
      <c r="S4" s="120" t="s">
        <v>113</v>
      </c>
      <c r="T4" s="137" t="s">
        <v>113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2" customFormat="1" ht="20.100000000000001" customHeight="1">
      <c r="A5" s="350"/>
      <c r="B5" s="108" t="s">
        <v>153</v>
      </c>
      <c r="C5" s="108" t="s">
        <v>154</v>
      </c>
      <c r="D5" s="109" t="s">
        <v>155</v>
      </c>
      <c r="E5" s="108" t="s">
        <v>156</v>
      </c>
      <c r="F5" s="108" t="s">
        <v>157</v>
      </c>
      <c r="G5" s="110" t="s">
        <v>158</v>
      </c>
      <c r="H5" s="105"/>
      <c r="I5" s="121" t="s">
        <v>210</v>
      </c>
      <c r="J5" s="121" t="s">
        <v>210</v>
      </c>
      <c r="K5" s="122" t="s">
        <v>211</v>
      </c>
      <c r="L5" s="123" t="s">
        <v>212</v>
      </c>
      <c r="M5" s="122" t="s">
        <v>213</v>
      </c>
      <c r="N5" s="123" t="s">
        <v>214</v>
      </c>
      <c r="O5" s="122" t="s">
        <v>211</v>
      </c>
      <c r="P5" s="123" t="s">
        <v>212</v>
      </c>
      <c r="Q5" s="122" t="s">
        <v>213</v>
      </c>
      <c r="R5" s="123" t="s">
        <v>214</v>
      </c>
      <c r="S5" s="122" t="s">
        <v>215</v>
      </c>
      <c r="T5" s="138" t="s">
        <v>216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2" customFormat="1" ht="20.100000000000001" customHeight="1">
      <c r="A6" s="42" t="s">
        <v>160</v>
      </c>
      <c r="B6" s="42">
        <f>C6-1</f>
        <v>66</v>
      </c>
      <c r="C6" s="42">
        <f>D6-2</f>
        <v>67</v>
      </c>
      <c r="D6" s="42">
        <v>69</v>
      </c>
      <c r="E6" s="42">
        <f>D6+2</f>
        <v>71</v>
      </c>
      <c r="F6" s="42">
        <f>E6+2</f>
        <v>73</v>
      </c>
      <c r="G6" s="42">
        <f>F6+1</f>
        <v>74</v>
      </c>
      <c r="H6" s="105"/>
      <c r="I6" s="124" t="s">
        <v>169</v>
      </c>
      <c r="J6" s="125" t="s">
        <v>163</v>
      </c>
      <c r="K6" s="126" t="s">
        <v>169</v>
      </c>
      <c r="L6" s="125" t="s">
        <v>163</v>
      </c>
      <c r="M6" s="125" t="s">
        <v>169</v>
      </c>
      <c r="N6" s="125" t="s">
        <v>217</v>
      </c>
      <c r="O6" s="125" t="s">
        <v>163</v>
      </c>
      <c r="P6" s="127" t="s">
        <v>218</v>
      </c>
      <c r="Q6" s="127" t="s">
        <v>167</v>
      </c>
      <c r="R6" s="127" t="s">
        <v>167</v>
      </c>
      <c r="S6" s="127" t="s">
        <v>169</v>
      </c>
      <c r="T6" s="139" t="s">
        <v>163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2" customFormat="1" ht="20.100000000000001" customHeight="1">
      <c r="A7" s="42" t="s">
        <v>164</v>
      </c>
      <c r="B7" s="42">
        <f t="shared" ref="B7:B9" si="0">C7-4</f>
        <v>100</v>
      </c>
      <c r="C7" s="42">
        <f t="shared" ref="C7:C9" si="1">D7-4</f>
        <v>104</v>
      </c>
      <c r="D7" s="42">
        <v>108</v>
      </c>
      <c r="E7" s="42">
        <f t="shared" ref="E7:E9" si="2">D7+4</f>
        <v>112</v>
      </c>
      <c r="F7" s="42">
        <f>E7+4</f>
        <v>116</v>
      </c>
      <c r="G7" s="42">
        <f t="shared" ref="G7:G9" si="3">F7+6</f>
        <v>122</v>
      </c>
      <c r="H7" s="105"/>
      <c r="I7" s="128" t="s">
        <v>169</v>
      </c>
      <c r="J7" s="129" t="s">
        <v>217</v>
      </c>
      <c r="K7" s="129" t="s">
        <v>167</v>
      </c>
      <c r="L7" s="129" t="s">
        <v>169</v>
      </c>
      <c r="M7" s="129" t="s">
        <v>219</v>
      </c>
      <c r="N7" s="129" t="s">
        <v>167</v>
      </c>
      <c r="O7" s="129" t="s">
        <v>167</v>
      </c>
      <c r="P7" s="130" t="s">
        <v>169</v>
      </c>
      <c r="Q7" s="130" t="s">
        <v>167</v>
      </c>
      <c r="R7" s="130" t="s">
        <v>167</v>
      </c>
      <c r="S7" s="130" t="s">
        <v>167</v>
      </c>
      <c r="T7" s="140" t="s">
        <v>169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2" customFormat="1" ht="20.100000000000001" customHeight="1">
      <c r="A8" s="42" t="s">
        <v>168</v>
      </c>
      <c r="B8" s="42">
        <f t="shared" si="0"/>
        <v>98</v>
      </c>
      <c r="C8" s="42">
        <f t="shared" si="1"/>
        <v>102</v>
      </c>
      <c r="D8" s="42">
        <v>106</v>
      </c>
      <c r="E8" s="42">
        <f t="shared" si="2"/>
        <v>110</v>
      </c>
      <c r="F8" s="42">
        <f>E8+5</f>
        <v>115</v>
      </c>
      <c r="G8" s="42">
        <f t="shared" si="3"/>
        <v>121</v>
      </c>
      <c r="H8" s="105"/>
      <c r="I8" s="128" t="s">
        <v>217</v>
      </c>
      <c r="J8" s="129" t="s">
        <v>220</v>
      </c>
      <c r="K8" s="129" t="s">
        <v>217</v>
      </c>
      <c r="L8" s="129" t="s">
        <v>220</v>
      </c>
      <c r="M8" s="129" t="s">
        <v>217</v>
      </c>
      <c r="N8" s="129" t="s">
        <v>217</v>
      </c>
      <c r="O8" s="129" t="s">
        <v>169</v>
      </c>
      <c r="P8" s="130" t="s">
        <v>169</v>
      </c>
      <c r="Q8" s="130" t="s">
        <v>217</v>
      </c>
      <c r="R8" s="130" t="s">
        <v>217</v>
      </c>
      <c r="S8" s="130" t="s">
        <v>217</v>
      </c>
      <c r="T8" s="140" t="s">
        <v>217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2" customFormat="1" ht="20.100000000000001" customHeight="1">
      <c r="A9" s="42" t="s">
        <v>170</v>
      </c>
      <c r="B9" s="42">
        <f t="shared" si="0"/>
        <v>98</v>
      </c>
      <c r="C9" s="42">
        <f t="shared" si="1"/>
        <v>102</v>
      </c>
      <c r="D9" s="42">
        <v>106</v>
      </c>
      <c r="E9" s="42">
        <f t="shared" si="2"/>
        <v>110</v>
      </c>
      <c r="F9" s="42">
        <f>E9+5</f>
        <v>115</v>
      </c>
      <c r="G9" s="42">
        <f t="shared" si="3"/>
        <v>121</v>
      </c>
      <c r="H9" s="105"/>
      <c r="I9" s="128" t="s">
        <v>217</v>
      </c>
      <c r="J9" s="129" t="s">
        <v>218</v>
      </c>
      <c r="K9" s="129" t="s">
        <v>169</v>
      </c>
      <c r="L9" s="129" t="s">
        <v>217</v>
      </c>
      <c r="M9" s="129" t="s">
        <v>167</v>
      </c>
      <c r="N9" s="129" t="s">
        <v>169</v>
      </c>
      <c r="O9" s="129" t="s">
        <v>167</v>
      </c>
      <c r="P9" s="130" t="s">
        <v>169</v>
      </c>
      <c r="Q9" s="130" t="s">
        <v>167</v>
      </c>
      <c r="R9" s="130" t="s">
        <v>217</v>
      </c>
      <c r="S9" s="130" t="s">
        <v>166</v>
      </c>
      <c r="T9" s="140" t="s">
        <v>167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2" customFormat="1" ht="20.100000000000001" customHeight="1">
      <c r="A10" s="42" t="s">
        <v>171</v>
      </c>
      <c r="B10" s="42">
        <f>C10-1.2</f>
        <v>43.599999999999994</v>
      </c>
      <c r="C10" s="42">
        <f>D10-1.2</f>
        <v>44.8</v>
      </c>
      <c r="D10" s="42">
        <v>46</v>
      </c>
      <c r="E10" s="42">
        <f>D10+1.2</f>
        <v>47.2</v>
      </c>
      <c r="F10" s="42">
        <f>E10+1.2</f>
        <v>48.400000000000006</v>
      </c>
      <c r="G10" s="42">
        <f>F10+1.4</f>
        <v>49.800000000000004</v>
      </c>
      <c r="H10" s="105"/>
      <c r="I10" s="128" t="s">
        <v>221</v>
      </c>
      <c r="J10" s="129" t="s">
        <v>169</v>
      </c>
      <c r="K10" s="129" t="s">
        <v>169</v>
      </c>
      <c r="L10" s="129" t="s">
        <v>217</v>
      </c>
      <c r="M10" s="129" t="s">
        <v>167</v>
      </c>
      <c r="N10" s="129" t="s">
        <v>167</v>
      </c>
      <c r="O10" s="129" t="s">
        <v>167</v>
      </c>
      <c r="P10" s="130" t="s">
        <v>178</v>
      </c>
      <c r="Q10" s="130" t="s">
        <v>167</v>
      </c>
      <c r="R10" s="141" t="s">
        <v>178</v>
      </c>
      <c r="S10" s="130" t="s">
        <v>178</v>
      </c>
      <c r="T10" s="140" t="s">
        <v>169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2" customFormat="1" ht="20.100000000000001" customHeight="1">
      <c r="A11" s="42" t="s">
        <v>173</v>
      </c>
      <c r="B11" s="42">
        <f>C11-0.5</f>
        <v>19</v>
      </c>
      <c r="C11" s="42">
        <f>D11-0.5</f>
        <v>19.5</v>
      </c>
      <c r="D11" s="42">
        <v>20</v>
      </c>
      <c r="E11" s="42">
        <f t="shared" ref="E11:G11" si="4">D11+0.5</f>
        <v>20.5</v>
      </c>
      <c r="F11" s="42">
        <f t="shared" si="4"/>
        <v>21</v>
      </c>
      <c r="G11" s="42">
        <f t="shared" si="4"/>
        <v>21.5</v>
      </c>
      <c r="H11" s="105"/>
      <c r="I11" s="128" t="s">
        <v>217</v>
      </c>
      <c r="J11" s="129" t="s">
        <v>217</v>
      </c>
      <c r="K11" s="129" t="s">
        <v>163</v>
      </c>
      <c r="L11" s="129" t="s">
        <v>163</v>
      </c>
      <c r="M11" s="129" t="s">
        <v>163</v>
      </c>
      <c r="N11" s="129" t="s">
        <v>217</v>
      </c>
      <c r="O11" s="129" t="s">
        <v>163</v>
      </c>
      <c r="P11" s="130" t="s">
        <v>217</v>
      </c>
      <c r="Q11" s="130" t="s">
        <v>163</v>
      </c>
      <c r="R11" s="130" t="s">
        <v>169</v>
      </c>
      <c r="S11" s="130" t="s">
        <v>163</v>
      </c>
      <c r="T11" s="140" t="s">
        <v>217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2" customFormat="1" ht="20.100000000000001" customHeight="1">
      <c r="A12" s="42" t="s">
        <v>175</v>
      </c>
      <c r="B12" s="43">
        <f>C12-0.7</f>
        <v>18.100000000000001</v>
      </c>
      <c r="C12" s="43">
        <f>D12-0.7</f>
        <v>18.8</v>
      </c>
      <c r="D12" s="42">
        <v>19.5</v>
      </c>
      <c r="E12" s="43">
        <f>D12+0.7</f>
        <v>20.2</v>
      </c>
      <c r="F12" s="43">
        <f>E12+0.7</f>
        <v>20.9</v>
      </c>
      <c r="G12" s="43">
        <f>F12+0.95</f>
        <v>21.849999999999998</v>
      </c>
      <c r="H12" s="105"/>
      <c r="I12" s="128" t="s">
        <v>169</v>
      </c>
      <c r="J12" s="129" t="s">
        <v>169</v>
      </c>
      <c r="K12" s="129" t="s">
        <v>222</v>
      </c>
      <c r="L12" s="129" t="s">
        <v>223</v>
      </c>
      <c r="M12" s="129" t="s">
        <v>163</v>
      </c>
      <c r="N12" s="129" t="s">
        <v>163</v>
      </c>
      <c r="O12" s="129" t="s">
        <v>224</v>
      </c>
      <c r="P12" s="130" t="s">
        <v>163</v>
      </c>
      <c r="Q12" s="130" t="s">
        <v>163</v>
      </c>
      <c r="R12" s="130" t="s">
        <v>163</v>
      </c>
      <c r="S12" s="130" t="s">
        <v>169</v>
      </c>
      <c r="T12" s="140" t="s">
        <v>222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2" customFormat="1" ht="20.100000000000001" customHeight="1">
      <c r="A13" s="42" t="s">
        <v>177</v>
      </c>
      <c r="B13" s="42">
        <f>C13-0.7</f>
        <v>15.600000000000001</v>
      </c>
      <c r="C13" s="42">
        <f>D13-0.7</f>
        <v>16.3</v>
      </c>
      <c r="D13" s="42">
        <v>17</v>
      </c>
      <c r="E13" s="42">
        <f>D13+0.7</f>
        <v>17.7</v>
      </c>
      <c r="F13" s="42">
        <f>E13+0.7</f>
        <v>18.399999999999999</v>
      </c>
      <c r="G13" s="42">
        <f>F13+0.95</f>
        <v>19.349999999999998</v>
      </c>
      <c r="H13" s="105"/>
      <c r="I13" s="128" t="s">
        <v>221</v>
      </c>
      <c r="J13" s="129" t="s">
        <v>169</v>
      </c>
      <c r="K13" s="129" t="s">
        <v>225</v>
      </c>
      <c r="L13" s="129" t="s">
        <v>169</v>
      </c>
      <c r="M13" s="129" t="s">
        <v>169</v>
      </c>
      <c r="N13" s="129" t="s">
        <v>169</v>
      </c>
      <c r="O13" s="129" t="s">
        <v>162</v>
      </c>
      <c r="P13" s="130" t="s">
        <v>169</v>
      </c>
      <c r="Q13" s="130" t="s">
        <v>169</v>
      </c>
      <c r="R13" s="130" t="s">
        <v>169</v>
      </c>
      <c r="S13" s="130" t="s">
        <v>169</v>
      </c>
      <c r="T13" s="140" t="s">
        <v>169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2" customFormat="1" ht="20.100000000000001" customHeight="1">
      <c r="A14" s="42" t="s">
        <v>181</v>
      </c>
      <c r="B14" s="42">
        <f>C14-1</f>
        <v>43</v>
      </c>
      <c r="C14" s="42">
        <f>D14-1</f>
        <v>44</v>
      </c>
      <c r="D14" s="42">
        <v>45</v>
      </c>
      <c r="E14" s="42">
        <f>D14+1</f>
        <v>46</v>
      </c>
      <c r="F14" s="42">
        <f>E14+1</f>
        <v>47</v>
      </c>
      <c r="G14" s="42">
        <f>F14+1.5</f>
        <v>48.5</v>
      </c>
      <c r="H14" s="105"/>
      <c r="I14" s="128" t="s">
        <v>169</v>
      </c>
      <c r="J14" s="129" t="s">
        <v>169</v>
      </c>
      <c r="K14" s="129" t="s">
        <v>169</v>
      </c>
      <c r="L14" s="129" t="s">
        <v>217</v>
      </c>
      <c r="M14" s="129" t="s">
        <v>169</v>
      </c>
      <c r="N14" s="129" t="s">
        <v>169</v>
      </c>
      <c r="O14" s="129" t="s">
        <v>169</v>
      </c>
      <c r="P14" s="130" t="s">
        <v>169</v>
      </c>
      <c r="Q14" s="130" t="s">
        <v>169</v>
      </c>
      <c r="R14" s="130" t="s">
        <v>169</v>
      </c>
      <c r="S14" s="130" t="s">
        <v>169</v>
      </c>
      <c r="T14" s="140" t="s">
        <v>169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2" customFormat="1" ht="20.100000000000001" customHeight="1">
      <c r="A15" s="42" t="s">
        <v>182</v>
      </c>
      <c r="B15" s="42">
        <f>C15</f>
        <v>11</v>
      </c>
      <c r="C15" s="42">
        <f>D15-1.5</f>
        <v>11</v>
      </c>
      <c r="D15" s="42">
        <v>12.5</v>
      </c>
      <c r="E15" s="42">
        <f>D15</f>
        <v>12.5</v>
      </c>
      <c r="F15" s="42">
        <v>13.5</v>
      </c>
      <c r="G15" s="42">
        <v>13.5</v>
      </c>
      <c r="H15" s="105"/>
      <c r="I15" s="128" t="s">
        <v>169</v>
      </c>
      <c r="J15" s="129" t="s">
        <v>169</v>
      </c>
      <c r="K15" s="129" t="s">
        <v>169</v>
      </c>
      <c r="L15" s="129" t="s">
        <v>169</v>
      </c>
      <c r="M15" s="129" t="s">
        <v>169</v>
      </c>
      <c r="N15" s="129" t="s">
        <v>169</v>
      </c>
      <c r="O15" s="129" t="s">
        <v>169</v>
      </c>
      <c r="P15" s="130" t="s">
        <v>169</v>
      </c>
      <c r="Q15" s="130" t="s">
        <v>169</v>
      </c>
      <c r="R15" s="130" t="s">
        <v>169</v>
      </c>
      <c r="S15" s="130" t="s">
        <v>169</v>
      </c>
      <c r="T15" s="140" t="s">
        <v>169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2" customFormat="1" ht="20.100000000000001" customHeight="1">
      <c r="A16" s="111" t="s">
        <v>226</v>
      </c>
      <c r="B16" s="112">
        <v>2.5</v>
      </c>
      <c r="C16" s="112">
        <v>2.5</v>
      </c>
      <c r="D16" s="112">
        <v>2.5</v>
      </c>
      <c r="E16" s="112">
        <v>2.5</v>
      </c>
      <c r="F16" s="112">
        <v>2.5</v>
      </c>
      <c r="G16" s="112">
        <v>2.5</v>
      </c>
      <c r="H16" s="105"/>
      <c r="I16" s="128" t="s">
        <v>169</v>
      </c>
      <c r="J16" s="129" t="s">
        <v>169</v>
      </c>
      <c r="K16" s="129" t="s">
        <v>169</v>
      </c>
      <c r="L16" s="129" t="s">
        <v>169</v>
      </c>
      <c r="M16" s="129" t="s">
        <v>169</v>
      </c>
      <c r="N16" s="129" t="s">
        <v>169</v>
      </c>
      <c r="O16" s="129" t="s">
        <v>169</v>
      </c>
      <c r="P16" s="130" t="s">
        <v>169</v>
      </c>
      <c r="Q16" s="130" t="s">
        <v>169</v>
      </c>
      <c r="R16" s="130" t="s">
        <v>169</v>
      </c>
      <c r="S16" s="130" t="s">
        <v>169</v>
      </c>
      <c r="T16" s="140" t="s">
        <v>169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2" customFormat="1" ht="20.100000000000001" customHeight="1">
      <c r="A17" s="113" t="s">
        <v>227</v>
      </c>
      <c r="B17" s="112">
        <v>2.5</v>
      </c>
      <c r="C17" s="112">
        <v>2.5</v>
      </c>
      <c r="D17" s="112">
        <v>2.5</v>
      </c>
      <c r="E17" s="112">
        <v>2.5</v>
      </c>
      <c r="F17" s="112">
        <v>2.5</v>
      </c>
      <c r="G17" s="112">
        <v>2.5</v>
      </c>
      <c r="H17" s="105"/>
      <c r="I17" s="128" t="s">
        <v>169</v>
      </c>
      <c r="J17" s="129" t="s">
        <v>169</v>
      </c>
      <c r="K17" s="129" t="s">
        <v>169</v>
      </c>
      <c r="L17" s="129" t="s">
        <v>169</v>
      </c>
      <c r="M17" s="129" t="s">
        <v>169</v>
      </c>
      <c r="N17" s="129" t="s">
        <v>169</v>
      </c>
      <c r="O17" s="129" t="s">
        <v>169</v>
      </c>
      <c r="P17" s="130" t="s">
        <v>169</v>
      </c>
      <c r="Q17" s="130" t="s">
        <v>169</v>
      </c>
      <c r="R17" s="130" t="s">
        <v>169</v>
      </c>
      <c r="S17" s="130" t="s">
        <v>169</v>
      </c>
      <c r="T17" s="140" t="s">
        <v>169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2" customFormat="1" ht="20.100000000000001" customHeight="1">
      <c r="A18" s="114"/>
      <c r="B18" s="112"/>
      <c r="C18" s="112"/>
      <c r="D18" s="112"/>
      <c r="E18" s="112"/>
      <c r="F18" s="112"/>
      <c r="G18" s="112"/>
      <c r="H18" s="115"/>
      <c r="I18" s="131"/>
      <c r="J18" s="132"/>
      <c r="K18" s="133"/>
      <c r="L18" s="132"/>
      <c r="M18" s="132"/>
      <c r="N18" s="133"/>
      <c r="O18" s="133"/>
      <c r="P18" s="134"/>
      <c r="Q18" s="134"/>
      <c r="R18" s="134"/>
      <c r="S18" s="134"/>
      <c r="T18" s="14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2" customFormat="1" ht="16.5">
      <c r="A19" s="51"/>
      <c r="B19" s="51"/>
      <c r="C19" s="51"/>
      <c r="D19" s="52"/>
      <c r="E19" s="51"/>
      <c r="F19" s="51"/>
      <c r="G19" s="57"/>
      <c r="O19" s="116"/>
      <c r="P19" s="116"/>
      <c r="Q19" s="116"/>
      <c r="R19" s="116"/>
      <c r="S19" s="116"/>
      <c r="T19" s="11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2" customFormat="1">
      <c r="A20" s="53" t="s">
        <v>183</v>
      </c>
      <c r="B20" s="53"/>
      <c r="C20" s="54"/>
      <c r="O20" s="116"/>
      <c r="P20" s="116"/>
      <c r="Q20" s="116"/>
      <c r="R20" s="116"/>
      <c r="S20" s="116"/>
      <c r="T20" s="11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2" customFormat="1">
      <c r="C21" s="33"/>
      <c r="I21" s="58" t="s">
        <v>184</v>
      </c>
      <c r="J21" s="59"/>
      <c r="K21" s="411">
        <v>45024</v>
      </c>
      <c r="L21" s="411"/>
      <c r="M21" s="58" t="s">
        <v>185</v>
      </c>
      <c r="N21" s="58" t="s">
        <v>228</v>
      </c>
      <c r="P21" s="58" t="s">
        <v>186</v>
      </c>
      <c r="R21" s="116" t="s">
        <v>139</v>
      </c>
      <c r="S21" s="116"/>
      <c r="T21" s="11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2" customFormat="1">
      <c r="C22" s="33"/>
      <c r="O22" s="101"/>
      <c r="P22" s="101"/>
      <c r="Q22" s="101"/>
      <c r="R22" s="101"/>
      <c r="S22" s="101"/>
      <c r="T22" s="101"/>
      <c r="IT22" s="2"/>
      <c r="IU22" s="2"/>
      <c r="IV22" s="2"/>
    </row>
    <row r="23" spans="1:256" s="32" customFormat="1">
      <c r="C23" s="33"/>
      <c r="O23" s="101"/>
      <c r="P23" s="101"/>
      <c r="Q23" s="101"/>
      <c r="R23" s="101"/>
      <c r="S23" s="101"/>
      <c r="T23" s="101"/>
      <c r="IT23" s="2"/>
      <c r="IU23" s="2"/>
      <c r="IV23" s="2"/>
    </row>
  </sheetData>
  <mergeCells count="8">
    <mergeCell ref="K21:L21"/>
    <mergeCell ref="A3:A5"/>
    <mergeCell ref="A1:N1"/>
    <mergeCell ref="B2:C2"/>
    <mergeCell ref="E2:G2"/>
    <mergeCell ref="J2:N2"/>
    <mergeCell ref="B3:G3"/>
    <mergeCell ref="I3:N3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M21" sqref="M21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2" width="10.125" style="63"/>
    <col min="13" max="13" width="12.625" style="63"/>
    <col min="14" max="16384" width="10.125" style="63"/>
  </cols>
  <sheetData>
    <row r="1" spans="1:11" ht="22.5">
      <c r="A1" s="357" t="s">
        <v>229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8" customHeight="1">
      <c r="A2" s="64" t="s">
        <v>53</v>
      </c>
      <c r="B2" s="412" t="s">
        <v>54</v>
      </c>
      <c r="C2" s="412"/>
      <c r="D2" s="66" t="s">
        <v>61</v>
      </c>
      <c r="E2" s="67" t="s">
        <v>62</v>
      </c>
      <c r="F2" s="68" t="s">
        <v>230</v>
      </c>
      <c r="G2" s="274" t="s">
        <v>68</v>
      </c>
      <c r="H2" s="275"/>
      <c r="I2" s="88" t="s">
        <v>57</v>
      </c>
      <c r="J2" s="413" t="s">
        <v>56</v>
      </c>
      <c r="K2" s="414"/>
    </row>
    <row r="3" spans="1:11" ht="18" customHeight="1">
      <c r="A3" s="71" t="s">
        <v>74</v>
      </c>
      <c r="B3" s="274">
        <v>1000</v>
      </c>
      <c r="C3" s="274"/>
      <c r="D3" s="72" t="s">
        <v>231</v>
      </c>
      <c r="E3" s="415">
        <v>45078</v>
      </c>
      <c r="F3" s="416"/>
      <c r="G3" s="416"/>
      <c r="H3" s="385" t="s">
        <v>232</v>
      </c>
      <c r="I3" s="385"/>
      <c r="J3" s="385"/>
      <c r="K3" s="386"/>
    </row>
    <row r="4" spans="1:11" ht="18" customHeight="1">
      <c r="A4" s="74" t="s">
        <v>71</v>
      </c>
      <c r="B4" s="75">
        <v>1</v>
      </c>
      <c r="C4" s="75">
        <v>6</v>
      </c>
      <c r="D4" s="76" t="s">
        <v>233</v>
      </c>
      <c r="E4" s="416" t="s">
        <v>234</v>
      </c>
      <c r="F4" s="416"/>
      <c r="G4" s="416"/>
      <c r="H4" s="314" t="s">
        <v>235</v>
      </c>
      <c r="I4" s="314"/>
      <c r="J4" s="85" t="s">
        <v>65</v>
      </c>
      <c r="K4" s="91" t="s">
        <v>66</v>
      </c>
    </row>
    <row r="5" spans="1:11" ht="18" customHeight="1">
      <c r="A5" s="74" t="s">
        <v>236</v>
      </c>
      <c r="B5" s="417">
        <v>1</v>
      </c>
      <c r="C5" s="417"/>
      <c r="D5" s="72" t="s">
        <v>237</v>
      </c>
      <c r="E5" s="72" t="s">
        <v>238</v>
      </c>
      <c r="G5" s="72"/>
      <c r="H5" s="314" t="s">
        <v>239</v>
      </c>
      <c r="I5" s="314"/>
      <c r="J5" s="85" t="s">
        <v>65</v>
      </c>
      <c r="K5" s="91" t="s">
        <v>66</v>
      </c>
    </row>
    <row r="6" spans="1:11" ht="18" customHeight="1">
      <c r="A6" s="77" t="s">
        <v>240</v>
      </c>
      <c r="B6" s="364">
        <v>12</v>
      </c>
      <c r="C6" s="364"/>
      <c r="D6" s="79" t="s">
        <v>241</v>
      </c>
      <c r="E6" s="80"/>
      <c r="F6" s="80"/>
      <c r="G6" s="79"/>
      <c r="H6" s="418" t="s">
        <v>242</v>
      </c>
      <c r="I6" s="418"/>
      <c r="J6" s="80" t="s">
        <v>65</v>
      </c>
      <c r="K6" s="92" t="s">
        <v>66</v>
      </c>
    </row>
    <row r="7" spans="1:11" ht="18" customHeight="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ht="18" customHeight="1">
      <c r="A8" s="84" t="s">
        <v>243</v>
      </c>
      <c r="B8" s="68" t="s">
        <v>244</v>
      </c>
      <c r="C8" s="68" t="s">
        <v>245</v>
      </c>
      <c r="D8" s="68" t="s">
        <v>246</v>
      </c>
      <c r="E8" s="68" t="s">
        <v>247</v>
      </c>
      <c r="F8" s="68" t="s">
        <v>248</v>
      </c>
      <c r="G8" s="419" t="s">
        <v>249</v>
      </c>
      <c r="H8" s="420"/>
      <c r="I8" s="420"/>
      <c r="J8" s="420"/>
      <c r="K8" s="421"/>
    </row>
    <row r="9" spans="1:11" ht="18" customHeight="1">
      <c r="A9" s="313" t="s">
        <v>250</v>
      </c>
      <c r="B9" s="314"/>
      <c r="C9" s="85" t="s">
        <v>65</v>
      </c>
      <c r="D9" s="85" t="s">
        <v>66</v>
      </c>
      <c r="E9" s="72" t="s">
        <v>251</v>
      </c>
      <c r="F9" s="86" t="s">
        <v>252</v>
      </c>
      <c r="G9" s="422"/>
      <c r="H9" s="423"/>
      <c r="I9" s="423"/>
      <c r="J9" s="423"/>
      <c r="K9" s="424"/>
    </row>
    <row r="10" spans="1:11" ht="18" customHeight="1">
      <c r="A10" s="313" t="s">
        <v>253</v>
      </c>
      <c r="B10" s="314"/>
      <c r="C10" s="85" t="s">
        <v>65</v>
      </c>
      <c r="D10" s="85" t="s">
        <v>66</v>
      </c>
      <c r="E10" s="72" t="s">
        <v>254</v>
      </c>
      <c r="F10" s="86" t="s">
        <v>255</v>
      </c>
      <c r="G10" s="422" t="s">
        <v>256</v>
      </c>
      <c r="H10" s="423"/>
      <c r="I10" s="423"/>
      <c r="J10" s="423"/>
      <c r="K10" s="424"/>
    </row>
    <row r="11" spans="1:11" ht="18" customHeight="1">
      <c r="A11" s="394" t="s">
        <v>197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6"/>
    </row>
    <row r="12" spans="1:11" ht="18" customHeight="1">
      <c r="A12" s="71" t="s">
        <v>87</v>
      </c>
      <c r="B12" s="85" t="s">
        <v>83</v>
      </c>
      <c r="C12" s="85" t="s">
        <v>84</v>
      </c>
      <c r="D12" s="86"/>
      <c r="E12" s="72" t="s">
        <v>85</v>
      </c>
      <c r="F12" s="85" t="s">
        <v>83</v>
      </c>
      <c r="G12" s="85" t="s">
        <v>84</v>
      </c>
      <c r="H12" s="85"/>
      <c r="I12" s="72" t="s">
        <v>257</v>
      </c>
      <c r="J12" s="85" t="s">
        <v>83</v>
      </c>
      <c r="K12" s="91" t="s">
        <v>84</v>
      </c>
    </row>
    <row r="13" spans="1:11" ht="18" customHeight="1">
      <c r="A13" s="71" t="s">
        <v>90</v>
      </c>
      <c r="B13" s="85" t="s">
        <v>83</v>
      </c>
      <c r="C13" s="85" t="s">
        <v>84</v>
      </c>
      <c r="D13" s="86"/>
      <c r="E13" s="72" t="s">
        <v>95</v>
      </c>
      <c r="F13" s="85" t="s">
        <v>83</v>
      </c>
      <c r="G13" s="85" t="s">
        <v>84</v>
      </c>
      <c r="H13" s="85"/>
      <c r="I13" s="72" t="s">
        <v>258</v>
      </c>
      <c r="J13" s="85" t="s">
        <v>83</v>
      </c>
      <c r="K13" s="91" t="s">
        <v>84</v>
      </c>
    </row>
    <row r="14" spans="1:11" ht="18" customHeight="1">
      <c r="A14" s="77" t="s">
        <v>259</v>
      </c>
      <c r="B14" s="80" t="s">
        <v>83</v>
      </c>
      <c r="C14" s="80" t="s">
        <v>84</v>
      </c>
      <c r="D14" s="87"/>
      <c r="E14" s="79" t="s">
        <v>260</v>
      </c>
      <c r="F14" s="80" t="s">
        <v>83</v>
      </c>
      <c r="G14" s="80" t="s">
        <v>84</v>
      </c>
      <c r="H14" s="80"/>
      <c r="I14" s="79" t="s">
        <v>261</v>
      </c>
      <c r="J14" s="80" t="s">
        <v>83</v>
      </c>
      <c r="K14" s="92" t="s">
        <v>84</v>
      </c>
    </row>
    <row r="15" spans="1:11" ht="18" customHeight="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ht="18" customHeight="1">
      <c r="A16" s="384" t="s">
        <v>262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1:11" ht="18" customHeight="1">
      <c r="A17" s="313" t="s">
        <v>263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90"/>
    </row>
    <row r="18" spans="1:11" ht="18" customHeight="1">
      <c r="A18" s="313"/>
      <c r="B18" s="314"/>
      <c r="C18" s="314"/>
      <c r="D18" s="314"/>
      <c r="E18" s="314"/>
      <c r="F18" s="314"/>
      <c r="G18" s="314"/>
      <c r="H18" s="314"/>
      <c r="I18" s="314"/>
      <c r="J18" s="314"/>
      <c r="K18" s="390"/>
    </row>
    <row r="19" spans="1:11" ht="21.95" customHeight="1">
      <c r="A19" s="425"/>
      <c r="B19" s="426"/>
      <c r="C19" s="426"/>
      <c r="D19" s="426"/>
      <c r="E19" s="426"/>
      <c r="F19" s="426"/>
      <c r="G19" s="426"/>
      <c r="H19" s="426"/>
      <c r="I19" s="426"/>
      <c r="J19" s="426"/>
      <c r="K19" s="427"/>
    </row>
    <row r="20" spans="1:11" ht="21.95" customHeight="1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428"/>
    </row>
    <row r="21" spans="1:11" ht="21.95" customHeight="1">
      <c r="A21" s="373"/>
      <c r="B21" s="374"/>
      <c r="C21" s="374"/>
      <c r="D21" s="374"/>
      <c r="E21" s="374"/>
      <c r="F21" s="374"/>
      <c r="G21" s="374"/>
      <c r="H21" s="374"/>
      <c r="I21" s="374"/>
      <c r="J21" s="374"/>
      <c r="K21" s="428"/>
    </row>
    <row r="22" spans="1:11" ht="21.95" customHeight="1">
      <c r="A22" s="373"/>
      <c r="B22" s="374"/>
      <c r="C22" s="374"/>
      <c r="D22" s="374"/>
      <c r="E22" s="374"/>
      <c r="F22" s="374"/>
      <c r="G22" s="374"/>
      <c r="H22" s="374"/>
      <c r="I22" s="374"/>
      <c r="J22" s="374"/>
      <c r="K22" s="428"/>
    </row>
    <row r="23" spans="1:11" ht="21.95" customHeight="1">
      <c r="A23" s="429"/>
      <c r="B23" s="430"/>
      <c r="C23" s="430"/>
      <c r="D23" s="430"/>
      <c r="E23" s="430"/>
      <c r="F23" s="430"/>
      <c r="G23" s="430"/>
      <c r="H23" s="430"/>
      <c r="I23" s="430"/>
      <c r="J23" s="430"/>
      <c r="K23" s="431"/>
    </row>
    <row r="24" spans="1:11" ht="18" customHeight="1">
      <c r="A24" s="313" t="s">
        <v>120</v>
      </c>
      <c r="B24" s="314"/>
      <c r="C24" s="85" t="s">
        <v>65</v>
      </c>
      <c r="D24" s="85" t="s">
        <v>66</v>
      </c>
      <c r="E24" s="385"/>
      <c r="F24" s="385"/>
      <c r="G24" s="385"/>
      <c r="H24" s="385"/>
      <c r="I24" s="385"/>
      <c r="J24" s="385"/>
      <c r="K24" s="386"/>
    </row>
    <row r="25" spans="1:11" ht="18" customHeight="1">
      <c r="A25" s="89" t="s">
        <v>264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3"/>
    </row>
    <row r="26" spans="1:11">
      <c r="A26" s="434"/>
      <c r="B26" s="434"/>
      <c r="C26" s="434"/>
      <c r="D26" s="434"/>
      <c r="E26" s="434"/>
      <c r="F26" s="434"/>
      <c r="G26" s="434"/>
      <c r="H26" s="434"/>
      <c r="I26" s="434"/>
      <c r="J26" s="434"/>
      <c r="K26" s="434"/>
    </row>
    <row r="27" spans="1:11" ht="20.100000000000001" customHeight="1">
      <c r="A27" s="435" t="s">
        <v>265</v>
      </c>
      <c r="B27" s="420"/>
      <c r="C27" s="420"/>
      <c r="D27" s="420"/>
      <c r="E27" s="420"/>
      <c r="F27" s="420"/>
      <c r="G27" s="420"/>
      <c r="H27" s="420"/>
      <c r="I27" s="420"/>
      <c r="J27" s="420"/>
      <c r="K27" s="95" t="s">
        <v>266</v>
      </c>
    </row>
    <row r="28" spans="1:11" ht="23.1" customHeight="1">
      <c r="A28" s="373" t="s">
        <v>267</v>
      </c>
      <c r="B28" s="374"/>
      <c r="C28" s="374"/>
      <c r="D28" s="374"/>
      <c r="E28" s="374"/>
      <c r="F28" s="374"/>
      <c r="G28" s="374"/>
      <c r="H28" s="374"/>
      <c r="I28" s="374"/>
      <c r="J28" s="375"/>
      <c r="K28" s="96">
        <v>1</v>
      </c>
    </row>
    <row r="29" spans="1:11" ht="23.1" customHeight="1">
      <c r="A29" s="373" t="s">
        <v>268</v>
      </c>
      <c r="B29" s="374"/>
      <c r="C29" s="374"/>
      <c r="D29" s="374"/>
      <c r="E29" s="374"/>
      <c r="F29" s="374"/>
      <c r="G29" s="374"/>
      <c r="H29" s="374"/>
      <c r="I29" s="374"/>
      <c r="J29" s="375"/>
      <c r="K29" s="93">
        <v>1</v>
      </c>
    </row>
    <row r="30" spans="1:11" ht="23.1" customHeight="1">
      <c r="A30" s="373" t="s">
        <v>269</v>
      </c>
      <c r="B30" s="374"/>
      <c r="C30" s="374"/>
      <c r="D30" s="374"/>
      <c r="E30" s="374"/>
      <c r="F30" s="374"/>
      <c r="G30" s="374"/>
      <c r="H30" s="374"/>
      <c r="I30" s="374"/>
      <c r="J30" s="375"/>
      <c r="K30" s="93">
        <v>1</v>
      </c>
    </row>
    <row r="31" spans="1:11" ht="23.1" customHeight="1">
      <c r="A31" s="373"/>
      <c r="B31" s="374"/>
      <c r="C31" s="374"/>
      <c r="D31" s="374"/>
      <c r="E31" s="374"/>
      <c r="F31" s="374"/>
      <c r="G31" s="374"/>
      <c r="H31" s="374"/>
      <c r="I31" s="374"/>
      <c r="J31" s="375"/>
      <c r="K31" s="93"/>
    </row>
    <row r="32" spans="1:11" ht="23.1" customHeight="1">
      <c r="A32" s="373"/>
      <c r="B32" s="374"/>
      <c r="C32" s="374"/>
      <c r="D32" s="374"/>
      <c r="E32" s="374"/>
      <c r="F32" s="374"/>
      <c r="G32" s="374"/>
      <c r="H32" s="374"/>
      <c r="I32" s="374"/>
      <c r="J32" s="375"/>
      <c r="K32" s="97"/>
    </row>
    <row r="33" spans="1:11" ht="23.1" customHeight="1">
      <c r="A33" s="373"/>
      <c r="B33" s="374"/>
      <c r="C33" s="374"/>
      <c r="D33" s="374"/>
      <c r="E33" s="374"/>
      <c r="F33" s="374"/>
      <c r="G33" s="374"/>
      <c r="H33" s="374"/>
      <c r="I33" s="374"/>
      <c r="J33" s="375"/>
      <c r="K33" s="98"/>
    </row>
    <row r="34" spans="1:11" ht="23.1" customHeight="1">
      <c r="A34" s="373"/>
      <c r="B34" s="374"/>
      <c r="C34" s="374"/>
      <c r="D34" s="374"/>
      <c r="E34" s="374"/>
      <c r="F34" s="374"/>
      <c r="G34" s="374"/>
      <c r="H34" s="374"/>
      <c r="I34" s="374"/>
      <c r="J34" s="375"/>
      <c r="K34" s="93"/>
    </row>
    <row r="35" spans="1:11" ht="23.1" customHeight="1">
      <c r="A35" s="373"/>
      <c r="B35" s="374"/>
      <c r="C35" s="374"/>
      <c r="D35" s="374"/>
      <c r="E35" s="374"/>
      <c r="F35" s="374"/>
      <c r="G35" s="374"/>
      <c r="H35" s="374"/>
      <c r="I35" s="374"/>
      <c r="J35" s="375"/>
      <c r="K35" s="99"/>
    </row>
    <row r="36" spans="1:11" ht="23.1" customHeight="1">
      <c r="A36" s="436" t="s">
        <v>270</v>
      </c>
      <c r="B36" s="437"/>
      <c r="C36" s="437"/>
      <c r="D36" s="437"/>
      <c r="E36" s="437"/>
      <c r="F36" s="437"/>
      <c r="G36" s="437"/>
      <c r="H36" s="437"/>
      <c r="I36" s="437"/>
      <c r="J36" s="438"/>
      <c r="K36" s="100">
        <f>SUM(K28:K35)</f>
        <v>3</v>
      </c>
    </row>
    <row r="37" spans="1:11" ht="18.75" customHeight="1">
      <c r="A37" s="439" t="s">
        <v>271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1"/>
    </row>
    <row r="38" spans="1:11" ht="18.75" customHeight="1">
      <c r="A38" s="313" t="s">
        <v>272</v>
      </c>
      <c r="B38" s="314"/>
      <c r="C38" s="314"/>
      <c r="D38" s="385" t="s">
        <v>273</v>
      </c>
      <c r="E38" s="385"/>
      <c r="F38" s="377" t="s">
        <v>274</v>
      </c>
      <c r="G38" s="442"/>
      <c r="H38" s="314" t="s">
        <v>275</v>
      </c>
      <c r="I38" s="314"/>
      <c r="J38" s="314" t="s">
        <v>276</v>
      </c>
      <c r="K38" s="390"/>
    </row>
    <row r="39" spans="1:11" ht="18.75" customHeight="1">
      <c r="A39" s="74" t="s">
        <v>121</v>
      </c>
      <c r="B39" s="314" t="s">
        <v>277</v>
      </c>
      <c r="C39" s="314"/>
      <c r="D39" s="314"/>
      <c r="E39" s="314"/>
      <c r="F39" s="314"/>
      <c r="G39" s="314"/>
      <c r="H39" s="314"/>
      <c r="I39" s="314"/>
      <c r="J39" s="314"/>
      <c r="K39" s="390"/>
    </row>
    <row r="40" spans="1:11" ht="24" customHeight="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90"/>
    </row>
    <row r="41" spans="1:11" ht="24" customHeight="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90"/>
    </row>
    <row r="42" spans="1:11" ht="32.1" customHeight="1">
      <c r="A42" s="77" t="s">
        <v>133</v>
      </c>
      <c r="B42" s="443" t="s">
        <v>278</v>
      </c>
      <c r="C42" s="443"/>
      <c r="D42" s="79" t="s">
        <v>279</v>
      </c>
      <c r="E42" s="87" t="s">
        <v>280</v>
      </c>
      <c r="F42" s="79" t="s">
        <v>137</v>
      </c>
      <c r="G42" s="90">
        <v>45072</v>
      </c>
      <c r="H42" s="444" t="s">
        <v>138</v>
      </c>
      <c r="I42" s="444"/>
      <c r="J42" s="443" t="s">
        <v>139</v>
      </c>
      <c r="K42" s="44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tabSelected="1" zoomScaleNormal="100" zoomScaleSheetLayoutView="100" workbookViewId="0">
      <selection activeCell="O8" sqref="O8"/>
    </sheetView>
  </sheetViews>
  <sheetFormatPr defaultColWidth="9" defaultRowHeight="14.25"/>
  <cols>
    <col min="1" max="1" width="13.625" style="32" customWidth="1"/>
    <col min="2" max="2" width="8.125" style="32" customWidth="1"/>
    <col min="3" max="3" width="8.125" style="33" customWidth="1"/>
    <col min="4" max="7" width="8.125" style="32" customWidth="1"/>
    <col min="8" max="8" width="2.75" style="32" customWidth="1"/>
    <col min="9" max="9" width="9.125" style="32" customWidth="1"/>
    <col min="10" max="11" width="9.75" style="32" customWidth="1"/>
    <col min="12" max="14" width="9.75" style="34" customWidth="1"/>
    <col min="15" max="15" width="9.75" style="35" customWidth="1"/>
    <col min="16" max="253" width="9" style="32"/>
    <col min="254" max="16384" width="9" style="2"/>
  </cols>
  <sheetData>
    <row r="1" spans="1:256" s="32" customFormat="1" ht="29.1" customHeight="1">
      <c r="A1" s="336" t="s">
        <v>143</v>
      </c>
      <c r="B1" s="338"/>
      <c r="C1" s="337"/>
      <c r="D1" s="338"/>
      <c r="E1" s="338"/>
      <c r="F1" s="338"/>
      <c r="G1" s="338"/>
      <c r="H1" s="338"/>
      <c r="I1" s="338"/>
      <c r="J1" s="338"/>
      <c r="K1" s="338"/>
      <c r="L1" s="446"/>
      <c r="M1" s="446"/>
      <c r="N1" s="446"/>
      <c r="O1" s="6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" customFormat="1" ht="20.100000000000001" customHeight="1">
      <c r="A2" s="36" t="s">
        <v>61</v>
      </c>
      <c r="B2" s="484" t="s">
        <v>385</v>
      </c>
      <c r="C2" s="447"/>
      <c r="D2" s="37" t="s">
        <v>67</v>
      </c>
      <c r="E2" s="448" t="s">
        <v>68</v>
      </c>
      <c r="F2" s="448"/>
      <c r="G2" s="448"/>
      <c r="H2" s="354"/>
      <c r="I2" s="36" t="s">
        <v>57</v>
      </c>
      <c r="J2" s="449" t="s">
        <v>56</v>
      </c>
      <c r="K2" s="449"/>
      <c r="L2" s="450"/>
      <c r="M2" s="450"/>
      <c r="N2" s="450"/>
      <c r="O2" s="6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" customFormat="1">
      <c r="A3" s="452" t="s">
        <v>145</v>
      </c>
      <c r="B3" s="348" t="s">
        <v>146</v>
      </c>
      <c r="C3" s="409"/>
      <c r="D3" s="348"/>
      <c r="E3" s="348"/>
      <c r="F3" s="348"/>
      <c r="G3" s="348"/>
      <c r="H3" s="354"/>
      <c r="I3" s="348" t="s">
        <v>147</v>
      </c>
      <c r="J3" s="348"/>
      <c r="K3" s="348"/>
      <c r="L3" s="451"/>
      <c r="M3" s="451"/>
      <c r="N3" s="451"/>
      <c r="O3" s="6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2" customFormat="1" ht="16.5">
      <c r="A4" s="452"/>
      <c r="B4" s="38" t="s">
        <v>108</v>
      </c>
      <c r="C4" s="38" t="s">
        <v>109</v>
      </c>
      <c r="D4" s="39" t="s">
        <v>110</v>
      </c>
      <c r="E4" s="38" t="s">
        <v>111</v>
      </c>
      <c r="F4" s="38" t="s">
        <v>112</v>
      </c>
      <c r="G4" s="38" t="s">
        <v>113</v>
      </c>
      <c r="H4" s="354"/>
      <c r="I4" s="38" t="s">
        <v>108</v>
      </c>
      <c r="J4" s="38" t="s">
        <v>109</v>
      </c>
      <c r="K4" s="39" t="s">
        <v>110</v>
      </c>
      <c r="L4" s="38" t="s">
        <v>111</v>
      </c>
      <c r="M4" s="38" t="s">
        <v>112</v>
      </c>
      <c r="N4" s="38" t="s">
        <v>113</v>
      </c>
      <c r="O4" s="40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2" customFormat="1" ht="16.5">
      <c r="A5" s="452"/>
      <c r="B5" s="40" t="s">
        <v>153</v>
      </c>
      <c r="C5" s="40" t="s">
        <v>154</v>
      </c>
      <c r="D5" s="40" t="s">
        <v>155</v>
      </c>
      <c r="E5" s="40" t="s">
        <v>156</v>
      </c>
      <c r="F5" s="40" t="s">
        <v>157</v>
      </c>
      <c r="G5" s="40" t="s">
        <v>158</v>
      </c>
      <c r="H5" s="354"/>
      <c r="I5" s="40" t="s">
        <v>153</v>
      </c>
      <c r="J5" s="40" t="s">
        <v>154</v>
      </c>
      <c r="K5" s="40" t="s">
        <v>155</v>
      </c>
      <c r="L5" s="40" t="s">
        <v>156</v>
      </c>
      <c r="M5" s="40" t="s">
        <v>157</v>
      </c>
      <c r="N5" s="40" t="s">
        <v>158</v>
      </c>
      <c r="O5" s="4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2" customFormat="1" ht="21" customHeight="1">
      <c r="A6" s="41" t="s">
        <v>160</v>
      </c>
      <c r="B6" s="42">
        <f>C6-1</f>
        <v>66</v>
      </c>
      <c r="C6" s="42">
        <f>D6-2</f>
        <v>67</v>
      </c>
      <c r="D6" s="42">
        <v>69</v>
      </c>
      <c r="E6" s="42">
        <f>D6+2</f>
        <v>71</v>
      </c>
      <c r="F6" s="42">
        <f>E6+2</f>
        <v>73</v>
      </c>
      <c r="G6" s="42">
        <f>F6+1</f>
        <v>74</v>
      </c>
      <c r="H6" s="354"/>
      <c r="I6" s="55" t="s">
        <v>281</v>
      </c>
      <c r="J6" s="55" t="s">
        <v>282</v>
      </c>
      <c r="K6" s="55" t="s">
        <v>283</v>
      </c>
      <c r="L6" s="55" t="s">
        <v>283</v>
      </c>
      <c r="M6" s="55" t="s">
        <v>284</v>
      </c>
      <c r="N6" s="55" t="s">
        <v>285</v>
      </c>
      <c r="O6" s="55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2" customFormat="1" ht="21" customHeight="1">
      <c r="A7" s="41" t="s">
        <v>164</v>
      </c>
      <c r="B7" s="42">
        <f>C7-4</f>
        <v>100</v>
      </c>
      <c r="C7" s="42">
        <f t="shared" ref="C7:C8" si="0">D7-4</f>
        <v>104</v>
      </c>
      <c r="D7" s="42">
        <v>108</v>
      </c>
      <c r="E7" s="42">
        <f t="shared" ref="E7:E8" si="1">D7+4</f>
        <v>112</v>
      </c>
      <c r="F7" s="42">
        <f>E7+4</f>
        <v>116</v>
      </c>
      <c r="G7" s="42">
        <f t="shared" ref="G7:G8" si="2">F7+6</f>
        <v>122</v>
      </c>
      <c r="H7" s="354"/>
      <c r="I7" s="55" t="s">
        <v>283</v>
      </c>
      <c r="J7" s="55" t="s">
        <v>283</v>
      </c>
      <c r="K7" s="55" t="s">
        <v>283</v>
      </c>
      <c r="L7" s="55" t="s">
        <v>283</v>
      </c>
      <c r="M7" s="55" t="s">
        <v>283</v>
      </c>
      <c r="N7" s="55" t="s">
        <v>283</v>
      </c>
      <c r="O7" s="5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2" customFormat="1" ht="21" customHeight="1">
      <c r="A8" s="41" t="s">
        <v>170</v>
      </c>
      <c r="B8" s="42">
        <f t="shared" ref="B8" si="3">C8-4</f>
        <v>98</v>
      </c>
      <c r="C8" s="42">
        <f t="shared" si="0"/>
        <v>102</v>
      </c>
      <c r="D8" s="42">
        <v>106</v>
      </c>
      <c r="E8" s="42">
        <f t="shared" si="1"/>
        <v>110</v>
      </c>
      <c r="F8" s="42">
        <f>E8+5</f>
        <v>115</v>
      </c>
      <c r="G8" s="42">
        <f t="shared" si="2"/>
        <v>121</v>
      </c>
      <c r="H8" s="354"/>
      <c r="I8" s="55" t="s">
        <v>286</v>
      </c>
      <c r="J8" s="55" t="s">
        <v>287</v>
      </c>
      <c r="K8" s="55" t="s">
        <v>288</v>
      </c>
      <c r="L8" s="55" t="s">
        <v>289</v>
      </c>
      <c r="M8" s="55" t="s">
        <v>290</v>
      </c>
      <c r="N8" s="55" t="s">
        <v>291</v>
      </c>
      <c r="O8" s="5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2" customFormat="1" ht="21" customHeight="1">
      <c r="A9" s="41" t="s">
        <v>171</v>
      </c>
      <c r="B9" s="42">
        <f>C9-1.2</f>
        <v>43.599999999999994</v>
      </c>
      <c r="C9" s="42">
        <f>D9-1.2</f>
        <v>44.8</v>
      </c>
      <c r="D9" s="42">
        <v>46</v>
      </c>
      <c r="E9" s="42">
        <f>D9+1.2</f>
        <v>47.2</v>
      </c>
      <c r="F9" s="42">
        <f>E9+1.2</f>
        <v>48.400000000000006</v>
      </c>
      <c r="G9" s="42">
        <f>F9+1.4</f>
        <v>49.800000000000004</v>
      </c>
      <c r="H9" s="354"/>
      <c r="I9" s="55" t="s">
        <v>292</v>
      </c>
      <c r="J9" s="55" t="s">
        <v>293</v>
      </c>
      <c r="K9" s="55" t="s">
        <v>294</v>
      </c>
      <c r="L9" s="55" t="s">
        <v>295</v>
      </c>
      <c r="M9" s="55" t="s">
        <v>291</v>
      </c>
      <c r="N9" s="55" t="s">
        <v>296</v>
      </c>
      <c r="O9" s="5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2" customFormat="1" ht="20.100000000000001" customHeight="1">
      <c r="A10" s="41" t="s">
        <v>173</v>
      </c>
      <c r="B10" s="42">
        <f>C10-0.5</f>
        <v>19</v>
      </c>
      <c r="C10" s="42">
        <f>D10-0.5</f>
        <v>19.5</v>
      </c>
      <c r="D10" s="42">
        <v>20</v>
      </c>
      <c r="E10" s="42">
        <f t="shared" ref="E10:G10" si="4">D10+0.5</f>
        <v>20.5</v>
      </c>
      <c r="F10" s="42">
        <f t="shared" si="4"/>
        <v>21</v>
      </c>
      <c r="G10" s="42">
        <f t="shared" si="4"/>
        <v>21.5</v>
      </c>
      <c r="H10" s="354"/>
      <c r="I10" s="55" t="s">
        <v>297</v>
      </c>
      <c r="J10" s="55" t="s">
        <v>298</v>
      </c>
      <c r="K10" s="55" t="s">
        <v>299</v>
      </c>
      <c r="L10" s="55" t="s">
        <v>300</v>
      </c>
      <c r="M10" s="55" t="s">
        <v>301</v>
      </c>
      <c r="N10" s="55" t="s">
        <v>302</v>
      </c>
      <c r="O10" s="55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2" customFormat="1" ht="21" customHeight="1">
      <c r="A11" s="41" t="s">
        <v>175</v>
      </c>
      <c r="B11" s="43">
        <f>C11-0.7</f>
        <v>18.100000000000001</v>
      </c>
      <c r="C11" s="43">
        <f>D11-0.7</f>
        <v>18.8</v>
      </c>
      <c r="D11" s="42">
        <v>19.5</v>
      </c>
      <c r="E11" s="43">
        <f>D11+0.7</f>
        <v>20.2</v>
      </c>
      <c r="F11" s="43">
        <f>E11+0.7</f>
        <v>20.9</v>
      </c>
      <c r="G11" s="43">
        <f>F11+0.95</f>
        <v>21.849999999999998</v>
      </c>
      <c r="H11" s="354"/>
      <c r="I11" s="55" t="s">
        <v>303</v>
      </c>
      <c r="J11" s="55" t="s">
        <v>296</v>
      </c>
      <c r="K11" s="55" t="s">
        <v>303</v>
      </c>
      <c r="L11" s="55" t="s">
        <v>296</v>
      </c>
      <c r="M11" s="55" t="s">
        <v>304</v>
      </c>
      <c r="N11" s="55" t="s">
        <v>302</v>
      </c>
      <c r="O11" s="5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2" customFormat="1" ht="21" customHeight="1">
      <c r="A12" s="41" t="s">
        <v>177</v>
      </c>
      <c r="B12" s="42">
        <f>C12-0.7</f>
        <v>15.600000000000001</v>
      </c>
      <c r="C12" s="42">
        <f>D12-0.7</f>
        <v>16.3</v>
      </c>
      <c r="D12" s="42">
        <v>17</v>
      </c>
      <c r="E12" s="42">
        <f>D12+0.7</f>
        <v>17.7</v>
      </c>
      <c r="F12" s="42">
        <f>E12+0.7</f>
        <v>18.399999999999999</v>
      </c>
      <c r="G12" s="42">
        <f>F12+0.95</f>
        <v>19.349999999999998</v>
      </c>
      <c r="H12" s="354"/>
      <c r="I12" s="55" t="s">
        <v>305</v>
      </c>
      <c r="J12" s="55" t="s">
        <v>306</v>
      </c>
      <c r="K12" s="55" t="s">
        <v>307</v>
      </c>
      <c r="L12" s="55" t="s">
        <v>308</v>
      </c>
      <c r="M12" s="55" t="s">
        <v>309</v>
      </c>
      <c r="N12" s="55" t="s">
        <v>310</v>
      </c>
      <c r="O12" s="55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2" customFormat="1" ht="21" customHeight="1">
      <c r="A13" s="41" t="s">
        <v>181</v>
      </c>
      <c r="B13" s="42">
        <f>C13-1</f>
        <v>43</v>
      </c>
      <c r="C13" s="42">
        <f>D13-1</f>
        <v>44</v>
      </c>
      <c r="D13" s="42">
        <v>45</v>
      </c>
      <c r="E13" s="42">
        <f>D13+1</f>
        <v>46</v>
      </c>
      <c r="F13" s="42">
        <f>E13+1</f>
        <v>47</v>
      </c>
      <c r="G13" s="42">
        <f>F13+1.5</f>
        <v>48.5</v>
      </c>
      <c r="H13" s="354"/>
      <c r="I13" s="55" t="s">
        <v>303</v>
      </c>
      <c r="J13" s="55" t="s">
        <v>224</v>
      </c>
      <c r="K13" s="55" t="s">
        <v>222</v>
      </c>
      <c r="L13" s="55" t="s">
        <v>163</v>
      </c>
      <c r="M13" s="55" t="s">
        <v>303</v>
      </c>
      <c r="N13" s="55" t="s">
        <v>311</v>
      </c>
      <c r="O13" s="55"/>
      <c r="P13" s="2"/>
      <c r="Q13" s="2" t="s">
        <v>312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2" customFormat="1" ht="21" customHeight="1">
      <c r="A14" s="44"/>
      <c r="B14" s="45"/>
      <c r="C14" s="45"/>
      <c r="D14" s="46"/>
      <c r="E14" s="45"/>
      <c r="F14" s="45"/>
      <c r="G14" s="45"/>
      <c r="H14" s="354"/>
      <c r="I14" s="55" t="s">
        <v>303</v>
      </c>
      <c r="J14" s="55" t="s">
        <v>296</v>
      </c>
      <c r="K14" s="55" t="s">
        <v>296</v>
      </c>
      <c r="L14" s="55" t="s">
        <v>296</v>
      </c>
      <c r="M14" s="55" t="s">
        <v>296</v>
      </c>
      <c r="N14" s="55" t="s">
        <v>303</v>
      </c>
      <c r="O14" s="55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2" customFormat="1" ht="21" customHeight="1">
      <c r="A15" s="47"/>
      <c r="B15" s="42"/>
      <c r="C15" s="42"/>
      <c r="D15" s="42"/>
      <c r="E15" s="42"/>
      <c r="F15" s="42"/>
      <c r="G15" s="42"/>
      <c r="H15" s="354"/>
      <c r="I15" s="55" t="s">
        <v>303</v>
      </c>
      <c r="J15" s="55" t="s">
        <v>302</v>
      </c>
      <c r="K15" s="55" t="s">
        <v>303</v>
      </c>
      <c r="L15" s="55" t="s">
        <v>302</v>
      </c>
      <c r="M15" s="55" t="s">
        <v>302</v>
      </c>
      <c r="N15" s="55" t="s">
        <v>296</v>
      </c>
      <c r="O15" s="5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2" customFormat="1" ht="21" customHeight="1">
      <c r="A16" s="48"/>
      <c r="B16" s="49"/>
      <c r="C16" s="49"/>
      <c r="D16" s="49"/>
      <c r="E16" s="49"/>
      <c r="F16" s="49"/>
      <c r="G16" s="49"/>
      <c r="H16" s="354"/>
      <c r="I16" s="55"/>
      <c r="J16" s="55"/>
      <c r="K16" s="55"/>
      <c r="L16" s="55"/>
      <c r="M16" s="55"/>
      <c r="N16" s="55"/>
      <c r="O16" s="5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2" customFormat="1" ht="21" customHeight="1">
      <c r="A17" s="42"/>
      <c r="B17" s="42"/>
      <c r="C17" s="42"/>
      <c r="D17" s="50"/>
      <c r="E17" s="42"/>
      <c r="F17" s="42"/>
      <c r="G17" s="42"/>
      <c r="H17" s="354"/>
      <c r="I17" s="56"/>
      <c r="J17" s="56"/>
      <c r="K17" s="55"/>
      <c r="L17" s="56"/>
      <c r="M17" s="56"/>
      <c r="N17" s="55"/>
      <c r="O17" s="5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2" customFormat="1" ht="16.5">
      <c r="A18" s="51"/>
      <c r="B18" s="51"/>
      <c r="C18" s="51"/>
      <c r="D18" s="52"/>
      <c r="E18" s="51"/>
      <c r="F18" s="51"/>
      <c r="G18" s="51"/>
      <c r="L18" s="34"/>
      <c r="M18" s="34"/>
      <c r="N18" s="34"/>
      <c r="O18" s="6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2" customFormat="1">
      <c r="A19" s="53" t="s">
        <v>183</v>
      </c>
      <c r="B19" s="53"/>
      <c r="C19" s="54"/>
      <c r="L19" s="34"/>
      <c r="M19" s="34"/>
      <c r="N19" s="34"/>
      <c r="O19" s="6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2" customFormat="1">
      <c r="C20" s="33"/>
      <c r="I20" s="58" t="s">
        <v>184</v>
      </c>
      <c r="J20" s="59">
        <v>45072</v>
      </c>
      <c r="K20" s="58" t="s">
        <v>185</v>
      </c>
      <c r="L20" s="60" t="s">
        <v>280</v>
      </c>
      <c r="M20" s="60" t="s">
        <v>186</v>
      </c>
      <c r="N20" s="34" t="s">
        <v>139</v>
      </c>
      <c r="O20" s="6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54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"/>
    </sheetView>
  </sheetViews>
  <sheetFormatPr defaultColWidth="9" defaultRowHeight="14.25"/>
  <cols>
    <col min="1" max="1" width="7" customWidth="1"/>
    <col min="2" max="2" width="14.5" customWidth="1"/>
    <col min="3" max="3" width="12.875" style="29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53" t="s">
        <v>313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5" s="1" customFormat="1" ht="16.5">
      <c r="A2" s="464" t="s">
        <v>314</v>
      </c>
      <c r="B2" s="465" t="s">
        <v>315</v>
      </c>
      <c r="C2" s="465" t="s">
        <v>316</v>
      </c>
      <c r="D2" s="465" t="s">
        <v>317</v>
      </c>
      <c r="E2" s="465" t="s">
        <v>318</v>
      </c>
      <c r="F2" s="465" t="s">
        <v>319</v>
      </c>
      <c r="G2" s="465" t="s">
        <v>320</v>
      </c>
      <c r="H2" s="465" t="s">
        <v>321</v>
      </c>
      <c r="I2" s="3" t="s">
        <v>322</v>
      </c>
      <c r="J2" s="3" t="s">
        <v>323</v>
      </c>
      <c r="K2" s="3" t="s">
        <v>324</v>
      </c>
      <c r="L2" s="3" t="s">
        <v>325</v>
      </c>
      <c r="M2" s="3" t="s">
        <v>326</v>
      </c>
      <c r="N2" s="465" t="s">
        <v>327</v>
      </c>
      <c r="O2" s="465" t="s">
        <v>328</v>
      </c>
    </row>
    <row r="3" spans="1:15" s="1" customFormat="1" ht="16.5">
      <c r="A3" s="464"/>
      <c r="B3" s="466"/>
      <c r="C3" s="466"/>
      <c r="D3" s="466"/>
      <c r="E3" s="466"/>
      <c r="F3" s="466"/>
      <c r="G3" s="466"/>
      <c r="H3" s="466"/>
      <c r="I3" s="3" t="s">
        <v>266</v>
      </c>
      <c r="J3" s="3" t="s">
        <v>266</v>
      </c>
      <c r="K3" s="3" t="s">
        <v>266</v>
      </c>
      <c r="L3" s="3" t="s">
        <v>266</v>
      </c>
      <c r="M3" s="3" t="s">
        <v>266</v>
      </c>
      <c r="N3" s="466"/>
      <c r="O3" s="466"/>
    </row>
    <row r="4" spans="1:15">
      <c r="A4" s="6">
        <v>1</v>
      </c>
      <c r="B4" s="11">
        <v>230424521</v>
      </c>
      <c r="C4" s="12" t="s">
        <v>329</v>
      </c>
      <c r="D4" s="11" t="s">
        <v>330</v>
      </c>
      <c r="E4" s="13" t="s">
        <v>62</v>
      </c>
      <c r="F4" s="11" t="s">
        <v>331</v>
      </c>
      <c r="G4" s="6" t="s">
        <v>65</v>
      </c>
      <c r="H4" s="6"/>
      <c r="I4" s="31">
        <v>3</v>
      </c>
      <c r="J4" s="31">
        <v>1</v>
      </c>
      <c r="K4" s="31">
        <v>2</v>
      </c>
      <c r="L4" s="31">
        <v>1</v>
      </c>
      <c r="M4" s="31">
        <v>1</v>
      </c>
      <c r="N4" s="6">
        <f>SUM(I4:M4)</f>
        <v>8</v>
      </c>
      <c r="O4" s="6"/>
    </row>
    <row r="5" spans="1:15">
      <c r="A5" s="6"/>
      <c r="B5" s="11"/>
      <c r="C5" s="12"/>
      <c r="D5" s="11"/>
      <c r="E5" s="13"/>
      <c r="F5" s="11"/>
      <c r="G5" s="6"/>
      <c r="H5" s="6"/>
      <c r="I5" s="31"/>
      <c r="J5" s="31"/>
      <c r="K5" s="31"/>
      <c r="L5" s="31"/>
      <c r="M5" s="31"/>
      <c r="N5" s="6"/>
      <c r="O5" s="6"/>
    </row>
    <row r="6" spans="1:15">
      <c r="A6" s="6"/>
      <c r="B6" s="11"/>
      <c r="C6" s="12"/>
      <c r="D6" s="11"/>
      <c r="E6" s="13"/>
      <c r="F6" s="11"/>
      <c r="G6" s="6"/>
      <c r="H6" s="6"/>
      <c r="I6" s="31"/>
      <c r="J6" s="31"/>
      <c r="K6" s="31"/>
      <c r="L6" s="31"/>
      <c r="M6" s="31"/>
      <c r="N6" s="6"/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30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0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0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0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54" t="s">
        <v>332</v>
      </c>
      <c r="B12" s="455"/>
      <c r="C12" s="456"/>
      <c r="D12" s="457"/>
      <c r="E12" s="458"/>
      <c r="F12" s="459"/>
      <c r="G12" s="459"/>
      <c r="H12" s="459"/>
      <c r="I12" s="460"/>
      <c r="J12" s="454" t="s">
        <v>333</v>
      </c>
      <c r="K12" s="455"/>
      <c r="L12" s="455"/>
      <c r="M12" s="457"/>
      <c r="N12" s="7"/>
      <c r="O12" s="9"/>
    </row>
    <row r="13" spans="1:15" ht="16.5">
      <c r="A13" s="461" t="s">
        <v>334</v>
      </c>
      <c r="B13" s="462"/>
      <c r="C13" s="463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2023-05-31T03:33:40Z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