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MMAL93615\5-25首期\"/>
    </mc:Choice>
  </mc:AlternateContent>
  <xr:revisionPtr revIDLastSave="0" documentId="13_ncr:1_{92693531-4195-41B2-A913-425BC241CC56}" xr6:coauthVersionLast="47" xr6:coauthVersionMax="47" xr10:uidLastSave="{00000000-0000-0000-0000-000000000000}"/>
  <bookViews>
    <workbookView xWindow="-120" yWindow="-120" windowWidth="20730" windowHeight="11160" tabRatio="864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7" i="8"/>
  <c r="K6" i="8"/>
  <c r="K5" i="8"/>
  <c r="K4" i="8"/>
  <c r="N7" i="7"/>
  <c r="N6" i="7"/>
  <c r="N5" i="7"/>
  <c r="N4" i="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G10" i="17"/>
  <c r="F10" i="17"/>
  <c r="E10" i="17"/>
  <c r="D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G9" i="15"/>
  <c r="F9" i="15"/>
  <c r="E9" i="15"/>
  <c r="D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<sst xmlns="http://schemas.openxmlformats.org/spreadsheetml/2006/main" count="832" uniqueCount="348">
  <si>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</si>
  <si>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</si>
  <si>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</si>
  <si>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</si>
  <si>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</si>
  <si>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</si>
  <si>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</si>
  <si>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</si>
  <si>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</si>
  <si>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</si>
  <si>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</si>
  <si>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</si>
  <si>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</si>
  <si>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</si>
  <si>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</si>
  <si>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</si>
  <si>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</si>
  <si>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</si>
  <si>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</si>
  <si>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</si>
  <si>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</si>
  <si>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</si>
  <si>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</si>
  <si>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</si>
  <si>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</si>
  <si>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</si>
  <si>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</si>
  <si>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</si>
  <si>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</si>
  <si>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</si>
  <si>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</si>
  <si>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</si>
  <si>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</si>
  <si>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</si>
  <si>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</si>
  <si>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</si>
  <si>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</si>
  <si>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</si>
  <si>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</si>
  <si>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</si>
  <si>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</si>
  <si>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</si>
  <si>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</si>
  <si>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</si>
  <si>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</si>
  <si>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</si>
  <si>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</si>
  <si>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</si>
  <si>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</si>
  <si>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</si>
  <si>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</si>
  <si>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</si>
  <si>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</si>
  <si>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</si>
  <si>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</si>
  <si>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</si>
  <si>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</si>
  <si>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</si>
  <si>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</si>
  <si>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</si>
  <si>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</si>
  <si>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</si>
  <si>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QAMMAL93615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</si>
  <si>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</si>
  <si>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</si>
  <si>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</si>
  <si>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</si>
  <si>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</si>
  <si>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</si>
  <si>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</si>
  <si>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</si>
  <si>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</si>
  <si>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</si>
  <si>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</si>
  <si>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</si>
  <si>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</si>
  <si>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</si>
  <si>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</si>
  <si>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</si>
  <si>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CGDD23033000090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</si>
  <si>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</si>
  <si>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</si>
  <si>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</si>
  <si>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</si>
  <si>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</si>
  <si>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</si>
  <si>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</si>
  <si>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</si>
  <si>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</si>
  <si>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</si>
  <si>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</si>
  <si>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</si>
  <si>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</si>
  <si>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</si>
  <si>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</si>
  <si>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</si>
  <si>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</si>
  <si>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</si>
  <si>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</si>
  <si>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</si>
  <si>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</si>
  <si>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</si>
  <si>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</si>
  <si>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</si>
  <si>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</si>
  <si>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</si>
  <si>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</si>
  <si>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</si>
  <si>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</si>
  <si>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</si>
  <si>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</si>
  <si>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</si>
  <si>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</si>
  <si>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</si>
  <si>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</si>
  <si>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</si>
  <si>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</si>
  <si>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</si>
  <si>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</si>
  <si>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</si>
  <si>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1、袋布打折</t>
  </si>
  <si>
    <t>2、前下拼弯曲不顺直，压线大小</t>
  </si>
  <si>
    <t>3、浪底错位</t>
  </si>
  <si>
    <t>4、订主唛歪斜，欠方正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</si>
  <si>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</si>
  <si>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</si>
  <si>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</si>
  <si>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</si>
  <si>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</si>
  <si>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</si>
  <si>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</si>
  <si>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</si>
  <si>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</si>
  <si>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</si>
  <si>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</si>
  <si>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</si>
  <si>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</si>
  <si>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</si>
  <si>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</si>
  <si>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</si>
  <si>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</si>
  <si>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</si>
  <si>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</si>
  <si>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</si>
  <si>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</si>
  <si>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</si>
  <si>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</si>
  <si>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</si>
  <si>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</si>
  <si>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</si>
  <si>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</si>
  <si>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</si>
  <si>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XXXL</t>
  </si>
  <si>
    <t>外裤长</t>
  </si>
  <si>
    <t>/</t>
  </si>
  <si>
    <t>180/104B</t>
  </si>
  <si>
    <t>腰全松紧 平量</t>
  </si>
  <si>
    <t>全松紧腰围 拉量</t>
  </si>
  <si>
    <t>臀围</t>
  </si>
  <si>
    <t>+1</t>
  </si>
  <si>
    <t>腿围/2</t>
  </si>
  <si>
    <t>+0.5</t>
  </si>
  <si>
    <t>膝围/2</t>
  </si>
  <si>
    <t>脚口/2（拉量）</t>
  </si>
  <si>
    <t>脚口/2（平量）</t>
  </si>
  <si>
    <t>脚口/2（螺纹0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</si>
  <si>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</si>
  <si>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</si>
  <si>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</si>
  <si>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</si>
  <si>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</si>
  <si>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</si>
  <si>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</si>
  <si>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</si>
  <si>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</si>
  <si>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</si>
  <si>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</si>
  <si>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</si>
  <si>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</si>
  <si>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</si>
  <si>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</si>
  <si>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</si>
  <si>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</si>
  <si>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</si>
  <si>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</si>
  <si>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</si>
  <si>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</si>
  <si>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</si>
  <si>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</si>
  <si>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</si>
  <si>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</si>
  <si>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</si>
  <si>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</si>
  <si>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</si>
  <si>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</si>
  <si>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</si>
  <si>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</si>
  <si>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</si>
  <si>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</si>
  <si>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</si>
  <si>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</si>
  <si>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</si>
  <si>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</si>
  <si>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</si>
  <si>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</si>
  <si>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</si>
  <si>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</si>
  <si>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</si>
  <si>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</si>
  <si>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</si>
  <si>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</si>
  <si>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</si>
  <si>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</si>
  <si>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</si>
  <si>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采购凭证编号：CGDD23033000090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</si>
  <si>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</si>
  <si>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</si>
  <si>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</si>
  <si>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</si>
  <si>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</si>
  <si>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</si>
  <si>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</si>
  <si>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</si>
  <si>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</si>
  <si>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</si>
  <si>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</si>
  <si>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</si>
  <si>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</si>
  <si>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</si>
  <si>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</si>
  <si>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</si>
  <si>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1、包后领织带间线有宽窄</t>
  </si>
  <si>
    <t>2、夹底错位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</si>
  <si>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</si>
  <si>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</si>
  <si>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</si>
  <si>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</si>
  <si>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</si>
  <si>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</si>
  <si>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</si>
  <si>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</si>
  <si>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</si>
  <si>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</si>
  <si>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120/60</t>
  </si>
  <si>
    <t>130/64</t>
  </si>
  <si>
    <t>140/68</t>
  </si>
  <si>
    <t>150/72</t>
  </si>
  <si>
    <t>160/80</t>
  </si>
  <si>
    <t>170/88A</t>
  </si>
  <si>
    <t>欢愉红</t>
  </si>
  <si>
    <t>藏蓝</t>
  </si>
  <si>
    <t>/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</si>
  <si>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</si>
  <si>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</si>
  <si>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</si>
  <si>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</si>
  <si>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</si>
  <si>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</si>
  <si>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</si>
  <si>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</si>
  <si>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</si>
  <si>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</si>
  <si>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</si>
  <si>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</si>
  <si>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</si>
  <si>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</si>
  <si>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</si>
  <si>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</si>
  <si>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</si>
  <si>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WL230403017</t>
  </si>
  <si>
    <t>G22SS4050</t>
  </si>
  <si>
    <t>大粤</t>
  </si>
  <si>
    <t>WL230324045</t>
  </si>
  <si>
    <t>WL230324057</t>
  </si>
  <si>
    <t>G09FW0411</t>
  </si>
  <si>
    <t>深灰</t>
  </si>
  <si>
    <t>乾丰</t>
  </si>
  <si>
    <t>WL230324056</t>
  </si>
  <si>
    <t>制表时间：2023/4/24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</si>
  <si>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</si>
  <si>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</si>
  <si>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</si>
  <si>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</si>
  <si>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</si>
  <si>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</si>
  <si>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</si>
  <si>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</si>
  <si>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</si>
  <si>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</si>
  <si>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</si>
  <si>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</si>
  <si>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</si>
  <si>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</si>
  <si>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</si>
  <si>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</si>
  <si>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</si>
  <si>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</si>
  <si>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</si>
  <si>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</si>
  <si>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</si>
  <si>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</si>
  <si>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三迈</t>
  </si>
  <si>
    <t>无互染</t>
  </si>
  <si>
    <t>物料6</t>
  </si>
  <si>
    <t>物料7</t>
  </si>
  <si>
    <t>物料8</t>
  </si>
  <si>
    <t>物料9</t>
  </si>
  <si>
    <t>物料10</t>
  </si>
  <si>
    <t>ZD00119</t>
  </si>
  <si>
    <t>弹力织带</t>
  </si>
  <si>
    <t>泰丰</t>
  </si>
  <si>
    <t>子母带</t>
  </si>
  <si>
    <t>制表时间：2022/4/28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</si>
  <si>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</si>
  <si>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</si>
  <si>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</si>
  <si>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</si>
  <si>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</si>
  <si>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</si>
  <si>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</si>
  <si>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</si>
  <si>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</si>
  <si>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</si>
  <si>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</si>
  <si>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</si>
  <si>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</si>
  <si>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</si>
  <si>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</si>
  <si>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</si>
  <si>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</si>
  <si>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</si>
  <si>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制表时间：2023/5/14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</si>
  <si>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</si>
  <si>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</si>
  <si>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</si>
  <si>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</si>
  <si>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</si>
  <si>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</si>
  <si>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</si>
  <si>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</si>
  <si>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</si>
  <si>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r>
      <t>150</t>
    </r>
    <r>
      <rPr>
        <b/>
        <sz val="11"/>
        <rFont val="宋体"/>
        <family val="2"/>
        <charset val="134"/>
      </rPr>
      <t>黑色</t>
    </r>
    <phoneticPr fontId="55" type="noConversion"/>
  </si>
  <si>
    <t>-2</t>
    <phoneticPr fontId="55" type="noConversion"/>
  </si>
  <si>
    <t>-0.5</t>
    <phoneticPr fontId="55" type="noConversion"/>
  </si>
  <si>
    <t>+1</t>
    <phoneticPr fontId="55" type="noConversion"/>
  </si>
  <si>
    <t>+0.5</t>
    <phoneticPr fontId="55" type="noConversion"/>
  </si>
  <si>
    <t>大货首件</t>
    <phoneticPr fontId="55" type="noConversion"/>
  </si>
  <si>
    <t>QAMMAL93615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</si>
</sst>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0_ "/>
    <numFmt numFmtId="180" formatCode="0.0_ "/>
    <numFmt numFmtId="181" formatCode="_ [$¥-804]* #,##0.00_ ;_ [$¥-804]* \-#,##0.00_ ;_ [$¥-804]* &quot;-&quot;??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sz val="12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9" fillId="0" borderId="0">
      <alignment horizontal="center"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11" fillId="0" borderId="0">
      <alignment horizontal="center" vertical="center"/>
    </xf>
    <xf numFmtId="0" fontId="11" fillId="0" borderId="0">
      <alignment horizontal="center" vertical="center"/>
    </xf>
  </cellStyleXfs>
  <cellXfs count="4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178" fontId="24" fillId="0" borderId="2" xfId="0" applyNumberFormat="1" applyFont="1" applyBorder="1" applyAlignment="1">
      <alignment horizontal="center" vertical="center"/>
    </xf>
    <xf numFmtId="0" fontId="25" fillId="0" borderId="2" xfId="4" applyFont="1" applyBorder="1" applyAlignment="1">
      <alignment horizontal="left" vertical="center"/>
    </xf>
    <xf numFmtId="178" fontId="25" fillId="0" borderId="2" xfId="0" applyNumberFormat="1" applyFont="1" applyBorder="1" applyAlignment="1">
      <alignment horizontal="center" vertical="center"/>
    </xf>
    <xf numFmtId="178" fontId="25" fillId="0" borderId="2" xfId="4" applyNumberFormat="1" applyFont="1" applyBorder="1" applyAlignment="1">
      <alignment horizontal="center" vertical="center"/>
    </xf>
    <xf numFmtId="179" fontId="25" fillId="0" borderId="2" xfId="4" applyNumberFormat="1" applyFont="1" applyBorder="1" applyAlignment="1">
      <alignment horizontal="center" vertical="center"/>
    </xf>
    <xf numFmtId="179" fontId="25" fillId="3" borderId="2" xfId="4" applyNumberFormat="1" applyFont="1" applyFill="1" applyBorder="1" applyAlignment="1">
      <alignment horizontal="center" vertical="center"/>
    </xf>
    <xf numFmtId="179" fontId="25" fillId="4" borderId="2" xfId="4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shrinkToFit="1"/>
    </xf>
    <xf numFmtId="0" fontId="27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179" fontId="27" fillId="0" borderId="0" xfId="0" applyNumberFormat="1" applyFont="1" applyAlignment="1">
      <alignment horizontal="center" vertical="center"/>
    </xf>
    <xf numFmtId="0" fontId="29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7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29" fillId="0" borderId="19" xfId="6" applyNumberFormat="1" applyFont="1" applyBorder="1" applyAlignment="1">
      <alignment horizontal="center" vertical="center"/>
    </xf>
    <xf numFmtId="49" fontId="29" fillId="0" borderId="20" xfId="6" applyNumberFormat="1" applyFont="1" applyBorder="1" applyAlignment="1">
      <alignment horizontal="center" vertical="center"/>
    </xf>
    <xf numFmtId="49" fontId="29" fillId="0" borderId="21" xfId="6" applyNumberFormat="1" applyFont="1" applyBorder="1" applyAlignment="1">
      <alignment horizontal="center" vertical="center"/>
    </xf>
    <xf numFmtId="49" fontId="29" fillId="0" borderId="0" xfId="5" applyNumberFormat="1" applyFont="1"/>
    <xf numFmtId="49" fontId="14" fillId="0" borderId="22" xfId="5" applyNumberFormat="1" applyFont="1" applyBorder="1" applyAlignment="1">
      <alignment horizontal="center"/>
    </xf>
    <xf numFmtId="49" fontId="29" fillId="0" borderId="22" xfId="6" applyNumberFormat="1" applyFont="1" applyBorder="1" applyAlignment="1">
      <alignment horizontal="center" vertical="center"/>
    </xf>
    <xf numFmtId="49" fontId="29" fillId="0" borderId="2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31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31" fillId="0" borderId="26" xfId="4" applyFont="1" applyBorder="1" applyAlignment="1">
      <alignment horizontal="right" vertical="center"/>
    </xf>
    <xf numFmtId="0" fontId="31" fillId="0" borderId="27" xfId="4" applyFont="1" applyBorder="1">
      <alignment vertical="center"/>
    </xf>
    <xf numFmtId="0" fontId="26" fillId="0" borderId="20" xfId="4" applyFont="1" applyBorder="1" applyAlignment="1">
      <alignment horizontal="left" vertical="center"/>
    </xf>
    <xf numFmtId="0" fontId="31" fillId="0" borderId="20" xfId="4" applyFont="1" applyBorder="1">
      <alignment vertical="center"/>
    </xf>
    <xf numFmtId="0" fontId="31" fillId="0" borderId="27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28" xfId="4" applyFont="1" applyBorder="1">
      <alignment vertical="center"/>
    </xf>
    <xf numFmtId="0" fontId="26" fillId="0" borderId="29" xfId="4" applyFont="1" applyBorder="1" applyAlignment="1">
      <alignment horizontal="left" vertical="center"/>
    </xf>
    <xf numFmtId="0" fontId="31" fillId="0" borderId="29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31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1" fillId="0" borderId="25" xfId="4" applyFont="1" applyBorder="1">
      <alignment vertical="center"/>
    </xf>
    <xf numFmtId="0" fontId="31" fillId="0" borderId="26" xfId="4" applyFont="1" applyBorder="1">
      <alignment vertical="center"/>
    </xf>
    <xf numFmtId="0" fontId="22" fillId="0" borderId="20" xfId="4" applyFont="1" applyBorder="1" applyAlignment="1">
      <alignment horizontal="left" vertical="center"/>
    </xf>
    <xf numFmtId="0" fontId="22" fillId="0" borderId="20" xfId="4" applyFont="1" applyBorder="1">
      <alignment vertical="center"/>
    </xf>
    <xf numFmtId="0" fontId="31" fillId="0" borderId="26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15" fillId="0" borderId="34" xfId="4" applyBorder="1">
      <alignment vertical="center"/>
    </xf>
    <xf numFmtId="0" fontId="15" fillId="0" borderId="33" xfId="4" applyBorder="1">
      <alignment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58" fontId="22" fillId="0" borderId="29" xfId="4" applyNumberFormat="1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15" fillId="0" borderId="44" xfId="4" applyBorder="1">
      <alignment vertical="center"/>
    </xf>
    <xf numFmtId="0" fontId="15" fillId="0" borderId="44" xfId="4" applyBorder="1" applyAlignment="1">
      <alignment horizontal="left" vertical="center"/>
    </xf>
    <xf numFmtId="0" fontId="33" fillId="0" borderId="46" xfId="0" applyFont="1" applyBorder="1" applyAlignment="1">
      <alignment vertical="center"/>
    </xf>
    <xf numFmtId="180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180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81" fontId="23" fillId="0" borderId="3" xfId="0" applyNumberFormat="1" applyFont="1" applyBorder="1" applyAlignment="1">
      <alignment horizontal="center" vertical="center"/>
    </xf>
    <xf numFmtId="0" fontId="35" fillId="5" borderId="47" xfId="0" applyFont="1" applyFill="1" applyBorder="1" applyAlignment="1">
      <alignment horizontal="center" vertical="center"/>
    </xf>
    <xf numFmtId="0" fontId="35" fillId="5" borderId="48" xfId="0" applyFont="1" applyFill="1" applyBorder="1" applyAlignment="1">
      <alignment horizontal="center" vertical="center"/>
    </xf>
    <xf numFmtId="181" fontId="23" fillId="0" borderId="2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29" fillId="6" borderId="19" xfId="6" applyNumberFormat="1" applyFont="1" applyFill="1" applyBorder="1" applyAlignment="1">
      <alignment horizontal="center" vertical="center"/>
    </xf>
    <xf numFmtId="49" fontId="36" fillId="6" borderId="19" xfId="6" applyNumberFormat="1" applyFont="1" applyFill="1" applyBorder="1" applyAlignment="1">
      <alignment horizontal="center" vertical="center"/>
    </xf>
    <xf numFmtId="49" fontId="29" fillId="6" borderId="52" xfId="6" applyNumberFormat="1" applyFont="1" applyFill="1" applyBorder="1" applyAlignment="1">
      <alignment horizontal="center" vertical="center"/>
    </xf>
    <xf numFmtId="49" fontId="29" fillId="6" borderId="20" xfId="6" applyNumberFormat="1" applyFont="1" applyFill="1" applyBorder="1" applyAlignment="1">
      <alignment horizontal="center" vertical="center"/>
    </xf>
    <xf numFmtId="49" fontId="29" fillId="6" borderId="21" xfId="6" applyNumberFormat="1" applyFont="1" applyFill="1" applyBorder="1" applyAlignment="1">
      <alignment horizontal="center" vertical="center"/>
    </xf>
    <xf numFmtId="49" fontId="14" fillId="6" borderId="22" xfId="5" applyNumberFormat="1" applyFont="1" applyFill="1" applyBorder="1" applyAlignment="1">
      <alignment horizontal="center"/>
    </xf>
    <xf numFmtId="49" fontId="29" fillId="6" borderId="22" xfId="6" applyNumberFormat="1" applyFont="1" applyFill="1" applyBorder="1" applyAlignment="1">
      <alignment horizontal="center" vertical="center"/>
    </xf>
    <xf numFmtId="49" fontId="29" fillId="6" borderId="23" xfId="6" applyNumberFormat="1" applyFont="1" applyFill="1" applyBorder="1" applyAlignment="1">
      <alignment horizontal="center" vertical="center"/>
    </xf>
    <xf numFmtId="0" fontId="32" fillId="0" borderId="5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6" fillId="0" borderId="20" xfId="4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26" fillId="0" borderId="27" xfId="4" applyFont="1" applyBorder="1" applyAlignment="1">
      <alignment horizontal="left" vertical="center"/>
    </xf>
    <xf numFmtId="0" fontId="37" fillId="0" borderId="28" xfId="4" applyFont="1" applyBorder="1">
      <alignment vertical="center"/>
    </xf>
    <xf numFmtId="0" fontId="24" fillId="0" borderId="25" xfId="4" applyFont="1" applyBorder="1">
      <alignment vertical="center"/>
    </xf>
    <xf numFmtId="0" fontId="15" fillId="0" borderId="26" xfId="4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15" fillId="0" borderId="26" xfId="4" applyBorder="1">
      <alignment vertical="center"/>
    </xf>
    <xf numFmtId="0" fontId="24" fillId="0" borderId="26" xfId="4" applyFont="1" applyBorder="1">
      <alignment vertical="center"/>
    </xf>
    <xf numFmtId="0" fontId="15" fillId="0" borderId="20" xfId="4" applyBorder="1" applyAlignment="1">
      <alignment horizontal="left" vertical="center"/>
    </xf>
    <xf numFmtId="0" fontId="15" fillId="0" borderId="20" xfId="4" applyBorder="1">
      <alignment vertical="center"/>
    </xf>
    <xf numFmtId="0" fontId="24" fillId="0" borderId="20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32" fillId="0" borderId="55" xfId="4" applyFont="1" applyBorder="1">
      <alignment vertical="center"/>
    </xf>
    <xf numFmtId="0" fontId="32" fillId="0" borderId="56" xfId="4" applyFont="1" applyBorder="1">
      <alignment vertical="center"/>
    </xf>
    <xf numFmtId="0" fontId="26" fillId="0" borderId="56" xfId="4" applyFont="1" applyBorder="1">
      <alignment vertical="center"/>
    </xf>
    <xf numFmtId="58" fontId="15" fillId="0" borderId="56" xfId="4" applyNumberFormat="1" applyBorder="1">
      <alignment vertical="center"/>
    </xf>
    <xf numFmtId="0" fontId="26" fillId="0" borderId="41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17" fillId="0" borderId="63" xfId="4" applyFont="1" applyBorder="1" applyAlignment="1">
      <alignment horizontal="left" vertical="center"/>
    </xf>
    <xf numFmtId="0" fontId="38" fillId="0" borderId="47" xfId="7" applyFont="1" applyBorder="1"/>
    <xf numFmtId="0" fontId="38" fillId="0" borderId="64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66" xfId="0" applyFont="1" applyBorder="1" applyAlignment="1">
      <alignment horizontal="left"/>
    </xf>
    <xf numFmtId="0" fontId="27" fillId="0" borderId="5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7" fillId="0" borderId="47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81" fontId="23" fillId="0" borderId="8" xfId="0" applyNumberFormat="1" applyFont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/>
    </xf>
    <xf numFmtId="49" fontId="29" fillId="0" borderId="62" xfId="6" applyNumberFormat="1" applyFont="1" applyBorder="1" applyAlignment="1">
      <alignment horizontal="center" vertical="center"/>
    </xf>
    <xf numFmtId="49" fontId="29" fillId="0" borderId="41" xfId="6" applyNumberFormat="1" applyFont="1" applyBorder="1" applyAlignment="1">
      <alignment horizontal="center" vertical="center"/>
    </xf>
    <xf numFmtId="49" fontId="14" fillId="6" borderId="29" xfId="5" applyNumberFormat="1" applyFont="1" applyFill="1" applyBorder="1" applyAlignment="1">
      <alignment horizontal="center"/>
    </xf>
    <xf numFmtId="49" fontId="29" fillId="6" borderId="29" xfId="6" applyNumberFormat="1" applyFont="1" applyFill="1" applyBorder="1" applyAlignment="1">
      <alignment horizontal="center" vertical="center"/>
    </xf>
    <xf numFmtId="49" fontId="29" fillId="6" borderId="42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6" fillId="0" borderId="20" xfId="4" applyNumberFormat="1" applyFont="1" applyBorder="1">
      <alignment vertical="center"/>
    </xf>
    <xf numFmtId="0" fontId="24" fillId="0" borderId="58" xfId="4" applyFont="1" applyBorder="1">
      <alignment vertical="center"/>
    </xf>
    <xf numFmtId="0" fontId="15" fillId="0" borderId="19" xfId="4" applyBorder="1" applyAlignment="1">
      <alignment horizontal="left" vertical="center"/>
    </xf>
    <xf numFmtId="0" fontId="26" fillId="0" borderId="19" xfId="4" applyFont="1" applyBorder="1" applyAlignment="1">
      <alignment horizontal="left" vertical="center"/>
    </xf>
    <xf numFmtId="0" fontId="15" fillId="0" borderId="19" xfId="4" applyBorder="1">
      <alignment vertical="center"/>
    </xf>
    <xf numFmtId="0" fontId="24" fillId="0" borderId="19" xfId="4" applyFont="1" applyBorder="1">
      <alignment vertical="center"/>
    </xf>
    <xf numFmtId="0" fontId="24" fillId="0" borderId="58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15" fillId="0" borderId="19" xfId="4" applyBorder="1" applyAlignment="1">
      <alignment horizontal="center" vertical="center"/>
    </xf>
    <xf numFmtId="0" fontId="15" fillId="0" borderId="20" xfId="4" applyBorder="1" applyAlignment="1">
      <alignment horizontal="center" vertical="center"/>
    </xf>
    <xf numFmtId="0" fontId="40" fillId="0" borderId="73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9" fontId="26" fillId="0" borderId="2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9" fontId="26" fillId="0" borderId="19" xfId="4" applyNumberFormat="1" applyFont="1" applyBorder="1" applyAlignment="1">
      <alignment horizontal="center" vertical="center"/>
    </xf>
    <xf numFmtId="9" fontId="26" fillId="0" borderId="20" xfId="4" applyNumberFormat="1" applyFont="1" applyBorder="1" applyAlignment="1">
      <alignment horizontal="center" vertical="center"/>
    </xf>
    <xf numFmtId="0" fontId="26" fillId="0" borderId="75" xfId="4" applyFont="1" applyBorder="1">
      <alignment vertical="center"/>
    </xf>
    <xf numFmtId="0" fontId="26" fillId="0" borderId="76" xfId="4" applyFont="1" applyBorder="1">
      <alignment vertical="center"/>
    </xf>
    <xf numFmtId="0" fontId="26" fillId="0" borderId="34" xfId="4" applyFont="1" applyBorder="1">
      <alignment vertical="center"/>
    </xf>
    <xf numFmtId="0" fontId="26" fillId="0" borderId="33" xfId="4" applyFont="1" applyBorder="1">
      <alignment vertical="center"/>
    </xf>
    <xf numFmtId="0" fontId="32" fillId="0" borderId="53" xfId="4" applyFont="1" applyBorder="1">
      <alignment vertical="center"/>
    </xf>
    <xf numFmtId="0" fontId="32" fillId="0" borderId="54" xfId="4" applyFont="1" applyBorder="1">
      <alignment vertical="center"/>
    </xf>
    <xf numFmtId="0" fontId="26" fillId="0" borderId="77" xfId="4" applyFont="1" applyBorder="1">
      <alignment vertical="center"/>
    </xf>
    <xf numFmtId="0" fontId="32" fillId="0" borderId="77" xfId="4" applyFont="1" applyBorder="1">
      <alignment vertical="center"/>
    </xf>
    <xf numFmtId="58" fontId="15" fillId="0" borderId="54" xfId="4" applyNumberFormat="1" applyBorder="1">
      <alignment vertical="center"/>
    </xf>
    <xf numFmtId="0" fontId="26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3" fillId="0" borderId="41" xfId="4" applyFont="1" applyBorder="1" applyAlignment="1">
      <alignment horizontal="left" vertical="center" wrapText="1"/>
    </xf>
    <xf numFmtId="0" fontId="43" fillId="0" borderId="41" xfId="4" applyFont="1" applyBorder="1" applyAlignment="1">
      <alignment horizontal="left" vertical="center"/>
    </xf>
    <xf numFmtId="0" fontId="26" fillId="0" borderId="79" xfId="4" applyFont="1" applyBorder="1">
      <alignment vertical="center"/>
    </xf>
    <xf numFmtId="0" fontId="26" fillId="0" borderId="44" xfId="4" applyFont="1" applyBorder="1">
      <alignment vertical="center"/>
    </xf>
    <xf numFmtId="0" fontId="45" fillId="0" borderId="65" xfId="0" applyFont="1" applyBorder="1"/>
    <xf numFmtId="0" fontId="45" fillId="0" borderId="2" xfId="0" applyFont="1" applyBorder="1"/>
    <xf numFmtId="0" fontId="45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66" xfId="0" applyBorder="1"/>
    <xf numFmtId="0" fontId="0" fillId="0" borderId="50" xfId="0" applyBorder="1"/>
    <xf numFmtId="0" fontId="0" fillId="7" borderId="50" xfId="0" applyFill="1" applyBorder="1"/>
    <xf numFmtId="0" fontId="0" fillId="8" borderId="0" xfId="0" applyFill="1"/>
    <xf numFmtId="0" fontId="45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45" fillId="9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11" fillId="0" borderId="2" xfId="8" quotePrefix="1" applyBorder="1" applyAlignment="1">
      <alignment horizontal="center" vertical="center" wrapText="1"/>
    </xf>
    <xf numFmtId="0" fontId="11" fillId="0" borderId="2" xfId="9" quotePrefix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top"/>
    </xf>
    <xf numFmtId="0" fontId="26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5" fillId="0" borderId="54" xfId="4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40" xfId="4" applyFont="1" applyBorder="1" applyAlignment="1">
      <alignment horizontal="center" vertical="center"/>
    </xf>
    <xf numFmtId="0" fontId="26" fillId="0" borderId="20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14" fontId="26" fillId="0" borderId="20" xfId="4" applyNumberFormat="1" applyFont="1" applyBorder="1" applyAlignment="1">
      <alignment horizontal="center" vertical="center"/>
    </xf>
    <xf numFmtId="14" fontId="26" fillId="0" borderId="41" xfId="4" applyNumberFormat="1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29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14" fontId="26" fillId="0" borderId="29" xfId="4" applyNumberFormat="1" applyFont="1" applyBorder="1" applyAlignment="1">
      <alignment horizontal="center" vertical="center"/>
    </xf>
    <xf numFmtId="14" fontId="26" fillId="0" borderId="42" xfId="4" applyNumberFormat="1" applyFont="1" applyBorder="1" applyAlignment="1">
      <alignment horizontal="center" vertical="center"/>
    </xf>
    <xf numFmtId="0" fontId="24" fillId="0" borderId="71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78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56" xfId="4" applyFont="1" applyBorder="1" applyAlignment="1">
      <alignment horizontal="left" vertical="center"/>
    </xf>
    <xf numFmtId="0" fontId="32" fillId="0" borderId="61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 wrapText="1"/>
    </xf>
    <xf numFmtId="0" fontId="24" fillId="0" borderId="38" xfId="4" applyFont="1" applyBorder="1" applyAlignment="1">
      <alignment horizontal="left" vertical="center" wrapText="1"/>
    </xf>
    <xf numFmtId="0" fontId="24" fillId="0" borderId="45" xfId="4" applyFont="1" applyBorder="1" applyAlignment="1">
      <alignment horizontal="left" vertical="center" wrapText="1"/>
    </xf>
    <xf numFmtId="0" fontId="24" fillId="0" borderId="58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9" fontId="26" fillId="0" borderId="36" xfId="4" applyNumberFormat="1" applyFont="1" applyBorder="1" applyAlignment="1">
      <alignment horizontal="left" vertical="center"/>
    </xf>
    <xf numFmtId="9" fontId="26" fillId="0" borderId="31" xfId="4" applyNumberFormat="1" applyFont="1" applyBorder="1" applyAlignment="1">
      <alignment horizontal="left" vertical="center"/>
    </xf>
    <xf numFmtId="9" fontId="26" fillId="0" borderId="43" xfId="4" applyNumberFormat="1" applyFont="1" applyBorder="1" applyAlignment="1">
      <alignment horizontal="left" vertical="center"/>
    </xf>
    <xf numFmtId="9" fontId="26" fillId="0" borderId="37" xfId="4" applyNumberFormat="1" applyFont="1" applyBorder="1" applyAlignment="1">
      <alignment horizontal="left" vertical="center"/>
    </xf>
    <xf numFmtId="9" fontId="26" fillId="0" borderId="38" xfId="4" applyNumberFormat="1" applyFont="1" applyBorder="1" applyAlignment="1">
      <alignment horizontal="left" vertical="center"/>
    </xf>
    <xf numFmtId="9" fontId="26" fillId="0" borderId="45" xfId="4" applyNumberFormat="1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/>
    </xf>
    <xf numFmtId="0" fontId="31" fillId="0" borderId="19" xfId="4" applyFont="1" applyBorder="1" applyAlignment="1">
      <alignment horizontal="left" vertical="center"/>
    </xf>
    <xf numFmtId="0" fontId="31" fillId="0" borderId="62" xfId="4" applyFont="1" applyBorder="1" applyAlignment="1">
      <alignment horizontal="left" vertical="center"/>
    </xf>
    <xf numFmtId="0" fontId="31" fillId="0" borderId="27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74" xfId="4" applyFont="1" applyBorder="1" applyAlignment="1">
      <alignment horizontal="left" vertical="center"/>
    </xf>
    <xf numFmtId="0" fontId="31" fillId="0" borderId="38" xfId="4" applyFont="1" applyBorder="1" applyAlignment="1">
      <alignment horizontal="left" vertical="center"/>
    </xf>
    <xf numFmtId="0" fontId="31" fillId="0" borderId="45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6" fillId="0" borderId="75" xfId="4" applyFont="1" applyBorder="1" applyAlignment="1">
      <alignment horizontal="left" vertical="center"/>
    </xf>
    <xf numFmtId="0" fontId="26" fillId="0" borderId="76" xfId="4" applyFont="1" applyBorder="1" applyAlignment="1">
      <alignment horizontal="left" vertical="center"/>
    </xf>
    <xf numFmtId="0" fontId="26" fillId="0" borderId="79" xfId="4" applyFont="1" applyBorder="1" applyAlignment="1">
      <alignment horizontal="left" vertical="center"/>
    </xf>
    <xf numFmtId="0" fontId="42" fillId="0" borderId="56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80" xfId="4" applyFont="1" applyBorder="1" applyAlignment="1">
      <alignment horizontal="center" vertical="center"/>
    </xf>
    <xf numFmtId="0" fontId="26" fillId="0" borderId="77" xfId="4" applyFont="1" applyBorder="1" applyAlignment="1">
      <alignment horizontal="center" vertical="center"/>
    </xf>
    <xf numFmtId="0" fontId="26" fillId="0" borderId="78" xfId="4" applyFont="1" applyBorder="1" applyAlignment="1">
      <alignment horizontal="center" vertical="center"/>
    </xf>
    <xf numFmtId="0" fontId="26" fillId="0" borderId="71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78" xfId="4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top"/>
    </xf>
    <xf numFmtId="0" fontId="26" fillId="0" borderId="20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22" fillId="0" borderId="2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31" fillId="0" borderId="26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31" fillId="0" borderId="32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31" fillId="0" borderId="44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31" fillId="0" borderId="20" xfId="4" applyFont="1" applyBorder="1" applyAlignment="1">
      <alignment horizontal="center" vertical="center"/>
    </xf>
    <xf numFmtId="0" fontId="31" fillId="0" borderId="41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31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6" fillId="0" borderId="56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32" fillId="0" borderId="58" xfId="4" applyFont="1" applyBorder="1" applyAlignment="1">
      <alignment horizontal="center" vertical="center"/>
    </xf>
    <xf numFmtId="0" fontId="32" fillId="0" borderId="19" xfId="4" applyFont="1" applyBorder="1" applyAlignment="1">
      <alignment horizontal="center" vertical="center"/>
    </xf>
    <xf numFmtId="0" fontId="32" fillId="0" borderId="62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42" xfId="4" applyFont="1" applyBorder="1" applyAlignment="1">
      <alignment horizontal="center" vertical="center"/>
    </xf>
    <xf numFmtId="0" fontId="15" fillId="0" borderId="56" xfId="4" applyBorder="1" applyAlignment="1">
      <alignment horizontal="center" vertical="center"/>
    </xf>
    <xf numFmtId="0" fontId="15" fillId="0" borderId="60" xfId="4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14" xfId="5" applyFont="1" applyBorder="1" applyAlignment="1">
      <alignment horizontal="center"/>
    </xf>
    <xf numFmtId="0" fontId="26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58" fontId="22" fillId="0" borderId="20" xfId="4" applyNumberFormat="1" applyFont="1" applyBorder="1" applyAlignment="1">
      <alignment horizontal="center" vertical="center"/>
    </xf>
    <xf numFmtId="0" fontId="31" fillId="0" borderId="29" xfId="4" applyFont="1" applyBorder="1" applyAlignment="1">
      <alignment horizontal="left" vertical="center"/>
    </xf>
    <xf numFmtId="0" fontId="31" fillId="0" borderId="30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15" fillId="0" borderId="29" xfId="4" applyBorder="1" applyAlignment="1">
      <alignment horizontal="center" vertical="center"/>
    </xf>
    <xf numFmtId="0" fontId="15" fillId="0" borderId="42" xfId="4" applyBorder="1" applyAlignment="1">
      <alignment horizontal="center" vertical="center"/>
    </xf>
    <xf numFmtId="0" fontId="31" fillId="0" borderId="35" xfId="4" applyFont="1" applyBorder="1" applyAlignment="1">
      <alignment horizontal="center" vertical="center"/>
    </xf>
    <xf numFmtId="0" fontId="31" fillId="0" borderId="36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0" fontId="15" fillId="0" borderId="44" xfId="4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31" fillId="0" borderId="39" xfId="4" applyFont="1" applyBorder="1" applyAlignment="1">
      <alignment horizontal="left" vertical="center"/>
    </xf>
    <xf numFmtId="0" fontId="22" fillId="0" borderId="29" xfId="4" applyFont="1" applyBorder="1" applyAlignment="1">
      <alignment horizontal="center" vertical="center"/>
    </xf>
    <xf numFmtId="0" fontId="31" fillId="0" borderId="29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7" fillId="6" borderId="29" xfId="5" applyNumberFormat="1" applyFont="1" applyFill="1" applyBorder="1" applyAlignment="1">
      <alignment horizontal="center"/>
    </xf>
    <xf numFmtId="0" fontId="52" fillId="0" borderId="47" xfId="4" applyFont="1" applyBorder="1" applyAlignment="1">
      <alignment horizontal="center" vertical="center"/>
    </xf>
  </cellXfs>
  <cellStyles count="10">
    <cellStyle name="S10" xfId="8" xr:uid="{00000000-0005-0000-0000-000038000000}"/>
    <cellStyle name="S11" xfId="9" xr:uid="{00000000-0005-0000-0000-000039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3" customWidth="1"/>
    <col min="3" max="3" width="10.125" customWidth="1"/>
  </cols>
  <sheetData>
    <row r="1" spans="1:2" ht="21" customHeight="1">
      <c r="A1" s="214"/>
      <c r="B1" s="215" t="s">
        <v>0</v>
      </c>
    </row>
    <row r="2" spans="1:2">
      <c r="A2" s="6">
        <v>1</v>
      </c>
      <c r="B2" s="216" t="s">
        <v>1</v>
      </c>
    </row>
    <row r="3" spans="1:2">
      <c r="A3" s="6">
        <v>2</v>
      </c>
      <c r="B3" s="216" t="s">
        <v>2</v>
      </c>
    </row>
    <row r="4" spans="1:2">
      <c r="A4" s="6">
        <v>3</v>
      </c>
      <c r="B4" s="216" t="s">
        <v>3</v>
      </c>
    </row>
    <row r="5" spans="1:2">
      <c r="A5" s="6">
        <v>4</v>
      </c>
      <c r="B5" s="216" t="s">
        <v>4</v>
      </c>
    </row>
    <row r="6" spans="1:2">
      <c r="A6" s="6">
        <v>5</v>
      </c>
      <c r="B6" s="216" t="s">
        <v>5</v>
      </c>
    </row>
    <row r="7" spans="1:2">
      <c r="A7" s="6">
        <v>6</v>
      </c>
      <c r="B7" s="216" t="s">
        <v>6</v>
      </c>
    </row>
    <row r="8" spans="1:2" s="212" customFormat="1" ht="15" customHeight="1">
      <c r="A8" s="217">
        <v>7</v>
      </c>
      <c r="B8" s="218" t="s">
        <v>7</v>
      </c>
    </row>
    <row r="9" spans="1:2" ht="18.95" customHeight="1">
      <c r="A9" s="214"/>
      <c r="B9" s="219" t="s">
        <v>8</v>
      </c>
    </row>
    <row r="10" spans="1:2" ht="15.95" customHeight="1">
      <c r="A10" s="6">
        <v>1</v>
      </c>
      <c r="B10" s="220" t="s">
        <v>9</v>
      </c>
    </row>
    <row r="11" spans="1:2">
      <c r="A11" s="6">
        <v>2</v>
      </c>
      <c r="B11" s="216" t="s">
        <v>10</v>
      </c>
    </row>
    <row r="12" spans="1:2">
      <c r="A12" s="6">
        <v>3</v>
      </c>
      <c r="B12" s="218" t="s">
        <v>11</v>
      </c>
    </row>
    <row r="13" spans="1:2">
      <c r="A13" s="6">
        <v>4</v>
      </c>
      <c r="B13" s="216" t="s">
        <v>12</v>
      </c>
    </row>
    <row r="14" spans="1:2">
      <c r="A14" s="6">
        <v>5</v>
      </c>
      <c r="B14" s="216" t="s">
        <v>13</v>
      </c>
    </row>
    <row r="15" spans="1:2">
      <c r="A15" s="6">
        <v>6</v>
      </c>
      <c r="B15" s="216" t="s">
        <v>14</v>
      </c>
    </row>
    <row r="16" spans="1:2">
      <c r="A16" s="6">
        <v>7</v>
      </c>
      <c r="B16" s="216" t="s">
        <v>15</v>
      </c>
    </row>
    <row r="17" spans="1:2">
      <c r="A17" s="6">
        <v>8</v>
      </c>
      <c r="B17" s="216" t="s">
        <v>16</v>
      </c>
    </row>
    <row r="18" spans="1:2">
      <c r="A18" s="6">
        <v>9</v>
      </c>
      <c r="B18" s="216" t="s">
        <v>17</v>
      </c>
    </row>
    <row r="19" spans="1:2">
      <c r="A19" s="6"/>
      <c r="B19" s="216"/>
    </row>
    <row r="20" spans="1:2" ht="20.25">
      <c r="A20" s="214"/>
      <c r="B20" s="215" t="s">
        <v>18</v>
      </c>
    </row>
    <row r="21" spans="1:2">
      <c r="A21" s="6">
        <v>1</v>
      </c>
      <c r="B21" s="216" t="s">
        <v>19</v>
      </c>
    </row>
    <row r="22" spans="1:2">
      <c r="A22" s="6">
        <v>2</v>
      </c>
      <c r="B22" s="216" t="s">
        <v>20</v>
      </c>
    </row>
    <row r="23" spans="1:2">
      <c r="A23" s="6">
        <v>3</v>
      </c>
      <c r="B23" s="216" t="s">
        <v>21</v>
      </c>
    </row>
    <row r="24" spans="1:2">
      <c r="A24" s="6">
        <v>4</v>
      </c>
      <c r="B24" s="216" t="s">
        <v>22</v>
      </c>
    </row>
    <row r="25" spans="1:2">
      <c r="A25" s="6">
        <v>5</v>
      </c>
      <c r="B25" s="216" t="s">
        <v>23</v>
      </c>
    </row>
    <row r="26" spans="1:2">
      <c r="A26" s="6">
        <v>6</v>
      </c>
      <c r="B26" s="216" t="s">
        <v>24</v>
      </c>
    </row>
    <row r="27" spans="1:2">
      <c r="A27" s="6">
        <v>7</v>
      </c>
      <c r="B27" s="216" t="s">
        <v>25</v>
      </c>
    </row>
    <row r="28" spans="1:2">
      <c r="A28" s="6"/>
      <c r="B28" s="216"/>
    </row>
    <row r="29" spans="1:2" ht="20.25">
      <c r="A29" s="214"/>
      <c r="B29" s="215" t="s">
        <v>26</v>
      </c>
    </row>
    <row r="30" spans="1:2">
      <c r="A30" s="6">
        <v>1</v>
      </c>
      <c r="B30" s="216" t="s">
        <v>27</v>
      </c>
    </row>
    <row r="31" spans="1:2">
      <c r="A31" s="6">
        <v>2</v>
      </c>
      <c r="B31" s="216" t="s">
        <v>28</v>
      </c>
    </row>
    <row r="32" spans="1:2">
      <c r="A32" s="6">
        <v>3</v>
      </c>
      <c r="B32" s="216" t="s">
        <v>29</v>
      </c>
    </row>
    <row r="33" spans="1:2" ht="28.5">
      <c r="A33" s="6">
        <v>4</v>
      </c>
      <c r="B33" s="216" t="s">
        <v>30</v>
      </c>
    </row>
    <row r="34" spans="1:2">
      <c r="A34" s="6">
        <v>5</v>
      </c>
      <c r="B34" s="216" t="s">
        <v>31</v>
      </c>
    </row>
    <row r="35" spans="1:2">
      <c r="A35" s="6">
        <v>6</v>
      </c>
      <c r="B35" s="216" t="s">
        <v>32</v>
      </c>
    </row>
    <row r="36" spans="1:2">
      <c r="A36" s="6">
        <v>7</v>
      </c>
      <c r="B36" s="216" t="s">
        <v>33</v>
      </c>
    </row>
    <row r="37" spans="1:2">
      <c r="A37" s="6"/>
      <c r="B37" s="216"/>
    </row>
    <row r="39" spans="1:2">
      <c r="A39" s="221" t="s">
        <v>34</v>
      </c>
      <c r="B39" s="222"/>
    </row>
  </sheetData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5" t="s">
        <v>35</v>
      </c>
      <c r="C2" s="226"/>
      <c r="D2" s="226"/>
      <c r="E2" s="226"/>
      <c r="F2" s="226"/>
      <c r="G2" s="226"/>
      <c r="H2" s="226"/>
      <c r="I2" s="227"/>
    </row>
    <row r="3" spans="2:9" ht="27.95" customHeight="1">
      <c r="B3" s="200"/>
      <c r="C3" s="201"/>
      <c r="D3" s="228" t="s">
        <v>36</v>
      </c>
      <c r="E3" s="229"/>
      <c r="F3" s="230" t="s">
        <v>37</v>
      </c>
      <c r="G3" s="231"/>
      <c r="H3" s="228" t="s">
        <v>38</v>
      </c>
      <c r="I3" s="232"/>
    </row>
    <row r="4" spans="2:9" ht="27.95" customHeight="1">
      <c r="B4" s="200" t="s">
        <v>39</v>
      </c>
      <c r="C4" s="201" t="s">
        <v>40</v>
      </c>
      <c r="D4" s="201" t="s">
        <v>41</v>
      </c>
      <c r="E4" s="201" t="s">
        <v>42</v>
      </c>
      <c r="F4" s="202" t="s">
        <v>41</v>
      </c>
      <c r="G4" s="202" t="s">
        <v>42</v>
      </c>
      <c r="H4" s="201" t="s">
        <v>41</v>
      </c>
      <c r="I4" s="209" t="s">
        <v>42</v>
      </c>
    </row>
    <row r="5" spans="2:9" ht="27.95" customHeight="1">
      <c r="B5" s="203" t="s">
        <v>43</v>
      </c>
      <c r="C5" s="6">
        <v>13</v>
      </c>
      <c r="D5" s="6">
        <v>0</v>
      </c>
      <c r="E5" s="6">
        <v>1</v>
      </c>
      <c r="F5" s="204">
        <v>0</v>
      </c>
      <c r="G5" s="204">
        <v>1</v>
      </c>
      <c r="H5" s="6">
        <v>1</v>
      </c>
      <c r="I5" s="210">
        <v>2</v>
      </c>
    </row>
    <row r="6" spans="2:9" ht="27.95" customHeight="1">
      <c r="B6" s="203" t="s">
        <v>44</v>
      </c>
      <c r="C6" s="6">
        <v>20</v>
      </c>
      <c r="D6" s="6">
        <v>0</v>
      </c>
      <c r="E6" s="6">
        <v>1</v>
      </c>
      <c r="F6" s="204">
        <v>1</v>
      </c>
      <c r="G6" s="204">
        <v>2</v>
      </c>
      <c r="H6" s="6">
        <v>2</v>
      </c>
      <c r="I6" s="210">
        <v>3</v>
      </c>
    </row>
    <row r="7" spans="2:9" ht="27.95" customHeight="1">
      <c r="B7" s="203" t="s">
        <v>45</v>
      </c>
      <c r="C7" s="6">
        <v>32</v>
      </c>
      <c r="D7" s="6">
        <v>0</v>
      </c>
      <c r="E7" s="6">
        <v>1</v>
      </c>
      <c r="F7" s="204">
        <v>2</v>
      </c>
      <c r="G7" s="204">
        <v>3</v>
      </c>
      <c r="H7" s="6">
        <v>3</v>
      </c>
      <c r="I7" s="210">
        <v>4</v>
      </c>
    </row>
    <row r="8" spans="2:9" ht="27.95" customHeight="1">
      <c r="B8" s="203" t="s">
        <v>46</v>
      </c>
      <c r="C8" s="6">
        <v>50</v>
      </c>
      <c r="D8" s="6">
        <v>1</v>
      </c>
      <c r="E8" s="6">
        <v>2</v>
      </c>
      <c r="F8" s="204">
        <v>3</v>
      </c>
      <c r="G8" s="204">
        <v>4</v>
      </c>
      <c r="H8" s="6">
        <v>5</v>
      </c>
      <c r="I8" s="210">
        <v>6</v>
      </c>
    </row>
    <row r="9" spans="2:9" ht="27.95" customHeight="1">
      <c r="B9" s="203" t="s">
        <v>47</v>
      </c>
      <c r="C9" s="6">
        <v>80</v>
      </c>
      <c r="D9" s="6">
        <v>2</v>
      </c>
      <c r="E9" s="6">
        <v>3</v>
      </c>
      <c r="F9" s="204">
        <v>5</v>
      </c>
      <c r="G9" s="204">
        <v>6</v>
      </c>
      <c r="H9" s="6">
        <v>7</v>
      </c>
      <c r="I9" s="210">
        <v>8</v>
      </c>
    </row>
    <row r="10" spans="2:9" ht="27.95" customHeight="1">
      <c r="B10" s="203" t="s">
        <v>48</v>
      </c>
      <c r="C10" s="6">
        <v>125</v>
      </c>
      <c r="D10" s="6">
        <v>3</v>
      </c>
      <c r="E10" s="6">
        <v>4</v>
      </c>
      <c r="F10" s="204">
        <v>7</v>
      </c>
      <c r="G10" s="204">
        <v>8</v>
      </c>
      <c r="H10" s="6">
        <v>10</v>
      </c>
      <c r="I10" s="210">
        <v>11</v>
      </c>
    </row>
    <row r="11" spans="2:9" ht="27.95" customHeight="1">
      <c r="B11" s="203" t="s">
        <v>49</v>
      </c>
      <c r="C11" s="6">
        <v>200</v>
      </c>
      <c r="D11" s="6">
        <v>5</v>
      </c>
      <c r="E11" s="6">
        <v>6</v>
      </c>
      <c r="F11" s="204">
        <v>10</v>
      </c>
      <c r="G11" s="204">
        <v>11</v>
      </c>
      <c r="H11" s="6">
        <v>14</v>
      </c>
      <c r="I11" s="210">
        <v>15</v>
      </c>
    </row>
    <row r="12" spans="2:9" ht="27.95" customHeight="1">
      <c r="B12" s="205" t="s">
        <v>50</v>
      </c>
      <c r="C12" s="206">
        <v>315</v>
      </c>
      <c r="D12" s="206">
        <v>7</v>
      </c>
      <c r="E12" s="206">
        <v>8</v>
      </c>
      <c r="F12" s="207">
        <v>14</v>
      </c>
      <c r="G12" s="207">
        <v>15</v>
      </c>
      <c r="H12" s="206">
        <v>21</v>
      </c>
      <c r="I12" s="211">
        <v>22</v>
      </c>
    </row>
    <row r="14" spans="2:9">
      <c r="B14" s="208" t="s">
        <v>51</v>
      </c>
      <c r="C14" s="208"/>
      <c r="D14" s="208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E24" sqref="E24"/>
    </sheetView>
  </sheetViews>
  <sheetFormatPr defaultColWidth="10.375" defaultRowHeight="16.5" customHeight="1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>
      <c r="A1" s="233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4.25">
      <c r="A2" s="118" t="s">
        <v>53</v>
      </c>
      <c r="B2" s="234" t="s">
        <v>54</v>
      </c>
      <c r="C2" s="234"/>
      <c r="D2" s="235" t="s">
        <v>55</v>
      </c>
      <c r="E2" s="235"/>
      <c r="F2" s="234"/>
      <c r="G2" s="234"/>
      <c r="H2" s="119" t="s">
        <v>56</v>
      </c>
      <c r="I2" s="236" t="s">
        <v>57</v>
      </c>
      <c r="J2" s="236"/>
      <c r="K2" s="237"/>
    </row>
    <row r="3" spans="1:11" ht="14.25">
      <c r="A3" s="238" t="s">
        <v>58</v>
      </c>
      <c r="B3" s="239"/>
      <c r="C3" s="240"/>
      <c r="D3" s="241" t="s">
        <v>59</v>
      </c>
      <c r="E3" s="242"/>
      <c r="F3" s="242"/>
      <c r="G3" s="243"/>
      <c r="H3" s="241" t="s">
        <v>60</v>
      </c>
      <c r="I3" s="242"/>
      <c r="J3" s="242"/>
      <c r="K3" s="243"/>
    </row>
    <row r="4" spans="1:11" ht="14.25">
      <c r="A4" s="122" t="s">
        <v>61</v>
      </c>
      <c r="B4" s="244" t="s">
        <v>62</v>
      </c>
      <c r="C4" s="245"/>
      <c r="D4" s="246" t="s">
        <v>63</v>
      </c>
      <c r="E4" s="247"/>
      <c r="F4" s="248">
        <v>45072</v>
      </c>
      <c r="G4" s="249"/>
      <c r="H4" s="246" t="s">
        <v>64</v>
      </c>
      <c r="I4" s="247"/>
      <c r="J4" s="69" t="s">
        <v>65</v>
      </c>
      <c r="K4" s="142" t="s">
        <v>66</v>
      </c>
    </row>
    <row r="5" spans="1:11" ht="14.25">
      <c r="A5" s="125" t="s">
        <v>67</v>
      </c>
      <c r="B5" s="244" t="s">
        <v>68</v>
      </c>
      <c r="C5" s="245"/>
      <c r="D5" s="246" t="s">
        <v>69</v>
      </c>
      <c r="E5" s="247"/>
      <c r="F5" s="248">
        <v>45066</v>
      </c>
      <c r="G5" s="249"/>
      <c r="H5" s="246" t="s">
        <v>70</v>
      </c>
      <c r="I5" s="247"/>
      <c r="J5" s="69" t="s">
        <v>65</v>
      </c>
      <c r="K5" s="142" t="s">
        <v>66</v>
      </c>
    </row>
    <row r="6" spans="1:11" ht="14.25">
      <c r="A6" s="122" t="s">
        <v>71</v>
      </c>
      <c r="B6" s="167" t="s">
        <v>72</v>
      </c>
      <c r="C6" s="142">
        <v>6</v>
      </c>
      <c r="D6" s="125" t="s">
        <v>73</v>
      </c>
      <c r="E6" s="135"/>
      <c r="F6" s="248">
        <v>45070</v>
      </c>
      <c r="G6" s="249"/>
      <c r="H6" s="246" t="s">
        <v>74</v>
      </c>
      <c r="I6" s="247"/>
      <c r="J6" s="69" t="s">
        <v>65</v>
      </c>
      <c r="K6" s="142" t="s">
        <v>66</v>
      </c>
    </row>
    <row r="7" spans="1:11" ht="14.25">
      <c r="A7" s="122" t="s">
        <v>75</v>
      </c>
      <c r="B7" s="250">
        <v>1300</v>
      </c>
      <c r="C7" s="251"/>
      <c r="D7" s="125" t="s">
        <v>76</v>
      </c>
      <c r="E7" s="134"/>
      <c r="F7" s="248">
        <v>45071</v>
      </c>
      <c r="G7" s="249"/>
      <c r="H7" s="246" t="s">
        <v>77</v>
      </c>
      <c r="I7" s="247"/>
      <c r="J7" s="69" t="s">
        <v>65</v>
      </c>
      <c r="K7" s="142" t="s">
        <v>66</v>
      </c>
    </row>
    <row r="8" spans="1:11" ht="14.25">
      <c r="A8" s="127" t="s">
        <v>78</v>
      </c>
      <c r="B8" s="252" t="s">
        <v>79</v>
      </c>
      <c r="C8" s="253"/>
      <c r="D8" s="254" t="s">
        <v>80</v>
      </c>
      <c r="E8" s="255"/>
      <c r="F8" s="256">
        <v>45072</v>
      </c>
      <c r="G8" s="257"/>
      <c r="H8" s="254" t="s">
        <v>81</v>
      </c>
      <c r="I8" s="255"/>
      <c r="J8" s="74" t="s">
        <v>65</v>
      </c>
      <c r="K8" s="144" t="s">
        <v>66</v>
      </c>
    </row>
    <row r="9" spans="1:11" ht="14.25">
      <c r="A9" s="258" t="s">
        <v>82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</row>
    <row r="10" spans="1:11" ht="14.25">
      <c r="A10" s="261" t="s">
        <v>83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3"/>
    </row>
    <row r="11" spans="1:11" ht="14.25">
      <c r="A11" s="168" t="s">
        <v>84</v>
      </c>
      <c r="B11" s="169" t="s">
        <v>85</v>
      </c>
      <c r="C11" s="170" t="s">
        <v>86</v>
      </c>
      <c r="D11" s="171"/>
      <c r="E11" s="172" t="s">
        <v>87</v>
      </c>
      <c r="F11" s="169" t="s">
        <v>85</v>
      </c>
      <c r="G11" s="170" t="s">
        <v>86</v>
      </c>
      <c r="H11" s="170" t="s">
        <v>88</v>
      </c>
      <c r="I11" s="172" t="s">
        <v>89</v>
      </c>
      <c r="J11" s="169" t="s">
        <v>85</v>
      </c>
      <c r="K11" s="194" t="s">
        <v>86</v>
      </c>
    </row>
    <row r="12" spans="1:11" ht="14.25">
      <c r="A12" s="125" t="s">
        <v>90</v>
      </c>
      <c r="B12" s="133" t="s">
        <v>85</v>
      </c>
      <c r="C12" s="69" t="s">
        <v>86</v>
      </c>
      <c r="D12" s="134"/>
      <c r="E12" s="135" t="s">
        <v>91</v>
      </c>
      <c r="F12" s="133" t="s">
        <v>85</v>
      </c>
      <c r="G12" s="69" t="s">
        <v>86</v>
      </c>
      <c r="H12" s="69" t="s">
        <v>88</v>
      </c>
      <c r="I12" s="135" t="s">
        <v>92</v>
      </c>
      <c r="J12" s="133" t="s">
        <v>85</v>
      </c>
      <c r="K12" s="142" t="s">
        <v>86</v>
      </c>
    </row>
    <row r="13" spans="1:11" ht="14.25">
      <c r="A13" s="125" t="s">
        <v>93</v>
      </c>
      <c r="B13" s="133" t="s">
        <v>85</v>
      </c>
      <c r="C13" s="69" t="s">
        <v>86</v>
      </c>
      <c r="D13" s="134"/>
      <c r="E13" s="135" t="s">
        <v>94</v>
      </c>
      <c r="F13" s="69" t="s">
        <v>95</v>
      </c>
      <c r="G13" s="69" t="s">
        <v>96</v>
      </c>
      <c r="H13" s="69" t="s">
        <v>88</v>
      </c>
      <c r="I13" s="135" t="s">
        <v>97</v>
      </c>
      <c r="J13" s="133" t="s">
        <v>85</v>
      </c>
      <c r="K13" s="142" t="s">
        <v>86</v>
      </c>
    </row>
    <row r="14" spans="1:11" ht="14.25">
      <c r="A14" s="254" t="s">
        <v>98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64"/>
    </row>
    <row r="15" spans="1:11" ht="14.25">
      <c r="A15" s="261" t="s">
        <v>99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3"/>
    </row>
    <row r="16" spans="1:11" ht="14.25">
      <c r="A16" s="173" t="s">
        <v>100</v>
      </c>
      <c r="B16" s="170" t="s">
        <v>95</v>
      </c>
      <c r="C16" s="170" t="s">
        <v>96</v>
      </c>
      <c r="D16" s="174"/>
      <c r="E16" s="175" t="s">
        <v>101</v>
      </c>
      <c r="F16" s="170" t="s">
        <v>95</v>
      </c>
      <c r="G16" s="170" t="s">
        <v>96</v>
      </c>
      <c r="H16" s="176"/>
      <c r="I16" s="175" t="s">
        <v>102</v>
      </c>
      <c r="J16" s="170" t="s">
        <v>95</v>
      </c>
      <c r="K16" s="194" t="s">
        <v>96</v>
      </c>
    </row>
    <row r="17" spans="1:22" ht="16.5" customHeight="1">
      <c r="A17" s="136" t="s">
        <v>103</v>
      </c>
      <c r="B17" s="69" t="s">
        <v>95</v>
      </c>
      <c r="C17" s="69" t="s">
        <v>96</v>
      </c>
      <c r="D17" s="123"/>
      <c r="E17" s="137" t="s">
        <v>104</v>
      </c>
      <c r="F17" s="69" t="s">
        <v>95</v>
      </c>
      <c r="G17" s="69" t="s">
        <v>96</v>
      </c>
      <c r="H17" s="177"/>
      <c r="I17" s="137" t="s">
        <v>105</v>
      </c>
      <c r="J17" s="69" t="s">
        <v>95</v>
      </c>
      <c r="K17" s="142" t="s">
        <v>96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18" customHeight="1">
      <c r="A18" s="265" t="s">
        <v>106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7"/>
    </row>
    <row r="19" spans="1:22" ht="18" customHeight="1">
      <c r="A19" s="261" t="s">
        <v>107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3"/>
    </row>
    <row r="20" spans="1:22" ht="16.5" customHeight="1">
      <c r="A20" s="268" t="s">
        <v>108</v>
      </c>
      <c r="B20" s="269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22" ht="21.75" customHeight="1">
      <c r="A21" s="178" t="s">
        <v>109</v>
      </c>
      <c r="B21" s="179"/>
      <c r="C21" s="180">
        <v>120</v>
      </c>
      <c r="D21" s="180">
        <v>130</v>
      </c>
      <c r="E21" s="180">
        <v>140</v>
      </c>
      <c r="F21" s="180">
        <v>150</v>
      </c>
      <c r="G21" s="180">
        <v>160</v>
      </c>
      <c r="H21" s="180">
        <v>165</v>
      </c>
      <c r="J21" s="137"/>
      <c r="K21" s="94" t="s">
        <v>110</v>
      </c>
    </row>
    <row r="22" spans="1:22" ht="23.1" customHeight="1">
      <c r="A22" s="9" t="s">
        <v>111</v>
      </c>
      <c r="B22" s="181"/>
      <c r="C22" s="9" t="s">
        <v>95</v>
      </c>
      <c r="D22" s="9" t="s">
        <v>95</v>
      </c>
      <c r="E22" s="9" t="s">
        <v>95</v>
      </c>
      <c r="F22" s="9" t="s">
        <v>95</v>
      </c>
      <c r="G22" s="9" t="s">
        <v>95</v>
      </c>
      <c r="H22" s="9" t="s">
        <v>95</v>
      </c>
      <c r="I22" s="184"/>
      <c r="J22" s="184"/>
      <c r="K22" s="196"/>
    </row>
    <row r="23" spans="1:22" ht="23.1" customHeight="1">
      <c r="A23" s="9" t="s">
        <v>112</v>
      </c>
      <c r="B23" s="181"/>
      <c r="C23" s="9" t="s">
        <v>95</v>
      </c>
      <c r="D23" s="9" t="s">
        <v>95</v>
      </c>
      <c r="E23" s="9" t="s">
        <v>95</v>
      </c>
      <c r="F23" s="9" t="s">
        <v>95</v>
      </c>
      <c r="G23" s="9" t="s">
        <v>95</v>
      </c>
      <c r="H23" s="9" t="s">
        <v>95</v>
      </c>
      <c r="I23" s="184"/>
      <c r="J23" s="184"/>
      <c r="K23" s="197"/>
    </row>
    <row r="24" spans="1:22" ht="23.1" customHeight="1">
      <c r="A24" s="182"/>
      <c r="B24" s="181"/>
      <c r="C24" s="9"/>
      <c r="D24" s="9"/>
      <c r="E24" s="9"/>
      <c r="F24" s="9"/>
      <c r="G24" s="9"/>
      <c r="H24" s="9"/>
      <c r="I24" s="184"/>
      <c r="J24" s="184"/>
      <c r="K24" s="197"/>
    </row>
    <row r="25" spans="1:22" ht="23.1" customHeight="1">
      <c r="A25" s="126"/>
      <c r="B25" s="183"/>
      <c r="C25" s="184"/>
      <c r="D25" s="184"/>
      <c r="E25" s="184"/>
      <c r="F25" s="184"/>
      <c r="G25" s="184"/>
      <c r="H25" s="184"/>
      <c r="I25" s="184"/>
      <c r="J25" s="184"/>
      <c r="K25" s="92"/>
    </row>
    <row r="26" spans="1:22" ht="23.1" customHeight="1">
      <c r="A26" s="126"/>
      <c r="B26" s="184"/>
      <c r="C26" s="184"/>
      <c r="D26" s="184"/>
      <c r="E26" s="184"/>
      <c r="F26" s="184"/>
      <c r="G26" s="184"/>
      <c r="H26" s="184"/>
      <c r="I26" s="184"/>
      <c r="J26" s="184"/>
      <c r="K26" s="92"/>
    </row>
    <row r="27" spans="1:22" ht="23.1" customHeight="1">
      <c r="A27" s="126"/>
      <c r="B27" s="184"/>
      <c r="C27" s="184"/>
      <c r="D27" s="184"/>
      <c r="E27" s="184"/>
      <c r="F27" s="184"/>
      <c r="G27" s="184"/>
      <c r="H27" s="184"/>
      <c r="I27" s="184"/>
      <c r="J27" s="184"/>
      <c r="K27" s="92"/>
    </row>
    <row r="28" spans="1:22" ht="23.1" customHeight="1">
      <c r="A28" s="126"/>
      <c r="B28" s="184"/>
      <c r="C28" s="184"/>
      <c r="D28" s="184"/>
      <c r="E28" s="184"/>
      <c r="F28" s="184"/>
      <c r="G28" s="184"/>
      <c r="H28" s="184"/>
      <c r="I28" s="184"/>
      <c r="J28" s="184"/>
      <c r="K28" s="92"/>
    </row>
    <row r="29" spans="1:22" ht="18" customHeight="1">
      <c r="A29" s="272" t="s">
        <v>113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22" ht="18.75" customHeight="1">
      <c r="A30" s="275" t="s">
        <v>114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22" ht="18.75" customHeight="1">
      <c r="A31" s="278"/>
      <c r="B31" s="279"/>
      <c r="C31" s="279"/>
      <c r="D31" s="279"/>
      <c r="E31" s="279"/>
      <c r="F31" s="279"/>
      <c r="G31" s="279"/>
      <c r="H31" s="279"/>
      <c r="I31" s="279"/>
      <c r="J31" s="279"/>
      <c r="K31" s="280"/>
    </row>
    <row r="32" spans="1:22" ht="18" customHeight="1">
      <c r="A32" s="272" t="s">
        <v>115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4.25">
      <c r="A33" s="281" t="s">
        <v>116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3"/>
    </row>
    <row r="34" spans="1:11" ht="14.25">
      <c r="A34" s="284" t="s">
        <v>117</v>
      </c>
      <c r="B34" s="285"/>
      <c r="C34" s="69" t="s">
        <v>65</v>
      </c>
      <c r="D34" s="69" t="s">
        <v>66</v>
      </c>
      <c r="E34" s="286" t="s">
        <v>118</v>
      </c>
      <c r="F34" s="287"/>
      <c r="G34" s="287"/>
      <c r="H34" s="287"/>
      <c r="I34" s="287"/>
      <c r="J34" s="287"/>
      <c r="K34" s="288"/>
    </row>
    <row r="35" spans="1:11" ht="14.25">
      <c r="A35" s="289" t="s">
        <v>119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spans="1:11" ht="21" customHeight="1">
      <c r="A36" s="185" t="s">
        <v>120</v>
      </c>
      <c r="B36" s="186"/>
      <c r="C36" s="186"/>
      <c r="D36" s="186"/>
      <c r="E36" s="186"/>
      <c r="F36" s="186"/>
      <c r="G36" s="186"/>
      <c r="H36" s="186"/>
      <c r="I36" s="186"/>
      <c r="J36" s="186">
        <v>1</v>
      </c>
      <c r="K36" s="198"/>
    </row>
    <row r="37" spans="1:11" ht="21" customHeight="1">
      <c r="A37" s="187" t="s">
        <v>121</v>
      </c>
      <c r="B37" s="188"/>
      <c r="C37" s="188"/>
      <c r="D37" s="188"/>
      <c r="E37" s="188"/>
      <c r="F37" s="188"/>
      <c r="G37" s="188"/>
      <c r="H37" s="188"/>
      <c r="I37" s="188"/>
      <c r="J37" s="186">
        <v>1</v>
      </c>
      <c r="K37" s="199"/>
    </row>
    <row r="38" spans="1:11" ht="21" customHeight="1">
      <c r="A38" s="187" t="s">
        <v>122</v>
      </c>
      <c r="B38" s="188"/>
      <c r="C38" s="188"/>
      <c r="D38" s="188"/>
      <c r="E38" s="188"/>
      <c r="F38" s="188"/>
      <c r="G38" s="188"/>
      <c r="H38" s="188"/>
      <c r="I38" s="188"/>
      <c r="J38" s="186">
        <v>1</v>
      </c>
      <c r="K38" s="199"/>
    </row>
    <row r="39" spans="1:11" ht="21" customHeight="1">
      <c r="A39" s="187" t="s">
        <v>123</v>
      </c>
      <c r="B39" s="188"/>
      <c r="C39" s="188"/>
      <c r="D39" s="188"/>
      <c r="E39" s="188"/>
      <c r="F39" s="188"/>
      <c r="G39" s="188"/>
      <c r="H39" s="188"/>
      <c r="I39" s="188"/>
      <c r="J39" s="186">
        <v>1</v>
      </c>
      <c r="K39" s="199"/>
    </row>
    <row r="40" spans="1:11" ht="21" customHeight="1">
      <c r="A40" s="187"/>
      <c r="B40" s="188"/>
      <c r="C40" s="188"/>
      <c r="D40" s="188"/>
      <c r="E40" s="188"/>
      <c r="F40" s="188"/>
      <c r="G40" s="188"/>
      <c r="H40" s="188"/>
      <c r="I40" s="188"/>
      <c r="J40" s="186">
        <v>1</v>
      </c>
      <c r="K40" s="199"/>
    </row>
    <row r="41" spans="1:11" ht="21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251"/>
    </row>
    <row r="42" spans="1:11" ht="21" customHeight="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251"/>
    </row>
    <row r="43" spans="1:11" ht="14.25">
      <c r="A43" s="292" t="s">
        <v>124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4"/>
    </row>
    <row r="44" spans="1:11" ht="14.25">
      <c r="A44" s="261" t="s">
        <v>125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3"/>
    </row>
    <row r="45" spans="1:11" ht="14.25">
      <c r="A45" s="173" t="s">
        <v>126</v>
      </c>
      <c r="B45" s="170" t="s">
        <v>95</v>
      </c>
      <c r="C45" s="170" t="s">
        <v>96</v>
      </c>
      <c r="D45" s="170" t="s">
        <v>88</v>
      </c>
      <c r="E45" s="175" t="s">
        <v>127</v>
      </c>
      <c r="F45" s="170" t="s">
        <v>95</v>
      </c>
      <c r="G45" s="170" t="s">
        <v>96</v>
      </c>
      <c r="H45" s="170" t="s">
        <v>88</v>
      </c>
      <c r="I45" s="175" t="s">
        <v>128</v>
      </c>
      <c r="J45" s="170" t="s">
        <v>95</v>
      </c>
      <c r="K45" s="194" t="s">
        <v>96</v>
      </c>
    </row>
    <row r="46" spans="1:11" ht="14.25">
      <c r="A46" s="136" t="s">
        <v>87</v>
      </c>
      <c r="B46" s="69" t="s">
        <v>95</v>
      </c>
      <c r="C46" s="69" t="s">
        <v>96</v>
      </c>
      <c r="D46" s="69" t="s">
        <v>88</v>
      </c>
      <c r="E46" s="137" t="s">
        <v>94</v>
      </c>
      <c r="F46" s="69" t="s">
        <v>95</v>
      </c>
      <c r="G46" s="69" t="s">
        <v>96</v>
      </c>
      <c r="H46" s="69" t="s">
        <v>88</v>
      </c>
      <c r="I46" s="137" t="s">
        <v>105</v>
      </c>
      <c r="J46" s="69" t="s">
        <v>95</v>
      </c>
      <c r="K46" s="142" t="s">
        <v>96</v>
      </c>
    </row>
    <row r="47" spans="1:11" ht="14.25">
      <c r="A47" s="254" t="s">
        <v>98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64"/>
    </row>
    <row r="48" spans="1:11" ht="14.25">
      <c r="A48" s="289" t="s">
        <v>129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1:11" ht="14.25">
      <c r="A49" s="295"/>
      <c r="B49" s="296"/>
      <c r="C49" s="296"/>
      <c r="D49" s="296"/>
      <c r="E49" s="296"/>
      <c r="F49" s="296"/>
      <c r="G49" s="296"/>
      <c r="H49" s="296"/>
      <c r="I49" s="296"/>
      <c r="J49" s="296"/>
      <c r="K49" s="297"/>
    </row>
    <row r="50" spans="1:11" ht="14.25">
      <c r="A50" s="189" t="s">
        <v>130</v>
      </c>
      <c r="B50" s="298" t="s">
        <v>131</v>
      </c>
      <c r="C50" s="298"/>
      <c r="D50" s="190" t="s">
        <v>132</v>
      </c>
      <c r="E50" s="191" t="s">
        <v>133</v>
      </c>
      <c r="F50" s="192" t="s">
        <v>134</v>
      </c>
      <c r="G50" s="193">
        <v>45069</v>
      </c>
      <c r="H50" s="299" t="s">
        <v>135</v>
      </c>
      <c r="I50" s="300"/>
      <c r="J50" s="301" t="s">
        <v>136</v>
      </c>
      <c r="K50" s="302"/>
    </row>
    <row r="51" spans="1:11" ht="14.25">
      <c r="A51" s="289" t="s">
        <v>137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spans="1:11" ht="14.25">
      <c r="A52" s="303" t="s">
        <v>138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5"/>
    </row>
    <row r="53" spans="1:11" ht="14.25">
      <c r="A53" s="189" t="s">
        <v>130</v>
      </c>
      <c r="B53" s="298" t="s">
        <v>131</v>
      </c>
      <c r="C53" s="298"/>
      <c r="D53" s="190" t="s">
        <v>132</v>
      </c>
      <c r="E53" s="191"/>
      <c r="F53" s="192" t="s">
        <v>139</v>
      </c>
      <c r="G53" s="193"/>
      <c r="H53" s="299" t="s">
        <v>135</v>
      </c>
      <c r="I53" s="300"/>
      <c r="J53" s="301" t="s">
        <v>136</v>
      </c>
      <c r="K53" s="302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7"/>
  <sheetViews>
    <sheetView workbookViewId="0">
      <selection activeCell="M8" sqref="M8"/>
    </sheetView>
  </sheetViews>
  <sheetFormatPr defaultColWidth="9" defaultRowHeight="14.25"/>
  <cols>
    <col min="1" max="1" width="19.875" style="25" customWidth="1"/>
    <col min="2" max="2" width="9.75" style="25" customWidth="1"/>
    <col min="3" max="3" width="9.75" style="26" customWidth="1"/>
    <col min="4" max="7" width="9.75" style="25" customWidth="1"/>
    <col min="8" max="8" width="4.125" style="25" customWidth="1"/>
    <col min="9" max="9" width="10.75" style="25" customWidth="1"/>
    <col min="10" max="10" width="9.75" style="25" customWidth="1"/>
    <col min="11" max="11" width="9.75" style="145" customWidth="1"/>
    <col min="12" max="12" width="9.75" style="25" customWidth="1"/>
    <col min="13" max="13" width="9.75" style="145" customWidth="1"/>
    <col min="14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6" t="s">
        <v>140</v>
      </c>
      <c r="B1" s="307"/>
      <c r="C1" s="308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146" t="s">
        <v>61</v>
      </c>
      <c r="B2" s="449" t="s">
        <v>347</v>
      </c>
      <c r="C2" s="309"/>
      <c r="D2" s="310" t="s">
        <v>68</v>
      </c>
      <c r="E2" s="310"/>
      <c r="F2" s="310"/>
      <c r="G2" s="147"/>
      <c r="H2" s="148"/>
      <c r="I2" s="154" t="s">
        <v>56</v>
      </c>
      <c r="J2" s="311" t="s">
        <v>57</v>
      </c>
      <c r="K2" s="311"/>
      <c r="L2" s="311"/>
      <c r="M2" s="311"/>
      <c r="N2" s="312"/>
      <c r="O2" s="15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 ht="17.25">
      <c r="A3" s="317" t="s">
        <v>141</v>
      </c>
      <c r="B3" s="313" t="s">
        <v>142</v>
      </c>
      <c r="C3" s="314"/>
      <c r="D3" s="313"/>
      <c r="E3" s="313"/>
      <c r="F3" s="313"/>
      <c r="G3" s="30"/>
      <c r="H3" s="149"/>
      <c r="I3" s="315" t="s">
        <v>143</v>
      </c>
      <c r="J3" s="315"/>
      <c r="K3" s="315"/>
      <c r="L3" s="315"/>
      <c r="M3" s="315"/>
      <c r="N3" s="316"/>
      <c r="O3" s="15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17"/>
      <c r="B4" s="30"/>
      <c r="C4" s="30"/>
      <c r="D4" s="30"/>
      <c r="E4" s="30"/>
      <c r="F4" s="30"/>
      <c r="G4" s="30"/>
      <c r="H4" s="149"/>
      <c r="I4" s="157"/>
      <c r="J4" s="158"/>
      <c r="K4" s="158" t="s">
        <v>341</v>
      </c>
      <c r="L4" s="158" t="s">
        <v>341</v>
      </c>
      <c r="M4" s="158"/>
      <c r="N4" s="158"/>
      <c r="O4" s="159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4" customHeight="1">
      <c r="A5" s="317"/>
      <c r="B5" s="31" t="s">
        <v>144</v>
      </c>
      <c r="C5" s="31" t="s">
        <v>145</v>
      </c>
      <c r="D5" s="31" t="s">
        <v>146</v>
      </c>
      <c r="E5" s="31" t="s">
        <v>147</v>
      </c>
      <c r="F5" s="31" t="s">
        <v>148</v>
      </c>
      <c r="G5" s="31" t="s">
        <v>149</v>
      </c>
      <c r="H5" s="150"/>
      <c r="I5" s="106"/>
      <c r="J5" s="30"/>
      <c r="K5" s="30" t="s">
        <v>150</v>
      </c>
      <c r="L5" s="30" t="s">
        <v>151</v>
      </c>
      <c r="M5" s="30"/>
      <c r="N5" s="30"/>
      <c r="O5" s="160"/>
      <c r="P5" s="2"/>
      <c r="Q5" s="2"/>
      <c r="X5" s="30" t="s">
        <v>152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4" customHeight="1">
      <c r="A6" s="32" t="s">
        <v>153</v>
      </c>
      <c r="B6" s="33">
        <f t="shared" ref="B6:B8" si="0">C6-5</f>
        <v>71</v>
      </c>
      <c r="C6" s="33">
        <v>76</v>
      </c>
      <c r="D6" s="33">
        <f t="shared" ref="D6:G6" si="1">C6+6</f>
        <v>82</v>
      </c>
      <c r="E6" s="33">
        <f t="shared" si="1"/>
        <v>88</v>
      </c>
      <c r="F6" s="33">
        <f t="shared" si="1"/>
        <v>94</v>
      </c>
      <c r="G6" s="33">
        <f t="shared" si="1"/>
        <v>100</v>
      </c>
      <c r="H6" s="150"/>
      <c r="I6" s="54"/>
      <c r="J6" s="54"/>
      <c r="K6" s="55" t="s">
        <v>154</v>
      </c>
      <c r="L6" s="55" t="s">
        <v>154</v>
      </c>
      <c r="M6" s="54"/>
      <c r="N6" s="54"/>
      <c r="O6" s="161"/>
      <c r="P6" s="2"/>
      <c r="Q6" s="2"/>
      <c r="X6" s="30" t="s">
        <v>155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4" customHeight="1">
      <c r="A7" s="32" t="s">
        <v>156</v>
      </c>
      <c r="B7" s="34">
        <f>C7-3</f>
        <v>53</v>
      </c>
      <c r="C7" s="34">
        <v>56</v>
      </c>
      <c r="D7" s="34">
        <f>C7+3</f>
        <v>59</v>
      </c>
      <c r="E7" s="34">
        <f>D7+3</f>
        <v>62</v>
      </c>
      <c r="F7" s="34">
        <f>E7+4</f>
        <v>66</v>
      </c>
      <c r="G7" s="34">
        <f t="shared" ref="G7:G8" si="2">F7+4</f>
        <v>70</v>
      </c>
      <c r="H7" s="150"/>
      <c r="I7" s="55"/>
      <c r="J7" s="55"/>
      <c r="K7" s="55" t="s">
        <v>154</v>
      </c>
      <c r="L7" s="55" t="s">
        <v>154</v>
      </c>
      <c r="M7" s="55"/>
      <c r="N7" s="55"/>
      <c r="O7" s="16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4" customHeight="1">
      <c r="A8" s="32" t="s">
        <v>158</v>
      </c>
      <c r="B8" s="34">
        <f t="shared" si="0"/>
        <v>77</v>
      </c>
      <c r="C8" s="34">
        <v>82</v>
      </c>
      <c r="D8" s="34">
        <f t="shared" ref="D8:F8" si="3">C8+6</f>
        <v>88</v>
      </c>
      <c r="E8" s="34">
        <f t="shared" si="3"/>
        <v>94</v>
      </c>
      <c r="F8" s="34">
        <f t="shared" si="3"/>
        <v>100</v>
      </c>
      <c r="G8" s="34">
        <f t="shared" si="2"/>
        <v>104</v>
      </c>
      <c r="H8" s="150"/>
      <c r="I8" s="55"/>
      <c r="J8" s="55"/>
      <c r="K8" s="55" t="s">
        <v>159</v>
      </c>
      <c r="L8" s="55" t="s">
        <v>342</v>
      </c>
      <c r="M8" s="55"/>
      <c r="N8" s="55"/>
      <c r="O8" s="16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4" customHeight="1">
      <c r="A9" s="32" t="s">
        <v>160</v>
      </c>
      <c r="B9" s="34">
        <f>C9-1.6</f>
        <v>22.9</v>
      </c>
      <c r="C9" s="34">
        <v>24.5</v>
      </c>
      <c r="D9" s="34">
        <f>C9+1.9</f>
        <v>26.4</v>
      </c>
      <c r="E9" s="34">
        <f>C9+3.8</f>
        <v>28.3</v>
      </c>
      <c r="F9" s="34">
        <f>C9+5.7</f>
        <v>30.2</v>
      </c>
      <c r="G9" s="34">
        <f>C9+7</f>
        <v>31.5</v>
      </c>
      <c r="H9" s="150"/>
      <c r="I9" s="55"/>
      <c r="J9" s="55"/>
      <c r="K9" s="55" t="s">
        <v>161</v>
      </c>
      <c r="L9" s="55" t="s">
        <v>343</v>
      </c>
      <c r="M9" s="55"/>
      <c r="N9" s="55"/>
      <c r="O9" s="16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4" customHeight="1">
      <c r="A10" s="32" t="s">
        <v>162</v>
      </c>
      <c r="B10" s="34">
        <f>C10-1</f>
        <v>17.5</v>
      </c>
      <c r="C10" s="34">
        <v>18.5</v>
      </c>
      <c r="D10" s="34">
        <f>C10+1.2</f>
        <v>19.7</v>
      </c>
      <c r="E10" s="34">
        <f>D10+1.2</f>
        <v>20.9</v>
      </c>
      <c r="F10" s="34">
        <f>E10+1.2</f>
        <v>22.099999999999998</v>
      </c>
      <c r="G10" s="34">
        <f>F10+0.7</f>
        <v>22.799999999999997</v>
      </c>
      <c r="H10" s="150"/>
      <c r="I10" s="55"/>
      <c r="J10" s="55"/>
      <c r="K10" s="55" t="s">
        <v>154</v>
      </c>
      <c r="L10" s="55" t="s">
        <v>154</v>
      </c>
      <c r="M10" s="55"/>
      <c r="N10" s="55"/>
      <c r="O10" s="16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4" customHeight="1">
      <c r="A11" s="32" t="s">
        <v>165</v>
      </c>
      <c r="B11" s="35">
        <f t="shared" ref="B11" si="4">C11-0.5</f>
        <v>8</v>
      </c>
      <c r="C11" s="37">
        <v>8.5</v>
      </c>
      <c r="D11" s="35">
        <f t="shared" ref="D11:G11" si="5">C11+0.5</f>
        <v>9</v>
      </c>
      <c r="E11" s="35">
        <f t="shared" si="5"/>
        <v>9.5</v>
      </c>
      <c r="F11" s="35">
        <f t="shared" si="5"/>
        <v>10</v>
      </c>
      <c r="G11" s="35">
        <f t="shared" si="5"/>
        <v>10.5</v>
      </c>
      <c r="H11" s="150"/>
      <c r="I11" s="55"/>
      <c r="J11" s="55"/>
      <c r="K11" s="55" t="s">
        <v>154</v>
      </c>
      <c r="L11" s="55" t="s">
        <v>154</v>
      </c>
      <c r="M11" s="55"/>
      <c r="N11" s="55"/>
      <c r="O11" s="16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4" customHeight="1">
      <c r="A12" s="32" t="s">
        <v>166</v>
      </c>
      <c r="B12" s="34">
        <f>C12-1.5</f>
        <v>21.5</v>
      </c>
      <c r="C12" s="34">
        <v>23</v>
      </c>
      <c r="D12" s="34">
        <f>C12+1.7</f>
        <v>24.7</v>
      </c>
      <c r="E12" s="34">
        <f>D12+1.7</f>
        <v>26.4</v>
      </c>
      <c r="F12" s="34">
        <f>E12+1.7</f>
        <v>28.099999999999998</v>
      </c>
      <c r="G12" s="34">
        <f>F12+1.6</f>
        <v>29.7</v>
      </c>
      <c r="H12" s="150"/>
      <c r="I12" s="55"/>
      <c r="J12" s="55"/>
      <c r="K12" s="55" t="s">
        <v>161</v>
      </c>
      <c r="L12" s="55" t="s">
        <v>344</v>
      </c>
      <c r="M12" s="55"/>
      <c r="N12" s="55"/>
      <c r="O12" s="16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4" customHeight="1">
      <c r="A13" s="32" t="s">
        <v>167</v>
      </c>
      <c r="B13" s="34">
        <f>C13-1.8</f>
        <v>31.2</v>
      </c>
      <c r="C13" s="34">
        <v>33</v>
      </c>
      <c r="D13" s="34">
        <f>C13+2.25</f>
        <v>35.25</v>
      </c>
      <c r="E13" s="34">
        <f>D13+2.25</f>
        <v>37.5</v>
      </c>
      <c r="F13" s="34">
        <f>E13+2.25</f>
        <v>39.75</v>
      </c>
      <c r="G13" s="34">
        <f>F13+2</f>
        <v>41.75</v>
      </c>
      <c r="H13" s="150"/>
      <c r="I13" s="55"/>
      <c r="J13" s="55"/>
      <c r="K13" s="55" t="s">
        <v>154</v>
      </c>
      <c r="L13" s="55" t="s">
        <v>345</v>
      </c>
      <c r="M13" s="55"/>
      <c r="N13" s="55"/>
      <c r="O13" s="16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4" customHeight="1" thickBot="1">
      <c r="A14" s="151"/>
      <c r="B14" s="152"/>
      <c r="C14" s="152"/>
      <c r="D14" s="152"/>
      <c r="E14" s="152"/>
      <c r="F14" s="152"/>
      <c r="G14" s="152"/>
      <c r="H14" s="153"/>
      <c r="I14" s="163"/>
      <c r="J14" s="163"/>
      <c r="K14" s="164"/>
      <c r="L14" s="448" t="s">
        <v>346</v>
      </c>
      <c r="M14" s="163"/>
      <c r="N14" s="164"/>
      <c r="O14" s="16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4" customHeight="1">
      <c r="A15" s="45"/>
      <c r="B15" s="45"/>
      <c r="C15" s="45"/>
      <c r="D15" s="45"/>
      <c r="E15" s="45"/>
      <c r="F15" s="47"/>
      <c r="K15" s="145"/>
      <c r="M15" s="145"/>
      <c r="O15" s="5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>
      <c r="A16" s="48" t="s">
        <v>169</v>
      </c>
      <c r="B16" s="48"/>
      <c r="C16" s="49"/>
      <c r="K16" s="145"/>
      <c r="M16" s="145"/>
      <c r="O16" s="5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3:256" s="25" customFormat="1">
      <c r="C17" s="26"/>
      <c r="E17" s="61" t="s">
        <v>170</v>
      </c>
      <c r="F17" s="62">
        <v>45069</v>
      </c>
      <c r="I17" s="61" t="s">
        <v>171</v>
      </c>
      <c r="J17" s="61" t="s">
        <v>133</v>
      </c>
      <c r="K17" s="145"/>
      <c r="M17" s="166" t="s">
        <v>172</v>
      </c>
      <c r="N17" s="48" t="s">
        <v>136</v>
      </c>
      <c r="O17" s="5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5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63" customWidth="1"/>
    <col min="2" max="16384" width="10" style="63"/>
  </cols>
  <sheetData>
    <row r="1" spans="1:11" ht="22.5" customHeight="1">
      <c r="A1" s="318" t="s">
        <v>173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118" t="s">
        <v>53</v>
      </c>
      <c r="B2" s="234"/>
      <c r="C2" s="234"/>
      <c r="D2" s="235" t="s">
        <v>55</v>
      </c>
      <c r="E2" s="235"/>
      <c r="F2" s="234"/>
      <c r="G2" s="234"/>
      <c r="H2" s="119" t="s">
        <v>56</v>
      </c>
      <c r="I2" s="236"/>
      <c r="J2" s="236"/>
      <c r="K2" s="237"/>
    </row>
    <row r="3" spans="1:11" ht="16.5" customHeight="1">
      <c r="A3" s="238" t="s">
        <v>58</v>
      </c>
      <c r="B3" s="239"/>
      <c r="C3" s="240"/>
      <c r="D3" s="241" t="s">
        <v>59</v>
      </c>
      <c r="E3" s="242"/>
      <c r="F3" s="242"/>
      <c r="G3" s="243"/>
      <c r="H3" s="241" t="s">
        <v>60</v>
      </c>
      <c r="I3" s="242"/>
      <c r="J3" s="242"/>
      <c r="K3" s="243"/>
    </row>
    <row r="4" spans="1:11" ht="16.5" customHeight="1">
      <c r="A4" s="122" t="s">
        <v>61</v>
      </c>
      <c r="B4" s="319"/>
      <c r="C4" s="320"/>
      <c r="D4" s="246" t="s">
        <v>63</v>
      </c>
      <c r="E4" s="247"/>
      <c r="F4" s="248"/>
      <c r="G4" s="249"/>
      <c r="H4" s="246" t="s">
        <v>174</v>
      </c>
      <c r="I4" s="247"/>
      <c r="J4" s="69" t="s">
        <v>65</v>
      </c>
      <c r="K4" s="142" t="s">
        <v>66</v>
      </c>
    </row>
    <row r="5" spans="1:11" ht="16.5" customHeight="1">
      <c r="A5" s="125" t="s">
        <v>67</v>
      </c>
      <c r="B5" s="321"/>
      <c r="C5" s="322"/>
      <c r="D5" s="246" t="s">
        <v>175</v>
      </c>
      <c r="E5" s="247"/>
      <c r="F5" s="319"/>
      <c r="G5" s="320"/>
      <c r="H5" s="246" t="s">
        <v>176</v>
      </c>
      <c r="I5" s="247"/>
      <c r="J5" s="69" t="s">
        <v>65</v>
      </c>
      <c r="K5" s="142" t="s">
        <v>66</v>
      </c>
    </row>
    <row r="6" spans="1:11" ht="16.5" customHeight="1">
      <c r="A6" s="122" t="s">
        <v>71</v>
      </c>
      <c r="B6" s="321"/>
      <c r="C6" s="322"/>
      <c r="D6" s="246" t="s">
        <v>177</v>
      </c>
      <c r="E6" s="247"/>
      <c r="F6" s="319"/>
      <c r="G6" s="320"/>
      <c r="H6" s="246" t="s">
        <v>178</v>
      </c>
      <c r="I6" s="247"/>
      <c r="J6" s="247"/>
      <c r="K6" s="323"/>
    </row>
    <row r="7" spans="1:11" ht="16.5" customHeight="1">
      <c r="A7" s="122" t="s">
        <v>75</v>
      </c>
      <c r="B7" s="319"/>
      <c r="C7" s="320"/>
      <c r="D7" s="122" t="s">
        <v>179</v>
      </c>
      <c r="E7" s="124"/>
      <c r="F7" s="319"/>
      <c r="G7" s="320"/>
      <c r="H7" s="324"/>
      <c r="I7" s="244"/>
      <c r="J7" s="244"/>
      <c r="K7" s="245"/>
    </row>
    <row r="8" spans="1:11" ht="16.5" customHeight="1">
      <c r="A8" s="127" t="s">
        <v>78</v>
      </c>
      <c r="B8" s="252" t="s">
        <v>180</v>
      </c>
      <c r="C8" s="253"/>
      <c r="D8" s="254" t="s">
        <v>80</v>
      </c>
      <c r="E8" s="255"/>
      <c r="F8" s="256"/>
      <c r="G8" s="257"/>
      <c r="H8" s="254"/>
      <c r="I8" s="255"/>
      <c r="J8" s="255"/>
      <c r="K8" s="264"/>
    </row>
    <row r="9" spans="1:11" ht="16.5" customHeight="1">
      <c r="A9" s="325" t="s">
        <v>181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128" t="s">
        <v>84</v>
      </c>
      <c r="B10" s="129" t="s">
        <v>85</v>
      </c>
      <c r="C10" s="130" t="s">
        <v>86</v>
      </c>
      <c r="D10" s="131"/>
      <c r="E10" s="132" t="s">
        <v>89</v>
      </c>
      <c r="F10" s="129" t="s">
        <v>85</v>
      </c>
      <c r="G10" s="130" t="s">
        <v>86</v>
      </c>
      <c r="H10" s="129"/>
      <c r="I10" s="132" t="s">
        <v>87</v>
      </c>
      <c r="J10" s="129" t="s">
        <v>85</v>
      </c>
      <c r="K10" s="143" t="s">
        <v>86</v>
      </c>
    </row>
    <row r="11" spans="1:11" ht="16.5" customHeight="1">
      <c r="A11" s="125" t="s">
        <v>90</v>
      </c>
      <c r="B11" s="133" t="s">
        <v>85</v>
      </c>
      <c r="C11" s="69" t="s">
        <v>86</v>
      </c>
      <c r="D11" s="134"/>
      <c r="E11" s="135" t="s">
        <v>92</v>
      </c>
      <c r="F11" s="133" t="s">
        <v>85</v>
      </c>
      <c r="G11" s="69" t="s">
        <v>86</v>
      </c>
      <c r="H11" s="133"/>
      <c r="I11" s="135" t="s">
        <v>97</v>
      </c>
      <c r="J11" s="133" t="s">
        <v>85</v>
      </c>
      <c r="K11" s="142" t="s">
        <v>86</v>
      </c>
    </row>
    <row r="12" spans="1:11" ht="16.5" customHeight="1">
      <c r="A12" s="254" t="s">
        <v>118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64"/>
    </row>
    <row r="13" spans="1:11" ht="16.5" customHeight="1">
      <c r="A13" s="326" t="s">
        <v>182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6.5" customHeight="1">
      <c r="A14" s="327"/>
      <c r="B14" s="328"/>
      <c r="C14" s="328"/>
      <c r="D14" s="328"/>
      <c r="E14" s="328"/>
      <c r="F14" s="328"/>
      <c r="G14" s="328"/>
      <c r="H14" s="328"/>
      <c r="I14" s="329"/>
      <c r="J14" s="329"/>
      <c r="K14" s="330"/>
    </row>
    <row r="15" spans="1:11" ht="16.5" customHeight="1">
      <c r="A15" s="331"/>
      <c r="B15" s="332"/>
      <c r="C15" s="332"/>
      <c r="D15" s="333"/>
      <c r="E15" s="334"/>
      <c r="F15" s="332"/>
      <c r="G15" s="332"/>
      <c r="H15" s="333"/>
      <c r="I15" s="335"/>
      <c r="J15" s="336"/>
      <c r="K15" s="337"/>
    </row>
    <row r="16" spans="1:11" ht="16.5" customHeight="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 ht="16.5" customHeight="1">
      <c r="A17" s="326" t="s">
        <v>183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27"/>
      <c r="B18" s="328"/>
      <c r="C18" s="328"/>
      <c r="D18" s="328"/>
      <c r="E18" s="328"/>
      <c r="F18" s="328"/>
      <c r="G18" s="328"/>
      <c r="H18" s="328"/>
      <c r="I18" s="329"/>
      <c r="J18" s="329"/>
      <c r="K18" s="330"/>
    </row>
    <row r="19" spans="1:11" ht="16.5" customHeight="1">
      <c r="A19" s="331"/>
      <c r="B19" s="332"/>
      <c r="C19" s="332"/>
      <c r="D19" s="333"/>
      <c r="E19" s="334"/>
      <c r="F19" s="332"/>
      <c r="G19" s="332"/>
      <c r="H19" s="333"/>
      <c r="I19" s="335"/>
      <c r="J19" s="336"/>
      <c r="K19" s="337"/>
    </row>
    <row r="20" spans="1:11" ht="16.5" customHeight="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ht="16.5" customHeight="1">
      <c r="A21" s="341" t="s">
        <v>115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</row>
    <row r="22" spans="1:11" ht="16.5" customHeight="1">
      <c r="A22" s="342" t="s">
        <v>116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ht="16.5" customHeight="1">
      <c r="A23" s="284" t="s">
        <v>117</v>
      </c>
      <c r="B23" s="285"/>
      <c r="C23" s="69" t="s">
        <v>65</v>
      </c>
      <c r="D23" s="69" t="s">
        <v>66</v>
      </c>
      <c r="E23" s="343"/>
      <c r="F23" s="343"/>
      <c r="G23" s="343"/>
      <c r="H23" s="343"/>
      <c r="I23" s="343"/>
      <c r="J23" s="343"/>
      <c r="K23" s="344"/>
    </row>
    <row r="24" spans="1:11" ht="16.5" customHeight="1">
      <c r="A24" s="246" t="s">
        <v>184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5"/>
    </row>
    <row r="25" spans="1:11" ht="16.5" customHeight="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ht="16.5" customHeight="1">
      <c r="A26" s="325" t="s">
        <v>125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120" t="s">
        <v>126</v>
      </c>
      <c r="B27" s="130" t="s">
        <v>95</v>
      </c>
      <c r="C27" s="130" t="s">
        <v>96</v>
      </c>
      <c r="D27" s="130" t="s">
        <v>88</v>
      </c>
      <c r="E27" s="121" t="s">
        <v>127</v>
      </c>
      <c r="F27" s="130" t="s">
        <v>95</v>
      </c>
      <c r="G27" s="130" t="s">
        <v>96</v>
      </c>
      <c r="H27" s="130" t="s">
        <v>88</v>
      </c>
      <c r="I27" s="121" t="s">
        <v>128</v>
      </c>
      <c r="J27" s="130" t="s">
        <v>95</v>
      </c>
      <c r="K27" s="143" t="s">
        <v>96</v>
      </c>
    </row>
    <row r="28" spans="1:11" ht="16.5" customHeight="1">
      <c r="A28" s="136" t="s">
        <v>87</v>
      </c>
      <c r="B28" s="69" t="s">
        <v>95</v>
      </c>
      <c r="C28" s="69" t="s">
        <v>96</v>
      </c>
      <c r="D28" s="69" t="s">
        <v>88</v>
      </c>
      <c r="E28" s="137" t="s">
        <v>94</v>
      </c>
      <c r="F28" s="69" t="s">
        <v>95</v>
      </c>
      <c r="G28" s="69" t="s">
        <v>96</v>
      </c>
      <c r="H28" s="69" t="s">
        <v>88</v>
      </c>
      <c r="I28" s="137" t="s">
        <v>105</v>
      </c>
      <c r="J28" s="69" t="s">
        <v>95</v>
      </c>
      <c r="K28" s="142" t="s">
        <v>96</v>
      </c>
    </row>
    <row r="29" spans="1:11" ht="16.5" customHeight="1">
      <c r="A29" s="246" t="s">
        <v>98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48"/>
    </row>
    <row r="30" spans="1:11" ht="16.5" customHeight="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11" ht="16.5" customHeight="1">
      <c r="A31" s="325" t="s">
        <v>185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21" customHeight="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21" customHeight="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51"/>
    </row>
    <row r="34" spans="1:11" ht="2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51"/>
    </row>
    <row r="35" spans="1:11" ht="21" customHeight="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251"/>
    </row>
    <row r="36" spans="1:11" ht="21" customHeight="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251"/>
    </row>
    <row r="37" spans="1:11" ht="21" customHeight="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251"/>
    </row>
    <row r="38" spans="1:11" ht="21" customHeight="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251"/>
    </row>
    <row r="39" spans="1:11" ht="21" customHeight="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251"/>
    </row>
    <row r="40" spans="1:11" ht="21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251"/>
    </row>
    <row r="41" spans="1:11" ht="21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251"/>
    </row>
    <row r="42" spans="1:11" ht="21" customHeight="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251"/>
    </row>
    <row r="43" spans="1:11" ht="17.25" customHeight="1">
      <c r="A43" s="292" t="s">
        <v>124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4"/>
    </row>
    <row r="44" spans="1:11" ht="16.5" customHeight="1">
      <c r="A44" s="325" t="s">
        <v>186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352" t="s">
        <v>118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4"/>
    </row>
    <row r="46" spans="1:11" ht="18" customHeight="1">
      <c r="A46" s="352"/>
      <c r="B46" s="353"/>
      <c r="C46" s="353"/>
      <c r="D46" s="353"/>
      <c r="E46" s="353"/>
      <c r="F46" s="353"/>
      <c r="G46" s="353"/>
      <c r="H46" s="353"/>
      <c r="I46" s="353"/>
      <c r="J46" s="353"/>
      <c r="K46" s="354"/>
    </row>
    <row r="47" spans="1:11" ht="18" customHeight="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47"/>
    </row>
    <row r="48" spans="1:11" ht="21" customHeight="1">
      <c r="A48" s="138" t="s">
        <v>130</v>
      </c>
      <c r="B48" s="355" t="s">
        <v>131</v>
      </c>
      <c r="C48" s="355"/>
      <c r="D48" s="139" t="s">
        <v>132</v>
      </c>
      <c r="E48" s="140"/>
      <c r="F48" s="139" t="s">
        <v>134</v>
      </c>
      <c r="G48" s="141"/>
      <c r="H48" s="356" t="s">
        <v>135</v>
      </c>
      <c r="I48" s="356"/>
      <c r="J48" s="355"/>
      <c r="K48" s="357"/>
    </row>
    <row r="49" spans="1:11" ht="16.5" customHeight="1">
      <c r="A49" s="261" t="s">
        <v>137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6.5" customHeight="1">
      <c r="A50" s="358"/>
      <c r="B50" s="359"/>
      <c r="C50" s="359"/>
      <c r="D50" s="359"/>
      <c r="E50" s="359"/>
      <c r="F50" s="359"/>
      <c r="G50" s="359"/>
      <c r="H50" s="359"/>
      <c r="I50" s="359"/>
      <c r="J50" s="359"/>
      <c r="K50" s="360"/>
    </row>
    <row r="51" spans="1:11" ht="16.5" customHeight="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63"/>
    </row>
    <row r="52" spans="1:11" ht="21" customHeight="1">
      <c r="A52" s="138" t="s">
        <v>130</v>
      </c>
      <c r="B52" s="355" t="s">
        <v>131</v>
      </c>
      <c r="C52" s="355"/>
      <c r="D52" s="139" t="s">
        <v>132</v>
      </c>
      <c r="E52" s="139"/>
      <c r="F52" s="139" t="s">
        <v>134</v>
      </c>
      <c r="G52" s="139"/>
      <c r="H52" s="356" t="s">
        <v>135</v>
      </c>
      <c r="I52" s="356"/>
      <c r="J52" s="364"/>
      <c r="K52" s="365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6" t="s">
        <v>140</v>
      </c>
      <c r="B1" s="307"/>
      <c r="C1" s="308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66"/>
      <c r="C2" s="367"/>
      <c r="D2" s="29" t="s">
        <v>67</v>
      </c>
      <c r="E2" s="368"/>
      <c r="F2" s="368"/>
      <c r="G2" s="368"/>
      <c r="H2" s="373"/>
      <c r="I2" s="51" t="s">
        <v>56</v>
      </c>
      <c r="J2" s="369" t="s">
        <v>57</v>
      </c>
      <c r="K2" s="369"/>
      <c r="L2" s="369"/>
      <c r="M2" s="369"/>
      <c r="N2" s="370"/>
      <c r="O2" s="5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72" t="s">
        <v>141</v>
      </c>
      <c r="B3" s="313" t="s">
        <v>142</v>
      </c>
      <c r="C3" s="314"/>
      <c r="D3" s="313"/>
      <c r="E3" s="313"/>
      <c r="F3" s="313"/>
      <c r="G3" s="313"/>
      <c r="H3" s="374"/>
      <c r="I3" s="313" t="s">
        <v>143</v>
      </c>
      <c r="J3" s="313"/>
      <c r="K3" s="313"/>
      <c r="L3" s="313"/>
      <c r="M3" s="313"/>
      <c r="N3" s="371"/>
      <c r="O3" s="5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72"/>
      <c r="B4" s="30" t="s">
        <v>187</v>
      </c>
      <c r="C4" s="30" t="s">
        <v>188</v>
      </c>
      <c r="D4" s="30" t="s">
        <v>189</v>
      </c>
      <c r="E4" s="30" t="s">
        <v>190</v>
      </c>
      <c r="F4" s="30" t="s">
        <v>191</v>
      </c>
      <c r="G4" s="30" t="s">
        <v>192</v>
      </c>
      <c r="H4" s="374"/>
      <c r="I4" s="103" t="s">
        <v>193</v>
      </c>
      <c r="J4" s="104" t="s">
        <v>188</v>
      </c>
      <c r="K4" s="104" t="s">
        <v>189</v>
      </c>
      <c r="L4" s="104" t="s">
        <v>190</v>
      </c>
      <c r="M4" s="104" t="s">
        <v>191</v>
      </c>
      <c r="N4" s="104" t="s">
        <v>192</v>
      </c>
      <c r="O4" s="105" t="s">
        <v>152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0.100000000000001" customHeight="1">
      <c r="A5" s="372"/>
      <c r="B5" s="30"/>
      <c r="C5" s="30"/>
      <c r="D5" s="30"/>
      <c r="E5" s="30"/>
      <c r="F5" s="30"/>
      <c r="G5" s="30"/>
      <c r="H5" s="375"/>
      <c r="I5" s="106"/>
      <c r="J5" s="107"/>
      <c r="K5" s="108"/>
      <c r="L5" s="108"/>
      <c r="M5" s="108"/>
      <c r="N5" s="108"/>
      <c r="O5" s="10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0.100000000000001" customHeight="1">
      <c r="A6" s="97"/>
      <c r="B6" s="98"/>
      <c r="C6" s="98"/>
      <c r="D6" s="99"/>
      <c r="E6" s="98"/>
      <c r="F6" s="98"/>
      <c r="G6" s="98"/>
      <c r="H6" s="375"/>
      <c r="I6" s="110"/>
      <c r="J6" s="110"/>
      <c r="K6" s="111"/>
      <c r="L6" s="110"/>
      <c r="M6" s="110"/>
      <c r="N6" s="110"/>
      <c r="O6" s="1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0.100000000000001" customHeight="1">
      <c r="A7" s="100"/>
      <c r="B7" s="101"/>
      <c r="C7" s="101"/>
      <c r="D7" s="102"/>
      <c r="E7" s="101"/>
      <c r="F7" s="101"/>
      <c r="G7" s="101"/>
      <c r="H7" s="375"/>
      <c r="I7" s="113"/>
      <c r="J7" s="113"/>
      <c r="K7" s="113"/>
      <c r="L7" s="113"/>
      <c r="M7" s="113"/>
      <c r="N7" s="113"/>
      <c r="O7" s="11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0.100000000000001" customHeight="1">
      <c r="A8" s="100"/>
      <c r="B8" s="101"/>
      <c r="C8" s="101"/>
      <c r="D8" s="102"/>
      <c r="E8" s="101"/>
      <c r="F8" s="101"/>
      <c r="G8" s="101"/>
      <c r="H8" s="375"/>
      <c r="I8" s="113"/>
      <c r="J8" s="113"/>
      <c r="K8" s="113"/>
      <c r="L8" s="113"/>
      <c r="M8" s="113"/>
      <c r="N8" s="113"/>
      <c r="O8" s="11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0.100000000000001" customHeight="1">
      <c r="A9" s="100"/>
      <c r="B9" s="101"/>
      <c r="C9" s="101"/>
      <c r="D9" s="102"/>
      <c r="E9" s="101"/>
      <c r="F9" s="101"/>
      <c r="G9" s="101"/>
      <c r="H9" s="375"/>
      <c r="I9" s="113"/>
      <c r="J9" s="113"/>
      <c r="K9" s="113"/>
      <c r="L9" s="113"/>
      <c r="M9" s="113"/>
      <c r="N9" s="113"/>
      <c r="O9" s="11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0.100000000000001" customHeight="1">
      <c r="A10" s="100"/>
      <c r="B10" s="101"/>
      <c r="C10" s="101"/>
      <c r="D10" s="102"/>
      <c r="E10" s="101"/>
      <c r="F10" s="101"/>
      <c r="G10" s="101"/>
      <c r="H10" s="375"/>
      <c r="I10" s="113"/>
      <c r="J10" s="113"/>
      <c r="K10" s="113"/>
      <c r="L10" s="113"/>
      <c r="M10" s="113"/>
      <c r="N10" s="113"/>
      <c r="O10" s="11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0.100000000000001" customHeight="1">
      <c r="A11" s="100"/>
      <c r="B11" s="101"/>
      <c r="C11" s="101"/>
      <c r="D11" s="102"/>
      <c r="E11" s="101"/>
      <c r="F11" s="101"/>
      <c r="G11" s="101"/>
      <c r="H11" s="375"/>
      <c r="I11" s="113"/>
      <c r="J11" s="113"/>
      <c r="K11" s="113"/>
      <c r="L11" s="113"/>
      <c r="M11" s="113"/>
      <c r="N11" s="113"/>
      <c r="O11" s="11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0.100000000000001" customHeight="1">
      <c r="A12" s="100"/>
      <c r="B12" s="101"/>
      <c r="C12" s="101"/>
      <c r="D12" s="102"/>
      <c r="E12" s="101"/>
      <c r="F12" s="101"/>
      <c r="G12" s="101"/>
      <c r="H12" s="375"/>
      <c r="I12" s="113"/>
      <c r="J12" s="113"/>
      <c r="K12" s="113"/>
      <c r="L12" s="113"/>
      <c r="M12" s="113"/>
      <c r="N12" s="113"/>
      <c r="O12" s="11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0.100000000000001" customHeight="1">
      <c r="A13" s="100"/>
      <c r="B13" s="101"/>
      <c r="C13" s="101"/>
      <c r="D13" s="102"/>
      <c r="E13" s="101"/>
      <c r="F13" s="101"/>
      <c r="G13" s="101"/>
      <c r="H13" s="375"/>
      <c r="I13" s="113"/>
      <c r="J13" s="113"/>
      <c r="K13" s="113"/>
      <c r="L13" s="113"/>
      <c r="M13" s="113"/>
      <c r="N13" s="113"/>
      <c r="O13" s="11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0.100000000000001" customHeight="1">
      <c r="A14" s="100"/>
      <c r="B14" s="101"/>
      <c r="C14" s="101"/>
      <c r="D14" s="102"/>
      <c r="E14" s="101"/>
      <c r="F14" s="101"/>
      <c r="G14" s="101"/>
      <c r="H14" s="375"/>
      <c r="I14" s="113"/>
      <c r="J14" s="113"/>
      <c r="K14" s="113"/>
      <c r="L14" s="113"/>
      <c r="M14" s="113"/>
      <c r="N14" s="113"/>
      <c r="O14" s="11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0.100000000000001" customHeight="1">
      <c r="A15" s="100"/>
      <c r="B15" s="101"/>
      <c r="C15" s="101"/>
      <c r="D15" s="102"/>
      <c r="E15" s="101"/>
      <c r="F15" s="101"/>
      <c r="G15" s="101"/>
      <c r="H15" s="375"/>
      <c r="I15" s="113"/>
      <c r="J15" s="113"/>
      <c r="K15" s="113"/>
      <c r="L15" s="113"/>
      <c r="M15" s="113"/>
      <c r="N15" s="113"/>
      <c r="O15" s="11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0.100000000000001" customHeight="1">
      <c r="A16" s="100"/>
      <c r="B16" s="101"/>
      <c r="C16" s="101"/>
      <c r="D16" s="102"/>
      <c r="E16" s="101"/>
      <c r="F16" s="101"/>
      <c r="G16" s="101"/>
      <c r="H16" s="375"/>
      <c r="I16" s="113"/>
      <c r="J16" s="113"/>
      <c r="K16" s="113"/>
      <c r="L16" s="113"/>
      <c r="M16" s="113"/>
      <c r="N16" s="113"/>
      <c r="O16" s="11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0.100000000000001" customHeight="1">
      <c r="A17" s="100"/>
      <c r="B17" s="101"/>
      <c r="C17" s="101"/>
      <c r="D17" s="102"/>
      <c r="E17" s="101"/>
      <c r="F17" s="101"/>
      <c r="G17" s="101"/>
      <c r="H17" s="375"/>
      <c r="I17" s="113"/>
      <c r="J17" s="113"/>
      <c r="K17" s="113"/>
      <c r="L17" s="113"/>
      <c r="M17" s="113"/>
      <c r="N17" s="113"/>
      <c r="O17" s="11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0.100000000000001" customHeight="1">
      <c r="A18" s="100"/>
      <c r="B18" s="101"/>
      <c r="C18" s="101"/>
      <c r="D18" s="102"/>
      <c r="E18" s="101"/>
      <c r="F18" s="101"/>
      <c r="G18" s="101"/>
      <c r="H18" s="375"/>
      <c r="I18" s="113"/>
      <c r="J18" s="113"/>
      <c r="K18" s="113"/>
      <c r="L18" s="113"/>
      <c r="M18" s="113"/>
      <c r="N18" s="113"/>
      <c r="O18" s="11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0.100000000000001" customHeight="1">
      <c r="A19" s="38"/>
      <c r="B19" s="39"/>
      <c r="C19" s="39"/>
      <c r="D19" s="39"/>
      <c r="E19" s="39"/>
      <c r="F19" s="39"/>
      <c r="G19" s="39"/>
      <c r="H19" s="375"/>
      <c r="I19" s="113"/>
      <c r="J19" s="113"/>
      <c r="K19" s="113"/>
      <c r="L19" s="113"/>
      <c r="M19" s="113"/>
      <c r="N19" s="113"/>
      <c r="O19" s="11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0.100000000000001" customHeight="1">
      <c r="A20" s="40"/>
      <c r="B20" s="41"/>
      <c r="C20" s="41"/>
      <c r="D20" s="41"/>
      <c r="E20" s="41"/>
      <c r="F20" s="41"/>
      <c r="G20" s="41"/>
      <c r="H20" s="375"/>
      <c r="I20" s="113"/>
      <c r="J20" s="113"/>
      <c r="K20" s="113"/>
      <c r="L20" s="113"/>
      <c r="M20" s="113"/>
      <c r="N20" s="113"/>
      <c r="O20" s="1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0.100000000000001" customHeight="1">
      <c r="A21" s="42"/>
      <c r="B21" s="43"/>
      <c r="C21" s="43"/>
      <c r="D21" s="44"/>
      <c r="E21" s="43"/>
      <c r="F21" s="43"/>
      <c r="G21" s="43"/>
      <c r="H21" s="376"/>
      <c r="I21" s="115"/>
      <c r="J21" s="115"/>
      <c r="K21" s="116"/>
      <c r="L21" s="115"/>
      <c r="M21" s="115"/>
      <c r="N21" s="116"/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16.5">
      <c r="A22" s="45"/>
      <c r="B22" s="45"/>
      <c r="C22" s="45"/>
      <c r="D22" s="46"/>
      <c r="E22" s="45"/>
      <c r="F22" s="45"/>
      <c r="G22" s="47"/>
      <c r="O22" s="5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A23" s="48" t="s">
        <v>169</v>
      </c>
      <c r="B23" s="48"/>
      <c r="C23" s="49"/>
      <c r="O23" s="5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5" customFormat="1">
      <c r="C24" s="26"/>
      <c r="I24" s="61" t="s">
        <v>170</v>
      </c>
      <c r="J24" s="62"/>
      <c r="K24" s="61" t="s">
        <v>171</v>
      </c>
      <c r="L24" s="61"/>
      <c r="M24" s="61" t="s">
        <v>172</v>
      </c>
      <c r="O24" s="5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5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E2" sqref="E2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2.7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2.5">
      <c r="A1" s="318" t="s">
        <v>194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8" customHeight="1">
      <c r="A2" s="64" t="s">
        <v>53</v>
      </c>
      <c r="B2" s="377" t="s">
        <v>54</v>
      </c>
      <c r="C2" s="377"/>
      <c r="D2" s="65" t="s">
        <v>61</v>
      </c>
      <c r="E2" s="66" t="s">
        <v>62</v>
      </c>
      <c r="F2" s="67" t="s">
        <v>195</v>
      </c>
      <c r="G2" s="378" t="s">
        <v>68</v>
      </c>
      <c r="H2" s="378"/>
      <c r="I2" s="85" t="s">
        <v>56</v>
      </c>
      <c r="J2" s="378" t="s">
        <v>57</v>
      </c>
      <c r="K2" s="379"/>
    </row>
    <row r="3" spans="1:11" ht="18" customHeight="1">
      <c r="A3" s="68" t="s">
        <v>75</v>
      </c>
      <c r="B3" s="244">
        <v>1300</v>
      </c>
      <c r="C3" s="244"/>
      <c r="D3" s="70" t="s">
        <v>196</v>
      </c>
      <c r="E3" s="380">
        <v>45072</v>
      </c>
      <c r="F3" s="321"/>
      <c r="G3" s="321"/>
      <c r="H3" s="343" t="s">
        <v>197</v>
      </c>
      <c r="I3" s="343"/>
      <c r="J3" s="343"/>
      <c r="K3" s="344"/>
    </row>
    <row r="4" spans="1:11" ht="18" customHeight="1">
      <c r="A4" s="71" t="s">
        <v>71</v>
      </c>
      <c r="B4" s="69">
        <v>2</v>
      </c>
      <c r="C4" s="69">
        <v>6</v>
      </c>
      <c r="D4" s="72" t="s">
        <v>198</v>
      </c>
      <c r="E4" s="321" t="s">
        <v>199</v>
      </c>
      <c r="F4" s="321"/>
      <c r="G4" s="321"/>
      <c r="H4" s="285" t="s">
        <v>200</v>
      </c>
      <c r="I4" s="285"/>
      <c r="J4" s="83" t="s">
        <v>65</v>
      </c>
      <c r="K4" s="92" t="s">
        <v>66</v>
      </c>
    </row>
    <row r="5" spans="1:11" ht="18" customHeight="1">
      <c r="A5" s="71" t="s">
        <v>201</v>
      </c>
      <c r="B5" s="244">
        <v>2</v>
      </c>
      <c r="C5" s="244"/>
      <c r="D5" s="70" t="s">
        <v>202</v>
      </c>
      <c r="E5" s="70" t="s">
        <v>203</v>
      </c>
      <c r="F5" s="70"/>
      <c r="G5" s="70"/>
      <c r="H5" s="285" t="s">
        <v>204</v>
      </c>
      <c r="I5" s="285"/>
      <c r="J5" s="83" t="s">
        <v>65</v>
      </c>
      <c r="K5" s="92" t="s">
        <v>66</v>
      </c>
    </row>
    <row r="6" spans="1:11" ht="18" customHeight="1">
      <c r="A6" s="73" t="s">
        <v>205</v>
      </c>
      <c r="B6" s="339">
        <v>24</v>
      </c>
      <c r="C6" s="339"/>
      <c r="D6" s="75" t="s">
        <v>206</v>
      </c>
      <c r="E6" s="76"/>
      <c r="F6" s="77"/>
      <c r="G6" s="75"/>
      <c r="H6" s="381" t="s">
        <v>207</v>
      </c>
      <c r="I6" s="381"/>
      <c r="J6" s="77" t="s">
        <v>65</v>
      </c>
      <c r="K6" s="93" t="s">
        <v>66</v>
      </c>
    </row>
    <row r="7" spans="1:11" ht="18" customHeight="1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ht="18" customHeight="1">
      <c r="A8" s="81" t="s">
        <v>208</v>
      </c>
      <c r="B8" s="82" t="s">
        <v>209</v>
      </c>
      <c r="C8" s="82" t="s">
        <v>210</v>
      </c>
      <c r="D8" s="82" t="s">
        <v>211</v>
      </c>
      <c r="E8" s="82" t="s">
        <v>212</v>
      </c>
      <c r="F8" s="82" t="s">
        <v>213</v>
      </c>
      <c r="G8" s="382" t="s">
        <v>214</v>
      </c>
      <c r="H8" s="383"/>
      <c r="I8" s="383"/>
      <c r="J8" s="383"/>
      <c r="K8" s="384"/>
    </row>
    <row r="9" spans="1:11" ht="18" customHeight="1">
      <c r="A9" s="284" t="s">
        <v>215</v>
      </c>
      <c r="B9" s="285"/>
      <c r="C9" s="83" t="s">
        <v>65</v>
      </c>
      <c r="D9" s="83" t="s">
        <v>66</v>
      </c>
      <c r="E9" s="70" t="s">
        <v>216</v>
      </c>
      <c r="F9" s="84" t="s">
        <v>138</v>
      </c>
      <c r="G9" s="385"/>
      <c r="H9" s="386"/>
      <c r="I9" s="386"/>
      <c r="J9" s="386"/>
      <c r="K9" s="387"/>
    </row>
    <row r="10" spans="1:11" ht="18" customHeight="1">
      <c r="A10" s="284" t="s">
        <v>217</v>
      </c>
      <c r="B10" s="285"/>
      <c r="C10" s="83" t="s">
        <v>65</v>
      </c>
      <c r="D10" s="83" t="s">
        <v>66</v>
      </c>
      <c r="E10" s="70" t="s">
        <v>218</v>
      </c>
      <c r="F10" s="84" t="s">
        <v>219</v>
      </c>
      <c r="G10" s="385" t="s">
        <v>220</v>
      </c>
      <c r="H10" s="386"/>
      <c r="I10" s="386"/>
      <c r="J10" s="386"/>
      <c r="K10" s="387"/>
    </row>
    <row r="11" spans="1:11" ht="18" customHeight="1">
      <c r="A11" s="352" t="s">
        <v>181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ht="18" customHeight="1">
      <c r="A12" s="68" t="s">
        <v>89</v>
      </c>
      <c r="B12" s="83" t="s">
        <v>85</v>
      </c>
      <c r="C12" s="83" t="s">
        <v>86</v>
      </c>
      <c r="D12" s="84"/>
      <c r="E12" s="70" t="s">
        <v>87</v>
      </c>
      <c r="F12" s="83" t="s">
        <v>85</v>
      </c>
      <c r="G12" s="83" t="s">
        <v>86</v>
      </c>
      <c r="H12" s="83"/>
      <c r="I12" s="70" t="s">
        <v>221</v>
      </c>
      <c r="J12" s="83" t="s">
        <v>85</v>
      </c>
      <c r="K12" s="92" t="s">
        <v>86</v>
      </c>
    </row>
    <row r="13" spans="1:11" ht="18" customHeight="1">
      <c r="A13" s="68" t="s">
        <v>92</v>
      </c>
      <c r="B13" s="83" t="s">
        <v>85</v>
      </c>
      <c r="C13" s="83" t="s">
        <v>86</v>
      </c>
      <c r="D13" s="84"/>
      <c r="E13" s="70" t="s">
        <v>97</v>
      </c>
      <c r="F13" s="83" t="s">
        <v>85</v>
      </c>
      <c r="G13" s="83" t="s">
        <v>86</v>
      </c>
      <c r="H13" s="83"/>
      <c r="I13" s="70" t="s">
        <v>222</v>
      </c>
      <c r="J13" s="83" t="s">
        <v>85</v>
      </c>
      <c r="K13" s="92" t="s">
        <v>86</v>
      </c>
    </row>
    <row r="14" spans="1:11" ht="18" customHeight="1">
      <c r="A14" s="73" t="s">
        <v>223</v>
      </c>
      <c r="B14" s="77" t="s">
        <v>85</v>
      </c>
      <c r="C14" s="77" t="s">
        <v>86</v>
      </c>
      <c r="D14" s="76"/>
      <c r="E14" s="75" t="s">
        <v>224</v>
      </c>
      <c r="F14" s="77" t="s">
        <v>85</v>
      </c>
      <c r="G14" s="77" t="s">
        <v>86</v>
      </c>
      <c r="H14" s="77"/>
      <c r="I14" s="75" t="s">
        <v>225</v>
      </c>
      <c r="J14" s="77" t="s">
        <v>85</v>
      </c>
      <c r="K14" s="93" t="s">
        <v>86</v>
      </c>
    </row>
    <row r="15" spans="1:11" ht="18" customHeight="1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ht="18" customHeight="1">
      <c r="A16" s="342" t="s">
        <v>226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ht="18" customHeight="1">
      <c r="A17" s="284" t="s">
        <v>227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348"/>
    </row>
    <row r="18" spans="1:11" ht="18" customHeight="1">
      <c r="A18" s="284" t="s">
        <v>228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48"/>
    </row>
    <row r="19" spans="1:11" ht="21.95" customHeight="1">
      <c r="A19" s="388"/>
      <c r="B19" s="389"/>
      <c r="C19" s="389"/>
      <c r="D19" s="389"/>
      <c r="E19" s="389"/>
      <c r="F19" s="389"/>
      <c r="G19" s="389"/>
      <c r="H19" s="389"/>
      <c r="I19" s="389"/>
      <c r="J19" s="389"/>
      <c r="K19" s="390"/>
    </row>
    <row r="20" spans="1:11" ht="21.9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91"/>
    </row>
    <row r="21" spans="1:11" ht="21.95" customHeight="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91"/>
    </row>
    <row r="22" spans="1:11" ht="21.95" customHeight="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91"/>
    </row>
    <row r="23" spans="1:11" ht="21.95" customHeight="1">
      <c r="A23" s="392"/>
      <c r="B23" s="393"/>
      <c r="C23" s="393"/>
      <c r="D23" s="393"/>
      <c r="E23" s="393"/>
      <c r="F23" s="393"/>
      <c r="G23" s="393"/>
      <c r="H23" s="393"/>
      <c r="I23" s="393"/>
      <c r="J23" s="393"/>
      <c r="K23" s="394"/>
    </row>
    <row r="24" spans="1:11" ht="18" customHeight="1">
      <c r="A24" s="284" t="s">
        <v>117</v>
      </c>
      <c r="B24" s="285"/>
      <c r="C24" s="83" t="s">
        <v>65</v>
      </c>
      <c r="D24" s="83" t="s">
        <v>66</v>
      </c>
      <c r="E24" s="343"/>
      <c r="F24" s="343"/>
      <c r="G24" s="343"/>
      <c r="H24" s="343"/>
      <c r="I24" s="343"/>
      <c r="J24" s="343"/>
      <c r="K24" s="344"/>
    </row>
    <row r="25" spans="1:11" ht="18" customHeight="1">
      <c r="A25" s="86" t="s">
        <v>229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6"/>
    </row>
    <row r="26" spans="1:11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</row>
    <row r="27" spans="1:11" ht="20.100000000000001" customHeight="1">
      <c r="A27" s="398" t="s">
        <v>230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</row>
    <row r="28" spans="1:11" ht="23.1" customHeight="1">
      <c r="A28" s="87" t="s">
        <v>231</v>
      </c>
      <c r="B28" s="88"/>
      <c r="C28" s="88"/>
      <c r="D28" s="88"/>
      <c r="E28" s="88"/>
      <c r="F28" s="88"/>
      <c r="G28" s="88"/>
      <c r="H28" s="88"/>
      <c r="I28" s="88"/>
      <c r="J28" s="88">
        <v>1</v>
      </c>
      <c r="K28" s="95"/>
    </row>
    <row r="29" spans="1:11" ht="23.1" customHeight="1">
      <c r="A29" s="89" t="s">
        <v>232</v>
      </c>
      <c r="B29" s="90"/>
      <c r="C29" s="90"/>
      <c r="D29" s="90"/>
      <c r="E29" s="90"/>
      <c r="F29" s="90"/>
      <c r="G29" s="90"/>
      <c r="H29" s="90"/>
      <c r="I29" s="90"/>
      <c r="J29" s="88">
        <v>1</v>
      </c>
      <c r="K29" s="96"/>
    </row>
    <row r="30" spans="1:11" ht="23.1" customHeight="1">
      <c r="A30" s="89" t="s">
        <v>233</v>
      </c>
      <c r="B30" s="90"/>
      <c r="C30" s="90"/>
      <c r="D30" s="90"/>
      <c r="E30" s="90"/>
      <c r="F30" s="90"/>
      <c r="G30" s="90"/>
      <c r="H30" s="90"/>
      <c r="I30" s="90"/>
      <c r="J30" s="88">
        <v>1</v>
      </c>
      <c r="K30" s="96"/>
    </row>
    <row r="31" spans="1:11" ht="23.1" customHeight="1">
      <c r="A31" s="89"/>
      <c r="B31" s="90"/>
      <c r="C31" s="90"/>
      <c r="D31" s="90"/>
      <c r="E31" s="90"/>
      <c r="F31" s="90"/>
      <c r="G31" s="90"/>
      <c r="H31" s="90"/>
      <c r="I31" s="90"/>
      <c r="J31" s="88"/>
      <c r="K31" s="96"/>
    </row>
    <row r="32" spans="1:11" ht="23.1" customHeight="1">
      <c r="A32" s="89"/>
      <c r="B32" s="90"/>
      <c r="C32" s="90"/>
      <c r="D32" s="90"/>
      <c r="E32" s="90"/>
      <c r="F32" s="90"/>
      <c r="G32" s="90"/>
      <c r="H32" s="90"/>
      <c r="I32" s="90"/>
      <c r="J32" s="88"/>
      <c r="K32" s="96"/>
    </row>
    <row r="33" spans="1:11" ht="23.1" customHeight="1">
      <c r="A33" s="399"/>
      <c r="B33" s="400"/>
      <c r="C33" s="400"/>
      <c r="D33" s="400"/>
      <c r="E33" s="400"/>
      <c r="F33" s="400"/>
      <c r="G33" s="400"/>
      <c r="H33" s="400"/>
      <c r="I33" s="400"/>
      <c r="J33" s="400"/>
      <c r="K33" s="401"/>
    </row>
    <row r="34" spans="1:11" ht="23.1" customHeight="1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91"/>
    </row>
    <row r="35" spans="1:11" ht="23.1" customHeight="1">
      <c r="A35" s="402"/>
      <c r="B35" s="332"/>
      <c r="C35" s="332"/>
      <c r="D35" s="332"/>
      <c r="E35" s="332"/>
      <c r="F35" s="332"/>
      <c r="G35" s="332"/>
      <c r="H35" s="332"/>
      <c r="I35" s="332"/>
      <c r="J35" s="332"/>
      <c r="K35" s="391"/>
    </row>
    <row r="36" spans="1:11" ht="23.1" customHeight="1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5"/>
    </row>
    <row r="37" spans="1:11" ht="18.75" customHeight="1">
      <c r="A37" s="406" t="s">
        <v>234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8"/>
    </row>
    <row r="38" spans="1:11" ht="18.75" customHeight="1">
      <c r="A38" s="284" t="s">
        <v>235</v>
      </c>
      <c r="B38" s="285"/>
      <c r="C38" s="285"/>
      <c r="D38" s="343" t="s">
        <v>236</v>
      </c>
      <c r="E38" s="343"/>
      <c r="F38" s="335" t="s">
        <v>237</v>
      </c>
      <c r="G38" s="409"/>
      <c r="H38" s="285" t="s">
        <v>238</v>
      </c>
      <c r="I38" s="285"/>
      <c r="J38" s="285" t="s">
        <v>239</v>
      </c>
      <c r="K38" s="348"/>
    </row>
    <row r="39" spans="1:11" ht="18.75" customHeight="1">
      <c r="A39" s="71" t="s">
        <v>118</v>
      </c>
      <c r="B39" s="285" t="s">
        <v>240</v>
      </c>
      <c r="C39" s="285"/>
      <c r="D39" s="285"/>
      <c r="E39" s="285"/>
      <c r="F39" s="285"/>
      <c r="G39" s="285"/>
      <c r="H39" s="285"/>
      <c r="I39" s="285"/>
      <c r="J39" s="285"/>
      <c r="K39" s="348"/>
    </row>
    <row r="40" spans="1:11" ht="24" customHeight="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48"/>
    </row>
    <row r="41" spans="1:11" ht="24" customHeight="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48"/>
    </row>
    <row r="42" spans="1:11" ht="32.1" customHeight="1">
      <c r="A42" s="73" t="s">
        <v>130</v>
      </c>
      <c r="B42" s="410" t="s">
        <v>241</v>
      </c>
      <c r="C42" s="410"/>
      <c r="D42" s="75" t="s">
        <v>242</v>
      </c>
      <c r="E42" s="76" t="s">
        <v>133</v>
      </c>
      <c r="F42" s="75" t="s">
        <v>134</v>
      </c>
      <c r="G42" s="91">
        <v>45066</v>
      </c>
      <c r="H42" s="411" t="s">
        <v>135</v>
      </c>
      <c r="I42" s="411"/>
      <c r="J42" s="410" t="s">
        <v>136</v>
      </c>
      <c r="K42" s="412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3"/>
  <sheetViews>
    <sheetView workbookViewId="0">
      <selection activeCell="J10" sqref="J10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6" t="s">
        <v>140</v>
      </c>
      <c r="B1" s="307"/>
      <c r="C1" s="308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66" t="s">
        <v>62</v>
      </c>
      <c r="C2" s="367"/>
      <c r="D2" s="29" t="s">
        <v>67</v>
      </c>
      <c r="E2" s="368" t="s">
        <v>68</v>
      </c>
      <c r="F2" s="368"/>
      <c r="G2" s="368"/>
      <c r="H2" s="373"/>
      <c r="I2" s="51" t="s">
        <v>56</v>
      </c>
      <c r="J2" s="369" t="s">
        <v>57</v>
      </c>
      <c r="K2" s="369"/>
      <c r="L2" s="369"/>
      <c r="M2" s="369"/>
      <c r="N2" s="370"/>
      <c r="O2" s="5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72" t="s">
        <v>141</v>
      </c>
      <c r="B3" s="313" t="s">
        <v>142</v>
      </c>
      <c r="C3" s="314"/>
      <c r="D3" s="313"/>
      <c r="E3" s="313"/>
      <c r="F3" s="313"/>
      <c r="G3" s="313"/>
      <c r="H3" s="374"/>
      <c r="I3" s="313" t="s">
        <v>143</v>
      </c>
      <c r="J3" s="313"/>
      <c r="K3" s="313"/>
      <c r="L3" s="313"/>
      <c r="M3" s="313"/>
      <c r="N3" s="371"/>
      <c r="O3" s="5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72"/>
      <c r="B4" s="30"/>
      <c r="C4" s="30"/>
      <c r="D4" s="30"/>
      <c r="E4" s="30"/>
      <c r="F4" s="30"/>
      <c r="G4" s="30"/>
      <c r="H4" s="374"/>
      <c r="I4" s="54"/>
      <c r="J4" s="55" t="s">
        <v>243</v>
      </c>
      <c r="K4" s="55" t="s">
        <v>244</v>
      </c>
      <c r="L4" s="55" t="s">
        <v>245</v>
      </c>
      <c r="M4" s="55" t="s">
        <v>246</v>
      </c>
      <c r="N4" s="55" t="s">
        <v>247</v>
      </c>
      <c r="O4" s="56" t="s">
        <v>248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>
      <c r="A5" s="372"/>
      <c r="B5" s="31" t="s">
        <v>144</v>
      </c>
      <c r="C5" s="31" t="s">
        <v>145</v>
      </c>
      <c r="D5" s="31" t="s">
        <v>146</v>
      </c>
      <c r="E5" s="31" t="s">
        <v>147</v>
      </c>
      <c r="F5" s="31" t="s">
        <v>148</v>
      </c>
      <c r="G5" s="31" t="s">
        <v>149</v>
      </c>
      <c r="H5" s="375"/>
      <c r="I5" s="55"/>
      <c r="J5" s="55" t="s">
        <v>249</v>
      </c>
      <c r="K5" s="55" t="s">
        <v>249</v>
      </c>
      <c r="L5" s="55" t="s">
        <v>250</v>
      </c>
      <c r="M5" s="55" t="s">
        <v>249</v>
      </c>
      <c r="N5" s="55" t="s">
        <v>250</v>
      </c>
      <c r="O5" s="56" t="s">
        <v>250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1" customHeight="1">
      <c r="A6" s="32" t="s">
        <v>153</v>
      </c>
      <c r="B6" s="33">
        <f t="shared" ref="B6:B9" si="0">C6-5</f>
        <v>71</v>
      </c>
      <c r="C6" s="33">
        <v>76</v>
      </c>
      <c r="D6" s="33">
        <f t="shared" ref="D6:G6" si="1">C6+6</f>
        <v>82</v>
      </c>
      <c r="E6" s="33">
        <f t="shared" si="1"/>
        <v>88</v>
      </c>
      <c r="F6" s="33">
        <f t="shared" si="1"/>
        <v>94</v>
      </c>
      <c r="G6" s="33">
        <f t="shared" si="1"/>
        <v>100</v>
      </c>
      <c r="H6" s="375"/>
      <c r="I6" s="55"/>
      <c r="J6" s="55"/>
      <c r="K6" s="55"/>
      <c r="L6" s="55"/>
      <c r="M6" s="55"/>
      <c r="N6" s="55"/>
      <c r="O6" s="5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1" customHeight="1">
      <c r="A7" s="32" t="s">
        <v>156</v>
      </c>
      <c r="B7" s="34">
        <f>C7-3</f>
        <v>53</v>
      </c>
      <c r="C7" s="34">
        <v>56</v>
      </c>
      <c r="D7" s="34">
        <f>C7+3</f>
        <v>59</v>
      </c>
      <c r="E7" s="34">
        <f>D7+3</f>
        <v>62</v>
      </c>
      <c r="F7" s="34">
        <f>E7+4</f>
        <v>66</v>
      </c>
      <c r="G7" s="34">
        <f t="shared" ref="G7:G9" si="2">F7+4</f>
        <v>70</v>
      </c>
      <c r="H7" s="375"/>
      <c r="I7" s="55"/>
      <c r="J7" s="55"/>
      <c r="K7" s="55"/>
      <c r="L7" s="55"/>
      <c r="M7" s="55"/>
      <c r="N7" s="55"/>
      <c r="O7" s="5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1" customHeight="1">
      <c r="A8" s="32" t="s">
        <v>157</v>
      </c>
      <c r="B8" s="33">
        <f t="shared" si="0"/>
        <v>73</v>
      </c>
      <c r="C8" s="33">
        <v>78</v>
      </c>
      <c r="D8" s="33">
        <f t="shared" ref="D8:F9" si="3">C8+6</f>
        <v>84</v>
      </c>
      <c r="E8" s="33">
        <f t="shared" si="3"/>
        <v>90</v>
      </c>
      <c r="F8" s="33">
        <f t="shared" si="3"/>
        <v>96</v>
      </c>
      <c r="G8" s="33">
        <f t="shared" si="2"/>
        <v>100</v>
      </c>
      <c r="H8" s="375"/>
      <c r="I8" s="55"/>
      <c r="J8" s="55"/>
      <c r="K8" s="55"/>
      <c r="L8" s="55"/>
      <c r="M8" s="55"/>
      <c r="N8" s="55"/>
      <c r="O8" s="5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1" customHeight="1">
      <c r="A9" s="32" t="s">
        <v>158</v>
      </c>
      <c r="B9" s="34">
        <f t="shared" si="0"/>
        <v>77</v>
      </c>
      <c r="C9" s="34">
        <v>82</v>
      </c>
      <c r="D9" s="34">
        <f t="shared" si="3"/>
        <v>88</v>
      </c>
      <c r="E9" s="34">
        <f t="shared" si="3"/>
        <v>94</v>
      </c>
      <c r="F9" s="34">
        <f t="shared" si="3"/>
        <v>100</v>
      </c>
      <c r="G9" s="34">
        <f t="shared" si="2"/>
        <v>104</v>
      </c>
      <c r="H9" s="375"/>
      <c r="I9" s="55"/>
      <c r="J9" s="55"/>
      <c r="K9" s="55"/>
      <c r="L9" s="55"/>
      <c r="M9" s="55"/>
      <c r="N9" s="55"/>
      <c r="O9" s="5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1" customHeight="1">
      <c r="A10" s="32" t="s">
        <v>160</v>
      </c>
      <c r="B10" s="34">
        <f>C10-1.6</f>
        <v>22.9</v>
      </c>
      <c r="C10" s="34">
        <v>24.5</v>
      </c>
      <c r="D10" s="34">
        <f>C10+1.9</f>
        <v>26.4</v>
      </c>
      <c r="E10" s="34">
        <f>C10+3.8</f>
        <v>28.3</v>
      </c>
      <c r="F10" s="34">
        <f>C10+5.7</f>
        <v>30.2</v>
      </c>
      <c r="G10" s="34">
        <f>C10+7</f>
        <v>31.5</v>
      </c>
      <c r="H10" s="375"/>
      <c r="I10" s="55"/>
      <c r="J10" s="55"/>
      <c r="K10" s="55"/>
      <c r="L10" s="55"/>
      <c r="M10" s="55"/>
      <c r="N10" s="55"/>
      <c r="O10" s="5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>
      <c r="A11" s="32" t="s">
        <v>162</v>
      </c>
      <c r="B11" s="34">
        <f>C11-1</f>
        <v>17.5</v>
      </c>
      <c r="C11" s="34">
        <v>18.5</v>
      </c>
      <c r="D11" s="34">
        <f>C11+1.2</f>
        <v>19.7</v>
      </c>
      <c r="E11" s="34">
        <f>D11+1.2</f>
        <v>20.9</v>
      </c>
      <c r="F11" s="34">
        <f>E11+1.2</f>
        <v>22.099999999999998</v>
      </c>
      <c r="G11" s="34">
        <f>F11+0.7</f>
        <v>22.799999999999997</v>
      </c>
      <c r="H11" s="375"/>
      <c r="I11" s="55"/>
      <c r="J11" s="55"/>
      <c r="K11" s="55"/>
      <c r="L11" s="55"/>
      <c r="M11" s="55"/>
      <c r="N11" s="55"/>
      <c r="O11" s="5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1" customHeight="1">
      <c r="A12" s="32" t="s">
        <v>163</v>
      </c>
      <c r="B12" s="34">
        <f t="shared" ref="B12:B14" si="4">C12-0.5</f>
        <v>13.5</v>
      </c>
      <c r="C12" s="34">
        <v>14</v>
      </c>
      <c r="D12" s="34">
        <f t="shared" ref="D12:G12" si="5">C12+0.5</f>
        <v>14.5</v>
      </c>
      <c r="E12" s="34">
        <f t="shared" si="5"/>
        <v>15</v>
      </c>
      <c r="F12" s="34">
        <f t="shared" si="5"/>
        <v>15.5</v>
      </c>
      <c r="G12" s="34">
        <f t="shared" si="5"/>
        <v>16</v>
      </c>
      <c r="H12" s="375"/>
      <c r="I12" s="55"/>
      <c r="J12" s="55"/>
      <c r="K12" s="55"/>
      <c r="L12" s="55"/>
      <c r="M12" s="55"/>
      <c r="N12" s="55"/>
      <c r="O12" s="5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1" customHeight="1">
      <c r="A13" s="32" t="s">
        <v>164</v>
      </c>
      <c r="B13" s="35">
        <f t="shared" si="4"/>
        <v>13</v>
      </c>
      <c r="C13" s="35">
        <v>13.5</v>
      </c>
      <c r="D13" s="36">
        <f t="shared" ref="D13:G13" si="6">C13+0.5</f>
        <v>14</v>
      </c>
      <c r="E13" s="36">
        <f t="shared" si="6"/>
        <v>14.5</v>
      </c>
      <c r="F13" s="36">
        <f t="shared" si="6"/>
        <v>15</v>
      </c>
      <c r="G13" s="36">
        <f t="shared" si="6"/>
        <v>15.5</v>
      </c>
      <c r="H13" s="375"/>
      <c r="I13" s="55"/>
      <c r="J13" s="57"/>
      <c r="K13" s="55"/>
      <c r="L13" s="55"/>
      <c r="M13" s="55"/>
      <c r="N13" s="55"/>
      <c r="O13" s="5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1" customHeight="1">
      <c r="A14" s="32" t="s">
        <v>165</v>
      </c>
      <c r="B14" s="35">
        <f t="shared" si="4"/>
        <v>8</v>
      </c>
      <c r="C14" s="37">
        <v>8.5</v>
      </c>
      <c r="D14" s="35">
        <f t="shared" ref="D14:G14" si="7">C14+0.5</f>
        <v>9</v>
      </c>
      <c r="E14" s="35">
        <f t="shared" si="7"/>
        <v>9.5</v>
      </c>
      <c r="F14" s="35">
        <f t="shared" si="7"/>
        <v>10</v>
      </c>
      <c r="G14" s="35">
        <f t="shared" si="7"/>
        <v>10.5</v>
      </c>
      <c r="H14" s="375"/>
      <c r="I14" s="55"/>
      <c r="J14" s="55"/>
      <c r="K14" s="55"/>
      <c r="L14" s="55"/>
      <c r="M14" s="55"/>
      <c r="N14" s="55"/>
      <c r="O14" s="5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1" customHeight="1">
      <c r="A15" s="32" t="s">
        <v>166</v>
      </c>
      <c r="B15" s="34">
        <f>C15-1.5</f>
        <v>21.5</v>
      </c>
      <c r="C15" s="34">
        <v>23</v>
      </c>
      <c r="D15" s="34">
        <f>C15+1.7</f>
        <v>24.7</v>
      </c>
      <c r="E15" s="34">
        <f>D15+1.7</f>
        <v>26.4</v>
      </c>
      <c r="F15" s="34">
        <f>E15+1.7</f>
        <v>28.099999999999998</v>
      </c>
      <c r="G15" s="34">
        <f>F15+1.6</f>
        <v>29.7</v>
      </c>
      <c r="H15" s="375"/>
      <c r="I15" s="55"/>
      <c r="J15" s="55" t="s">
        <v>154</v>
      </c>
      <c r="K15" s="55" t="s">
        <v>154</v>
      </c>
      <c r="L15" s="55" t="s">
        <v>154</v>
      </c>
      <c r="M15" s="55" t="s">
        <v>154</v>
      </c>
      <c r="N15" s="55" t="s">
        <v>154</v>
      </c>
      <c r="O15" s="56" t="s">
        <v>154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1" customHeight="1">
      <c r="A16" s="32" t="s">
        <v>167</v>
      </c>
      <c r="B16" s="34">
        <f>C16-1.8</f>
        <v>31.2</v>
      </c>
      <c r="C16" s="34">
        <v>33</v>
      </c>
      <c r="D16" s="34">
        <f>C16+2.25</f>
        <v>35.25</v>
      </c>
      <c r="E16" s="34">
        <f>D16+2.25</f>
        <v>37.5</v>
      </c>
      <c r="F16" s="34">
        <f>E16+2.25</f>
        <v>39.75</v>
      </c>
      <c r="G16" s="34">
        <f>F16+2</f>
        <v>41.75</v>
      </c>
      <c r="H16" s="375"/>
      <c r="I16" s="55"/>
      <c r="J16" s="55" t="s">
        <v>251</v>
      </c>
      <c r="K16" s="55" t="s">
        <v>251</v>
      </c>
      <c r="L16" s="55" t="s">
        <v>251</v>
      </c>
      <c r="M16" s="55" t="s">
        <v>251</v>
      </c>
      <c r="N16" s="55" t="s">
        <v>251</v>
      </c>
      <c r="O16" s="56" t="s">
        <v>251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1" customHeight="1">
      <c r="A17" s="32" t="s">
        <v>168</v>
      </c>
      <c r="B17" s="34">
        <v>13</v>
      </c>
      <c r="C17" s="34">
        <v>13</v>
      </c>
      <c r="D17" s="35">
        <v>14.5</v>
      </c>
      <c r="E17" s="35">
        <v>14.5</v>
      </c>
      <c r="F17" s="34">
        <v>15.5</v>
      </c>
      <c r="G17" s="34">
        <v>15.5</v>
      </c>
      <c r="H17" s="375"/>
      <c r="I17" s="55"/>
      <c r="J17" s="55" t="s">
        <v>154</v>
      </c>
      <c r="K17" s="55" t="s">
        <v>154</v>
      </c>
      <c r="L17" s="55" t="s">
        <v>154</v>
      </c>
      <c r="M17" s="55" t="s">
        <v>154</v>
      </c>
      <c r="N17" s="55" t="s">
        <v>154</v>
      </c>
      <c r="O17" s="56" t="s">
        <v>154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1" customHeight="1">
      <c r="A18" s="38"/>
      <c r="B18" s="39"/>
      <c r="C18" s="39"/>
      <c r="D18" s="39"/>
      <c r="E18" s="39"/>
      <c r="F18" s="39"/>
      <c r="G18" s="39"/>
      <c r="H18" s="375"/>
      <c r="I18" s="55"/>
      <c r="J18" s="55"/>
      <c r="K18" s="55"/>
      <c r="L18" s="55"/>
      <c r="M18" s="55"/>
      <c r="N18" s="55"/>
      <c r="O18" s="5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1" customHeight="1">
      <c r="A19" s="40"/>
      <c r="B19" s="41"/>
      <c r="C19" s="41"/>
      <c r="D19" s="41"/>
      <c r="E19" s="41"/>
      <c r="F19" s="41"/>
      <c r="G19" s="41"/>
      <c r="H19" s="375"/>
      <c r="I19" s="55"/>
      <c r="J19" s="55"/>
      <c r="K19" s="55"/>
      <c r="L19" s="55"/>
      <c r="M19" s="55"/>
      <c r="N19" s="55"/>
      <c r="O19" s="5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1" customHeight="1">
      <c r="A20" s="42"/>
      <c r="B20" s="43"/>
      <c r="C20" s="43"/>
      <c r="D20" s="44"/>
      <c r="E20" s="43"/>
      <c r="F20" s="43"/>
      <c r="G20" s="43"/>
      <c r="H20" s="376"/>
      <c r="I20" s="58"/>
      <c r="J20" s="58"/>
      <c r="K20" s="59"/>
      <c r="L20" s="58"/>
      <c r="M20" s="58"/>
      <c r="N20" s="59"/>
      <c r="O20" s="6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16.5">
      <c r="A21" s="45"/>
      <c r="B21" s="45"/>
      <c r="C21" s="45"/>
      <c r="D21" s="46"/>
      <c r="E21" s="45"/>
      <c r="F21" s="45"/>
      <c r="G21" s="47"/>
      <c r="O21" s="5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>
      <c r="A22" s="48" t="s">
        <v>169</v>
      </c>
      <c r="B22" s="48"/>
      <c r="C22" s="49"/>
      <c r="O22" s="5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C23" s="26"/>
      <c r="I23" s="61" t="s">
        <v>170</v>
      </c>
      <c r="J23" s="62">
        <v>45066</v>
      </c>
      <c r="K23" s="61" t="s">
        <v>171</v>
      </c>
      <c r="L23" s="61" t="s">
        <v>133</v>
      </c>
      <c r="M23" s="61" t="s">
        <v>172</v>
      </c>
      <c r="O23" s="50" t="s">
        <v>136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55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G15" sqref="G1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3" t="s">
        <v>252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15" s="1" customFormat="1" ht="16.5">
      <c r="A2" s="422" t="s">
        <v>253</v>
      </c>
      <c r="B2" s="423" t="s">
        <v>254</v>
      </c>
      <c r="C2" s="423" t="s">
        <v>255</v>
      </c>
      <c r="D2" s="423" t="s">
        <v>256</v>
      </c>
      <c r="E2" s="423" t="s">
        <v>257</v>
      </c>
      <c r="F2" s="423" t="s">
        <v>258</v>
      </c>
      <c r="G2" s="423" t="s">
        <v>259</v>
      </c>
      <c r="H2" s="423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423" t="s">
        <v>266</v>
      </c>
      <c r="O2" s="423" t="s">
        <v>267</v>
      </c>
    </row>
    <row r="3" spans="1:15" s="1" customFormat="1" ht="16.5">
      <c r="A3" s="422"/>
      <c r="B3" s="424"/>
      <c r="C3" s="424"/>
      <c r="D3" s="424"/>
      <c r="E3" s="424"/>
      <c r="F3" s="424"/>
      <c r="G3" s="424"/>
      <c r="H3" s="424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424"/>
      <c r="O3" s="424"/>
    </row>
    <row r="4" spans="1:15" ht="24.95" customHeight="1">
      <c r="A4" s="5">
        <v>1</v>
      </c>
      <c r="B4" s="8" t="s">
        <v>269</v>
      </c>
      <c r="C4" s="223" t="s">
        <v>270</v>
      </c>
      <c r="D4" s="9" t="s">
        <v>112</v>
      </c>
      <c r="E4" s="8" t="s">
        <v>62</v>
      </c>
      <c r="F4" s="8" t="s">
        <v>271</v>
      </c>
      <c r="G4" s="5" t="s">
        <v>154</v>
      </c>
      <c r="H4" s="5" t="s">
        <v>154</v>
      </c>
      <c r="I4" s="16">
        <v>2</v>
      </c>
      <c r="J4" s="16">
        <v>1</v>
      </c>
      <c r="K4" s="16">
        <v>4</v>
      </c>
      <c r="L4" s="5">
        <v>0</v>
      </c>
      <c r="M4" s="5">
        <v>0</v>
      </c>
      <c r="N4" s="5">
        <f>SUM(I4:M4)</f>
        <v>7</v>
      </c>
      <c r="O4" s="5"/>
    </row>
    <row r="5" spans="1:15" ht="24.95" customHeight="1">
      <c r="A5" s="5">
        <v>2</v>
      </c>
      <c r="B5" s="8" t="s">
        <v>272</v>
      </c>
      <c r="C5" s="223" t="s">
        <v>270</v>
      </c>
      <c r="D5" s="9" t="s">
        <v>111</v>
      </c>
      <c r="E5" s="8" t="s">
        <v>62</v>
      </c>
      <c r="F5" s="8" t="s">
        <v>271</v>
      </c>
      <c r="G5" s="5" t="s">
        <v>154</v>
      </c>
      <c r="H5" s="5" t="s">
        <v>154</v>
      </c>
      <c r="I5" s="16">
        <v>3</v>
      </c>
      <c r="J5" s="16">
        <v>2</v>
      </c>
      <c r="K5" s="16">
        <v>3</v>
      </c>
      <c r="L5" s="16">
        <v>0</v>
      </c>
      <c r="M5" s="5">
        <v>0</v>
      </c>
      <c r="N5" s="5">
        <f>SUM(I5:M5)</f>
        <v>8</v>
      </c>
      <c r="O5" s="5"/>
    </row>
    <row r="6" spans="1:15" ht="24.95" customHeight="1">
      <c r="A6" s="5">
        <v>3</v>
      </c>
      <c r="B6" s="8" t="s">
        <v>273</v>
      </c>
      <c r="C6" s="224" t="s">
        <v>274</v>
      </c>
      <c r="D6" s="9" t="s">
        <v>275</v>
      </c>
      <c r="E6" s="8" t="s">
        <v>62</v>
      </c>
      <c r="F6" s="8" t="s">
        <v>276</v>
      </c>
      <c r="G6" s="5" t="s">
        <v>154</v>
      </c>
      <c r="H6" s="5" t="s">
        <v>154</v>
      </c>
      <c r="I6" s="16">
        <v>1</v>
      </c>
      <c r="J6" s="16">
        <v>0</v>
      </c>
      <c r="K6" s="16">
        <v>2</v>
      </c>
      <c r="L6" s="16">
        <v>0</v>
      </c>
      <c r="M6" s="5">
        <v>0</v>
      </c>
      <c r="N6" s="5">
        <f>SUM(I6:M6)</f>
        <v>3</v>
      </c>
      <c r="O6" s="5"/>
    </row>
    <row r="7" spans="1:15" ht="24.95" customHeight="1">
      <c r="A7" s="5">
        <v>4</v>
      </c>
      <c r="B7" s="8" t="s">
        <v>277</v>
      </c>
      <c r="C7" s="224" t="s">
        <v>274</v>
      </c>
      <c r="D7" s="9" t="s">
        <v>111</v>
      </c>
      <c r="E7" s="8" t="s">
        <v>62</v>
      </c>
      <c r="F7" s="8" t="s">
        <v>276</v>
      </c>
      <c r="G7" s="5" t="s">
        <v>154</v>
      </c>
      <c r="H7" s="5" t="s">
        <v>154</v>
      </c>
      <c r="I7" s="16">
        <v>2</v>
      </c>
      <c r="J7" s="16">
        <v>1</v>
      </c>
      <c r="K7" s="16">
        <v>1</v>
      </c>
      <c r="L7" s="5">
        <v>0</v>
      </c>
      <c r="M7" s="5">
        <v>0</v>
      </c>
      <c r="N7" s="5">
        <f>SUM(I7:M7)</f>
        <v>4</v>
      </c>
      <c r="O7" s="6"/>
    </row>
    <row r="8" spans="1:15" s="2" customFormat="1" ht="18.75">
      <c r="A8" s="414" t="s">
        <v>278</v>
      </c>
      <c r="B8" s="415"/>
      <c r="C8" s="415"/>
      <c r="D8" s="416"/>
      <c r="E8" s="417"/>
      <c r="F8" s="418"/>
      <c r="G8" s="418"/>
      <c r="H8" s="418"/>
      <c r="I8" s="419"/>
      <c r="J8" s="414" t="s">
        <v>279</v>
      </c>
      <c r="K8" s="415"/>
      <c r="L8" s="415"/>
      <c r="M8" s="416"/>
      <c r="N8" s="10"/>
      <c r="O8" s="12"/>
    </row>
    <row r="9" spans="1:15" ht="44.1" customHeight="1">
      <c r="A9" s="420" t="s">
        <v>280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E4" sqref="E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3" t="s">
        <v>281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s="1" customFormat="1" ht="16.5">
      <c r="A2" s="422" t="s">
        <v>253</v>
      </c>
      <c r="B2" s="423" t="s">
        <v>258</v>
      </c>
      <c r="C2" s="423" t="s">
        <v>254</v>
      </c>
      <c r="D2" s="423" t="s">
        <v>255</v>
      </c>
      <c r="E2" s="423" t="s">
        <v>256</v>
      </c>
      <c r="F2" s="423" t="s">
        <v>257</v>
      </c>
      <c r="G2" s="422" t="s">
        <v>282</v>
      </c>
      <c r="H2" s="422"/>
      <c r="I2" s="422" t="s">
        <v>283</v>
      </c>
      <c r="J2" s="422"/>
      <c r="K2" s="428" t="s">
        <v>284</v>
      </c>
      <c r="L2" s="430" t="s">
        <v>285</v>
      </c>
      <c r="M2" s="432" t="s">
        <v>286</v>
      </c>
    </row>
    <row r="3" spans="1:13" s="1" customFormat="1" ht="16.5">
      <c r="A3" s="422"/>
      <c r="B3" s="424"/>
      <c r="C3" s="424"/>
      <c r="D3" s="424"/>
      <c r="E3" s="424"/>
      <c r="F3" s="424"/>
      <c r="G3" s="3" t="s">
        <v>287</v>
      </c>
      <c r="H3" s="3" t="s">
        <v>288</v>
      </c>
      <c r="I3" s="3" t="s">
        <v>287</v>
      </c>
      <c r="J3" s="3" t="s">
        <v>288</v>
      </c>
      <c r="K3" s="429"/>
      <c r="L3" s="431"/>
      <c r="M3" s="433"/>
    </row>
    <row r="4" spans="1:13" ht="16.5">
      <c r="A4" s="5">
        <v>1</v>
      </c>
      <c r="B4" s="8" t="s">
        <v>271</v>
      </c>
      <c r="C4" s="8" t="s">
        <v>269</v>
      </c>
      <c r="D4" s="223" t="s">
        <v>270</v>
      </c>
      <c r="E4" s="9" t="s">
        <v>112</v>
      </c>
      <c r="F4" s="8" t="s">
        <v>62</v>
      </c>
      <c r="G4" s="24">
        <v>0.02</v>
      </c>
      <c r="H4" s="24">
        <v>-0.01</v>
      </c>
      <c r="I4" s="24">
        <v>0.01</v>
      </c>
      <c r="J4" s="24">
        <v>-0.01</v>
      </c>
      <c r="K4" s="16">
        <f t="shared" ref="K4:K7" si="0">SUM(G4:J4)</f>
        <v>0.01</v>
      </c>
      <c r="L4" s="5"/>
      <c r="M4" s="5" t="s">
        <v>289</v>
      </c>
    </row>
    <row r="5" spans="1:13" ht="16.5">
      <c r="A5" s="5">
        <v>2</v>
      </c>
      <c r="B5" s="8" t="s">
        <v>271</v>
      </c>
      <c r="C5" s="8" t="s">
        <v>272</v>
      </c>
      <c r="D5" s="223" t="s">
        <v>270</v>
      </c>
      <c r="E5" s="9" t="s">
        <v>111</v>
      </c>
      <c r="F5" s="8" t="s">
        <v>62</v>
      </c>
      <c r="G5" s="24">
        <v>-0.01</v>
      </c>
      <c r="H5" s="24">
        <v>0</v>
      </c>
      <c r="I5" s="24">
        <v>-0.01</v>
      </c>
      <c r="J5" s="24">
        <v>-0.01</v>
      </c>
      <c r="K5" s="16">
        <f t="shared" si="0"/>
        <v>-0.03</v>
      </c>
      <c r="L5" s="5"/>
      <c r="M5" s="5" t="s">
        <v>289</v>
      </c>
    </row>
    <row r="6" spans="1:13" ht="16.5">
      <c r="A6" s="5">
        <v>3</v>
      </c>
      <c r="B6" s="8" t="s">
        <v>276</v>
      </c>
      <c r="C6" s="8" t="s">
        <v>273</v>
      </c>
      <c r="D6" s="224" t="s">
        <v>274</v>
      </c>
      <c r="E6" s="9" t="s">
        <v>275</v>
      </c>
      <c r="F6" s="8" t="s">
        <v>62</v>
      </c>
      <c r="G6" s="24">
        <v>-0.01</v>
      </c>
      <c r="H6" s="24">
        <v>-0.01</v>
      </c>
      <c r="I6" s="24">
        <v>-0.02</v>
      </c>
      <c r="J6" s="24">
        <v>-0.01</v>
      </c>
      <c r="K6" s="16">
        <f t="shared" si="0"/>
        <v>-0.05</v>
      </c>
      <c r="L6" s="5"/>
      <c r="M6" s="5" t="s">
        <v>289</v>
      </c>
    </row>
    <row r="7" spans="1:13" ht="16.5">
      <c r="A7" s="5">
        <v>4</v>
      </c>
      <c r="B7" s="8" t="s">
        <v>276</v>
      </c>
      <c r="C7" s="8" t="s">
        <v>277</v>
      </c>
      <c r="D7" s="224" t="s">
        <v>274</v>
      </c>
      <c r="E7" s="9" t="s">
        <v>111</v>
      </c>
      <c r="F7" s="8" t="s">
        <v>62</v>
      </c>
      <c r="G7" s="24">
        <v>-0.01</v>
      </c>
      <c r="H7" s="24">
        <v>-0.02</v>
      </c>
      <c r="I7" s="24">
        <v>-0.01</v>
      </c>
      <c r="J7" s="24">
        <v>-0.01</v>
      </c>
      <c r="K7" s="16">
        <f t="shared" si="0"/>
        <v>-0.05</v>
      </c>
      <c r="L7" s="5"/>
      <c r="M7" s="5" t="s">
        <v>289</v>
      </c>
    </row>
    <row r="8" spans="1:13">
      <c r="A8" s="5"/>
      <c r="B8" s="13"/>
      <c r="C8" s="9"/>
      <c r="D8" s="8"/>
      <c r="E8" s="9"/>
      <c r="F8" s="9"/>
      <c r="G8" s="6"/>
      <c r="H8" s="6"/>
      <c r="I8" s="6"/>
      <c r="J8" s="6"/>
      <c r="K8" s="1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14" t="s">
        <v>278</v>
      </c>
      <c r="B11" s="415"/>
      <c r="C11" s="415"/>
      <c r="D11" s="415"/>
      <c r="E11" s="416"/>
      <c r="F11" s="417"/>
      <c r="G11" s="419"/>
      <c r="H11" s="414" t="s">
        <v>279</v>
      </c>
      <c r="I11" s="415"/>
      <c r="J11" s="415"/>
      <c r="K11" s="416"/>
      <c r="L11" s="425"/>
      <c r="M11" s="426"/>
    </row>
    <row r="12" spans="1:13" ht="105.95" customHeight="1">
      <c r="A12" s="427" t="s">
        <v>290</v>
      </c>
      <c r="B12" s="427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5" type="noConversion"/>
  <dataValidations count="1">
    <dataValidation type="list" allowBlank="1" showInputMessage="1" showErrorMessage="1" sqref="M5 M6 M7 M1:M4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F4" sqref="F4:F5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3" t="s">
        <v>291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 s="1" customFormat="1" ht="15.95" customHeight="1">
      <c r="A2" s="423" t="s">
        <v>292</v>
      </c>
      <c r="B2" s="423" t="s">
        <v>258</v>
      </c>
      <c r="C2" s="423" t="s">
        <v>254</v>
      </c>
      <c r="D2" s="423" t="s">
        <v>255</v>
      </c>
      <c r="E2" s="423" t="s">
        <v>256</v>
      </c>
      <c r="F2" s="423" t="s">
        <v>257</v>
      </c>
      <c r="G2" s="434" t="s">
        <v>293</v>
      </c>
      <c r="H2" s="435"/>
      <c r="I2" s="436"/>
      <c r="J2" s="434" t="s">
        <v>294</v>
      </c>
      <c r="K2" s="435"/>
      <c r="L2" s="436"/>
      <c r="M2" s="434" t="s">
        <v>295</v>
      </c>
      <c r="N2" s="435"/>
      <c r="O2" s="436"/>
      <c r="P2" s="434" t="s">
        <v>296</v>
      </c>
      <c r="Q2" s="435"/>
      <c r="R2" s="436"/>
      <c r="S2" s="435" t="s">
        <v>297</v>
      </c>
      <c r="T2" s="435"/>
      <c r="U2" s="436"/>
      <c r="V2" s="446" t="s">
        <v>298</v>
      </c>
      <c r="W2" s="446" t="s">
        <v>267</v>
      </c>
    </row>
    <row r="3" spans="1:23" s="1" customFormat="1" ht="16.5">
      <c r="A3" s="424"/>
      <c r="B3" s="442"/>
      <c r="C3" s="442"/>
      <c r="D3" s="442"/>
      <c r="E3" s="442"/>
      <c r="F3" s="442"/>
      <c r="G3" s="3" t="s">
        <v>299</v>
      </c>
      <c r="H3" s="3" t="s">
        <v>67</v>
      </c>
      <c r="I3" s="3" t="s">
        <v>258</v>
      </c>
      <c r="J3" s="3" t="s">
        <v>299</v>
      </c>
      <c r="K3" s="3" t="s">
        <v>67</v>
      </c>
      <c r="L3" s="3" t="s">
        <v>258</v>
      </c>
      <c r="M3" s="3" t="s">
        <v>299</v>
      </c>
      <c r="N3" s="3" t="s">
        <v>67</v>
      </c>
      <c r="O3" s="3" t="s">
        <v>258</v>
      </c>
      <c r="P3" s="3" t="s">
        <v>299</v>
      </c>
      <c r="Q3" s="3" t="s">
        <v>67</v>
      </c>
      <c r="R3" s="3" t="s">
        <v>258</v>
      </c>
      <c r="S3" s="3" t="s">
        <v>299</v>
      </c>
      <c r="T3" s="3" t="s">
        <v>67</v>
      </c>
      <c r="U3" s="3" t="s">
        <v>258</v>
      </c>
      <c r="V3" s="447"/>
      <c r="W3" s="447"/>
    </row>
    <row r="4" spans="1:23" ht="16.5">
      <c r="A4" s="437" t="s">
        <v>300</v>
      </c>
      <c r="B4" s="437"/>
      <c r="C4" s="8" t="s">
        <v>269</v>
      </c>
      <c r="D4" s="223" t="s">
        <v>270</v>
      </c>
      <c r="E4" s="9" t="s">
        <v>112</v>
      </c>
      <c r="F4" s="8" t="s">
        <v>62</v>
      </c>
      <c r="G4" s="5"/>
      <c r="H4" s="5"/>
      <c r="I4" s="5" t="s">
        <v>301</v>
      </c>
      <c r="J4" s="5"/>
      <c r="K4" s="5"/>
      <c r="L4" s="5" t="s">
        <v>301</v>
      </c>
      <c r="M4" s="5"/>
      <c r="N4" s="5"/>
      <c r="O4" s="5"/>
      <c r="P4" s="5"/>
      <c r="Q4" s="5"/>
      <c r="R4" s="5"/>
      <c r="S4" s="5"/>
      <c r="T4" s="5"/>
      <c r="U4" s="5"/>
      <c r="V4" s="5" t="s">
        <v>302</v>
      </c>
      <c r="W4" s="5"/>
    </row>
    <row r="5" spans="1:23" ht="16.5">
      <c r="A5" s="438"/>
      <c r="B5" s="438"/>
      <c r="C5" s="8" t="s">
        <v>272</v>
      </c>
      <c r="D5" s="223" t="s">
        <v>270</v>
      </c>
      <c r="E5" s="9" t="s">
        <v>111</v>
      </c>
      <c r="F5" s="8" t="s">
        <v>62</v>
      </c>
      <c r="G5" s="434" t="s">
        <v>303</v>
      </c>
      <c r="H5" s="435"/>
      <c r="I5" s="436"/>
      <c r="J5" s="434" t="s">
        <v>304</v>
      </c>
      <c r="K5" s="435"/>
      <c r="L5" s="436"/>
      <c r="M5" s="434" t="s">
        <v>305</v>
      </c>
      <c r="N5" s="435"/>
      <c r="O5" s="436"/>
      <c r="P5" s="434" t="s">
        <v>306</v>
      </c>
      <c r="Q5" s="435"/>
      <c r="R5" s="436"/>
      <c r="S5" s="435" t="s">
        <v>307</v>
      </c>
      <c r="T5" s="435"/>
      <c r="U5" s="436"/>
      <c r="V5" s="5"/>
      <c r="W5" s="5"/>
    </row>
    <row r="6" spans="1:23" ht="16.5">
      <c r="A6" s="438"/>
      <c r="B6" s="438"/>
      <c r="C6" s="8" t="s">
        <v>273</v>
      </c>
      <c r="D6" s="224" t="s">
        <v>274</v>
      </c>
      <c r="E6" s="9" t="s">
        <v>275</v>
      </c>
      <c r="F6" s="8" t="s">
        <v>62</v>
      </c>
      <c r="G6" s="3" t="s">
        <v>299</v>
      </c>
      <c r="H6" s="3" t="s">
        <v>67</v>
      </c>
      <c r="I6" s="3" t="s">
        <v>258</v>
      </c>
      <c r="J6" s="3" t="s">
        <v>299</v>
      </c>
      <c r="K6" s="3" t="s">
        <v>67</v>
      </c>
      <c r="L6" s="3" t="s">
        <v>258</v>
      </c>
      <c r="M6" s="3" t="s">
        <v>299</v>
      </c>
      <c r="N6" s="3" t="s">
        <v>67</v>
      </c>
      <c r="O6" s="3" t="s">
        <v>258</v>
      </c>
      <c r="P6" s="3" t="s">
        <v>299</v>
      </c>
      <c r="Q6" s="3" t="s">
        <v>67</v>
      </c>
      <c r="R6" s="3" t="s">
        <v>258</v>
      </c>
      <c r="S6" s="3" t="s">
        <v>299</v>
      </c>
      <c r="T6" s="3" t="s">
        <v>67</v>
      </c>
      <c r="U6" s="3" t="s">
        <v>258</v>
      </c>
      <c r="V6" s="5"/>
      <c r="W6" s="5"/>
    </row>
    <row r="7" spans="1:23" ht="16.5">
      <c r="A7" s="439"/>
      <c r="B7" s="439"/>
      <c r="C7" s="8" t="s">
        <v>277</v>
      </c>
      <c r="D7" s="224" t="s">
        <v>274</v>
      </c>
      <c r="E7" s="9" t="s">
        <v>111</v>
      </c>
      <c r="F7" s="8" t="s">
        <v>62</v>
      </c>
      <c r="G7" s="23"/>
      <c r="H7" s="23"/>
      <c r="I7" s="5" t="s">
        <v>276</v>
      </c>
      <c r="J7" s="23"/>
      <c r="K7" s="23"/>
      <c r="L7" s="5" t="s">
        <v>276</v>
      </c>
      <c r="M7" s="23"/>
      <c r="N7" s="23"/>
      <c r="O7" s="23"/>
      <c r="P7" s="23"/>
      <c r="Q7" s="5"/>
      <c r="R7" s="5"/>
      <c r="S7" s="5"/>
      <c r="T7" s="5"/>
      <c r="U7" s="5"/>
      <c r="V7" s="5" t="s">
        <v>302</v>
      </c>
      <c r="W7" s="5"/>
    </row>
    <row r="8" spans="1:23" ht="16.5">
      <c r="A8" s="437"/>
      <c r="B8" s="443"/>
      <c r="C8" s="444"/>
      <c r="D8" s="443"/>
      <c r="E8" s="445"/>
      <c r="F8" s="444" t="s">
        <v>62</v>
      </c>
      <c r="G8" s="3" t="s">
        <v>299</v>
      </c>
      <c r="H8" s="3" t="s">
        <v>67</v>
      </c>
      <c r="I8" s="3" t="s">
        <v>258</v>
      </c>
      <c r="J8" s="3" t="s">
        <v>299</v>
      </c>
      <c r="K8" s="3" t="s">
        <v>67</v>
      </c>
      <c r="L8" s="3" t="s">
        <v>258</v>
      </c>
      <c r="M8" s="3" t="s">
        <v>299</v>
      </c>
      <c r="N8" s="3" t="s">
        <v>67</v>
      </c>
      <c r="O8" s="3" t="s">
        <v>258</v>
      </c>
      <c r="P8" s="3" t="s">
        <v>299</v>
      </c>
      <c r="Q8" s="3" t="s">
        <v>67</v>
      </c>
      <c r="R8" s="3" t="s">
        <v>258</v>
      </c>
      <c r="S8" s="3" t="s">
        <v>299</v>
      </c>
      <c r="T8" s="3" t="s">
        <v>67</v>
      </c>
      <c r="U8" s="3" t="s">
        <v>258</v>
      </c>
      <c r="V8" s="5"/>
      <c r="W8" s="5"/>
    </row>
    <row r="9" spans="1:23">
      <c r="A9" s="440"/>
      <c r="B9" s="440"/>
      <c r="C9" s="440"/>
      <c r="D9" s="440"/>
      <c r="E9" s="440"/>
      <c r="F9" s="440"/>
      <c r="G9" s="5" t="s">
        <v>308</v>
      </c>
      <c r="H9" s="5" t="s">
        <v>309</v>
      </c>
      <c r="I9" s="5" t="s">
        <v>310</v>
      </c>
      <c r="J9" s="5"/>
      <c r="K9" s="5" t="s">
        <v>311</v>
      </c>
      <c r="L9" s="5"/>
      <c r="M9" s="5"/>
      <c r="N9" s="5"/>
      <c r="O9" s="5"/>
      <c r="P9" s="5"/>
      <c r="Q9" s="5"/>
      <c r="R9" s="5"/>
      <c r="S9" s="5"/>
      <c r="T9" s="5"/>
      <c r="U9" s="5"/>
      <c r="V9" s="5" t="s">
        <v>302</v>
      </c>
      <c r="W9" s="5"/>
    </row>
    <row r="10" spans="1:23">
      <c r="A10" s="441"/>
      <c r="B10" s="441"/>
      <c r="C10" s="441"/>
      <c r="D10" s="441"/>
      <c r="E10" s="441"/>
      <c r="F10" s="44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0"/>
      <c r="B11" s="440"/>
      <c r="C11" s="440"/>
      <c r="D11" s="440"/>
      <c r="E11" s="440"/>
      <c r="F11" s="44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1"/>
      <c r="B12" s="441"/>
      <c r="C12" s="441"/>
      <c r="D12" s="441"/>
      <c r="E12" s="441"/>
      <c r="F12" s="4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0"/>
      <c r="B13" s="440"/>
      <c r="C13" s="440"/>
      <c r="D13" s="440"/>
      <c r="E13" s="440"/>
      <c r="F13" s="44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2" customFormat="1" ht="18.75">
      <c r="A15" s="414" t="s">
        <v>312</v>
      </c>
      <c r="B15" s="415"/>
      <c r="C15" s="415"/>
      <c r="D15" s="415"/>
      <c r="E15" s="416"/>
      <c r="F15" s="417"/>
      <c r="G15" s="419"/>
      <c r="H15" s="22"/>
      <c r="I15" s="22"/>
      <c r="J15" s="414" t="s">
        <v>279</v>
      </c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6"/>
      <c r="V15" s="10"/>
      <c r="W15" s="12"/>
    </row>
    <row r="16" spans="1:23" ht="69" customHeight="1">
      <c r="A16" s="420" t="s">
        <v>313</v>
      </c>
      <c r="B16" s="420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5" type="noConversion"/>
  <dataValidations count="1">
    <dataValidation type="list" allowBlank="1" showInputMessage="1" showErrorMessage="1" sqref="W1 W8 W4:W7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3" t="s">
        <v>314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s="1" customFormat="1" ht="16.5">
      <c r="A2" s="18" t="s">
        <v>315</v>
      </c>
      <c r="B2" s="19" t="s">
        <v>254</v>
      </c>
      <c r="C2" s="19" t="s">
        <v>255</v>
      </c>
      <c r="D2" s="19" t="s">
        <v>256</v>
      </c>
      <c r="E2" s="19" t="s">
        <v>257</v>
      </c>
      <c r="F2" s="19" t="s">
        <v>258</v>
      </c>
      <c r="G2" s="18" t="s">
        <v>316</v>
      </c>
      <c r="H2" s="18" t="s">
        <v>317</v>
      </c>
      <c r="I2" s="18" t="s">
        <v>318</v>
      </c>
      <c r="J2" s="18" t="s">
        <v>317</v>
      </c>
      <c r="K2" s="18" t="s">
        <v>319</v>
      </c>
      <c r="L2" s="18" t="s">
        <v>317</v>
      </c>
      <c r="M2" s="19" t="s">
        <v>298</v>
      </c>
      <c r="N2" s="19" t="s">
        <v>267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315</v>
      </c>
      <c r="B4" s="21" t="s">
        <v>320</v>
      </c>
      <c r="C4" s="21" t="s">
        <v>299</v>
      </c>
      <c r="D4" s="21" t="s">
        <v>256</v>
      </c>
      <c r="E4" s="19" t="s">
        <v>257</v>
      </c>
      <c r="F4" s="19" t="s">
        <v>258</v>
      </c>
      <c r="G4" s="18" t="s">
        <v>316</v>
      </c>
      <c r="H4" s="18" t="s">
        <v>317</v>
      </c>
      <c r="I4" s="18" t="s">
        <v>318</v>
      </c>
      <c r="J4" s="18" t="s">
        <v>317</v>
      </c>
      <c r="K4" s="18" t="s">
        <v>319</v>
      </c>
      <c r="L4" s="18" t="s">
        <v>317</v>
      </c>
      <c r="M4" s="19" t="s">
        <v>298</v>
      </c>
      <c r="N4" s="19" t="s">
        <v>267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4" t="s">
        <v>321</v>
      </c>
      <c r="B11" s="415"/>
      <c r="C11" s="415"/>
      <c r="D11" s="416"/>
      <c r="E11" s="417"/>
      <c r="F11" s="418"/>
      <c r="G11" s="419"/>
      <c r="H11" s="22"/>
      <c r="I11" s="414" t="s">
        <v>322</v>
      </c>
      <c r="J11" s="415"/>
      <c r="K11" s="415"/>
      <c r="L11" s="10"/>
      <c r="M11" s="10"/>
      <c r="N11" s="12"/>
    </row>
    <row r="12" spans="1:14" ht="16.5">
      <c r="A12" s="420" t="s">
        <v>323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7" sqref="F17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3" t="s">
        <v>324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2" s="1" customFormat="1" ht="16.5">
      <c r="A2" s="3" t="s">
        <v>292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325</v>
      </c>
      <c r="H2" s="3" t="s">
        <v>326</v>
      </c>
      <c r="I2" s="3" t="s">
        <v>327</v>
      </c>
      <c r="J2" s="3" t="s">
        <v>328</v>
      </c>
      <c r="K2" s="4" t="s">
        <v>298</v>
      </c>
      <c r="L2" s="4" t="s">
        <v>267</v>
      </c>
    </row>
    <row r="3" spans="1:12" ht="16.5">
      <c r="A3" s="6" t="s">
        <v>300</v>
      </c>
      <c r="B3" s="13"/>
      <c r="C3" s="8" t="s">
        <v>269</v>
      </c>
      <c r="D3" s="223" t="s">
        <v>270</v>
      </c>
      <c r="E3" s="9" t="s">
        <v>112</v>
      </c>
      <c r="F3" s="8" t="s">
        <v>62</v>
      </c>
      <c r="G3" s="5" t="s">
        <v>329</v>
      </c>
      <c r="H3" s="14" t="s">
        <v>330</v>
      </c>
      <c r="I3" s="17"/>
      <c r="J3" s="5"/>
      <c r="K3" s="5"/>
      <c r="L3" s="5" t="s">
        <v>289</v>
      </c>
    </row>
    <row r="4" spans="1:12" ht="16.5">
      <c r="A4" s="6" t="s">
        <v>300</v>
      </c>
      <c r="B4" s="13"/>
      <c r="C4" s="8" t="s">
        <v>272</v>
      </c>
      <c r="D4" s="223" t="s">
        <v>270</v>
      </c>
      <c r="E4" s="9" t="s">
        <v>111</v>
      </c>
      <c r="F4" s="8" t="s">
        <v>62</v>
      </c>
      <c r="G4" s="5" t="s">
        <v>329</v>
      </c>
      <c r="H4" s="14" t="s">
        <v>330</v>
      </c>
      <c r="I4" s="17"/>
      <c r="J4" s="5"/>
      <c r="K4" s="5"/>
      <c r="L4" s="5" t="s">
        <v>289</v>
      </c>
    </row>
    <row r="5" spans="1:12">
      <c r="A5" s="6"/>
      <c r="B5" s="13"/>
      <c r="C5" s="9"/>
      <c r="D5" s="8"/>
      <c r="E5" s="9"/>
      <c r="F5" s="9"/>
      <c r="G5" s="5"/>
      <c r="H5" s="14"/>
      <c r="I5" s="5"/>
      <c r="J5" s="5"/>
      <c r="K5" s="5"/>
      <c r="L5" s="5"/>
    </row>
    <row r="6" spans="1:12">
      <c r="A6" s="6"/>
      <c r="B6" s="15"/>
      <c r="C6" s="9"/>
      <c r="D6" s="16"/>
      <c r="E6" s="9"/>
      <c r="F6" s="9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14" t="s">
        <v>331</v>
      </c>
      <c r="B10" s="415"/>
      <c r="C10" s="415"/>
      <c r="D10" s="415"/>
      <c r="E10" s="416"/>
      <c r="F10" s="417"/>
      <c r="G10" s="419"/>
      <c r="H10" s="414" t="s">
        <v>332</v>
      </c>
      <c r="I10" s="415"/>
      <c r="J10" s="415"/>
      <c r="K10" s="10"/>
      <c r="L10" s="12"/>
    </row>
    <row r="11" spans="1:12" ht="16.5">
      <c r="A11" s="420" t="s">
        <v>333</v>
      </c>
      <c r="B11" s="420"/>
      <c r="C11" s="421"/>
      <c r="D11" s="421"/>
      <c r="E11" s="421"/>
      <c r="F11" s="421"/>
      <c r="G11" s="421"/>
      <c r="H11" s="421"/>
      <c r="I11" s="421"/>
      <c r="J11" s="421"/>
      <c r="K11" s="421"/>
      <c r="L11" s="421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F24" sqref="F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3" t="s">
        <v>334</v>
      </c>
      <c r="B1" s="413"/>
      <c r="C1" s="413"/>
      <c r="D1" s="413"/>
      <c r="E1" s="413"/>
      <c r="F1" s="413"/>
      <c r="G1" s="413"/>
      <c r="H1" s="413"/>
      <c r="I1" s="413"/>
    </row>
    <row r="2" spans="1:9" s="1" customFormat="1" ht="16.5">
      <c r="A2" s="422" t="s">
        <v>253</v>
      </c>
      <c r="B2" s="423" t="s">
        <v>258</v>
      </c>
      <c r="C2" s="423" t="s">
        <v>299</v>
      </c>
      <c r="D2" s="423" t="s">
        <v>256</v>
      </c>
      <c r="E2" s="423" t="s">
        <v>257</v>
      </c>
      <c r="F2" s="3" t="s">
        <v>335</v>
      </c>
      <c r="G2" s="3" t="s">
        <v>283</v>
      </c>
      <c r="H2" s="428" t="s">
        <v>284</v>
      </c>
      <c r="I2" s="432" t="s">
        <v>286</v>
      </c>
    </row>
    <row r="3" spans="1:9" s="1" customFormat="1" ht="16.5">
      <c r="A3" s="422"/>
      <c r="B3" s="424"/>
      <c r="C3" s="424"/>
      <c r="D3" s="424"/>
      <c r="E3" s="424"/>
      <c r="F3" s="3" t="s">
        <v>336</v>
      </c>
      <c r="G3" s="3" t="s">
        <v>287</v>
      </c>
      <c r="H3" s="429"/>
      <c r="I3" s="433"/>
    </row>
    <row r="4" spans="1:9">
      <c r="A4" s="5">
        <v>1</v>
      </c>
      <c r="B4" s="6" t="s">
        <v>310</v>
      </c>
      <c r="C4" s="5" t="s">
        <v>309</v>
      </c>
      <c r="D4" s="7" t="s">
        <v>111</v>
      </c>
      <c r="E4" s="8" t="s">
        <v>62</v>
      </c>
      <c r="F4" s="5">
        <v>-7</v>
      </c>
      <c r="G4" s="5">
        <v>-3</v>
      </c>
      <c r="H4" s="5">
        <f>SUM(F4:G4)</f>
        <v>-10</v>
      </c>
      <c r="I4" s="5" t="s">
        <v>289</v>
      </c>
    </row>
    <row r="5" spans="1:9">
      <c r="A5" s="5">
        <v>2</v>
      </c>
      <c r="B5" s="6"/>
      <c r="C5" s="5" t="s">
        <v>311</v>
      </c>
      <c r="D5" s="7" t="s">
        <v>337</v>
      </c>
      <c r="E5" s="8" t="s">
        <v>62</v>
      </c>
      <c r="F5" s="5">
        <v>-6</v>
      </c>
      <c r="G5" s="5">
        <v>-2</v>
      </c>
      <c r="H5" s="5">
        <f>SUM(F5:G5)</f>
        <v>-8</v>
      </c>
      <c r="I5" s="5" t="s">
        <v>289</v>
      </c>
    </row>
    <row r="6" spans="1:9">
      <c r="A6" s="5"/>
      <c r="B6" s="6"/>
      <c r="C6" s="5"/>
      <c r="D6" s="7"/>
      <c r="E6" s="9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4" t="s">
        <v>338</v>
      </c>
      <c r="B12" s="415"/>
      <c r="C12" s="415"/>
      <c r="D12" s="416"/>
      <c r="E12" s="11"/>
      <c r="F12" s="414" t="s">
        <v>339</v>
      </c>
      <c r="G12" s="415"/>
      <c r="H12" s="416"/>
      <c r="I12" s="12"/>
    </row>
    <row r="13" spans="1:9" ht="16.5">
      <c r="A13" s="420" t="s">
        <v>340</v>
      </c>
      <c r="B13" s="420"/>
      <c r="C13" s="421"/>
      <c r="D13" s="421"/>
      <c r="E13" s="421"/>
      <c r="F13" s="421"/>
      <c r="G13" s="421"/>
      <c r="H13" s="421"/>
      <c r="I13" s="4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2023-05-25T06:56:57Z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