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81541（翻）\5-9尾期（远程\"/>
    </mc:Choice>
  </mc:AlternateContent>
  <xr:revisionPtr revIDLastSave="0" documentId="13_ncr:1_{6A16A913-7C43-4CEA-A514-26ACE02851A7}" xr6:coauthVersionLast="47" xr6:coauthVersionMax="47" xr10:uidLastSave="{00000000-0000-0000-0000-000000000000}"/>
  <bookViews>
    <workbookView xWindow="-120" yWindow="-120" windowWidth="20730" windowHeight="111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中期" sheetId="4" r:id="rId4"/>
    <sheet name="验货尺寸表" sheetId="6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5" i="6" l="1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<sst xmlns="http://schemas.openxmlformats.org/spreadsheetml/2006/main" count="701" uniqueCount="339">
  <si>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</si>
  <si>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</si>
  <si>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</si>
  <si>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</si>
  <si>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</si>
  <si>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</si>
  <si>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</si>
  <si>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</si>
  <si>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</si>
  <si>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</si>
  <si>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</si>
  <si>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</si>
  <si>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</si>
  <si>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</si>
  <si>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</si>
  <si>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</si>
  <si>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</si>
  <si>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</si>
  <si>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</si>
  <si>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</si>
  <si>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</si>
  <si>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</si>
  <si>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</si>
  <si>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</si>
  <si>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</si>
  <si>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</si>
  <si>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</si>
  <si>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</si>
  <si>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</si>
  <si>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</si>
  <si>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</si>
  <si>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</si>
  <si>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</si>
  <si>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</si>
  <si>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</si>
  <si>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</si>
  <si>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</si>
  <si>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</si>
  <si>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</si>
  <si>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</si>
  <si>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</si>
  <si>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</si>
  <si>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</si>
  <si>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</si>
  <si>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</si>
  <si>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</si>
  <si>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</si>
  <si>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</si>
  <si>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</si>
  <si>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</si>
  <si>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</si>
  <si>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</si>
  <si>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</si>
  <si>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</si>
  <si>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</si>
  <si>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</si>
  <si>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</si>
  <si>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</si>
  <si>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</si>
  <si>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天津探越</t>
  </si>
  <si>
    <t>订单基础信息</t>
  </si>
  <si>
    <t>生产•出货进度</t>
  </si>
  <si>
    <t>指示•确认资料</t>
  </si>
  <si>
    <t>款号</t>
  </si>
  <si>
    <t>TAMMAL81541</t>
  </si>
  <si>
    <t>合同交期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</si>
  <si>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</si>
  <si>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</si>
  <si>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</si>
  <si>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</si>
  <si>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</si>
  <si>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</si>
  <si>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</si>
  <si>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</si>
  <si>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</si>
  <si>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</si>
  <si>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</si>
  <si>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</si>
  <si>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</si>
  <si>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</si>
  <si>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</si>
  <si>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</si>
  <si>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</si>
  <si>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</si>
  <si>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</si>
  <si>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</si>
  <si>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</si>
  <si>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</si>
  <si>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</si>
  <si>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</si>
  <si>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</si>
  <si>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</si>
  <si>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</si>
  <si>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</si>
  <si>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</si>
  <si>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</si>
  <si>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</si>
  <si>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</si>
  <si>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</si>
  <si>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</si>
  <si>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</si>
  <si>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</si>
  <si>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</si>
  <si>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</si>
  <si>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</si>
  <si>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</si>
  <si>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</si>
  <si>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</si>
  <si>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</si>
  <si>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</si>
  <si>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</si>
  <si>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</si>
  <si>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</si>
  <si>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</si>
  <si>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</si>
  <si>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</si>
  <si>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</si>
  <si>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</si>
  <si>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</si>
  <si>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</si>
  <si>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</si>
  <si>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L号3件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</si>
  <si>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</si>
  <si>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</si>
  <si>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</si>
  <si>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</si>
  <si>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</si>
  <si>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1.号位外漏，</t>
  </si>
  <si>
    <t>2.脚口扭。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</si>
  <si>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</si>
  <si>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</si>
  <si>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</si>
  <si>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</si>
  <si>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</si>
  <si>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</si>
  <si>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</si>
  <si>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</si>
  <si>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</si>
  <si>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</si>
  <si>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</si>
  <si>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</si>
  <si>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</si>
  <si>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</si>
  <si>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</si>
  <si>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探越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</si>
  <si>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</si>
  <si>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</si>
  <si>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</si>
  <si>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</si>
  <si>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</si>
  <si>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</si>
  <si>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</si>
  <si>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</si>
  <si>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</si>
  <si>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</si>
  <si>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烫标起角</t>
  </si>
  <si>
    <t>【整改的严重缺陷及整改复核时间】</t>
  </si>
  <si>
    <t>QC规格测量表</t>
  </si>
  <si>
    <t>指示规格 FINAL SPAC</t>
  </si>
  <si>
    <t>样品规格 FINAL SPAC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</si>
  <si>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</si>
  <si>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</si>
  <si>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</si>
  <si>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</si>
  <si>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</si>
  <si>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</si>
  <si>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</si>
  <si>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</si>
  <si>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</si>
  <si>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</si>
  <si>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</si>
  <si>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</si>
  <si>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内裆长</t>
  </si>
  <si>
    <t>+0.5  +1</t>
  </si>
  <si>
    <t>-0.5  0</t>
  </si>
  <si>
    <t>+0.5 +0.5</t>
  </si>
  <si>
    <t>+0.5  +1.2</t>
  </si>
  <si>
    <t>0 +0.5</t>
  </si>
  <si>
    <t>腰围（平量）</t>
  </si>
  <si>
    <t>0  +1.2</t>
  </si>
  <si>
    <t>+1  +0.7</t>
  </si>
  <si>
    <t>0  +1.1</t>
  </si>
  <si>
    <t>0  +1</t>
  </si>
  <si>
    <t>+0.6  0</t>
  </si>
  <si>
    <t>+0.5  0</t>
  </si>
  <si>
    <t>腰围（拉量）</t>
  </si>
  <si>
    <t>+1  +1</t>
  </si>
  <si>
    <t>0  0</t>
  </si>
  <si>
    <t>+0.5  +0.5</t>
  </si>
  <si>
    <t>臀围</t>
  </si>
  <si>
    <t>-0.8 0</t>
  </si>
  <si>
    <t>-0.5  -0.5</t>
  </si>
  <si>
    <t>-0.6  -0.5</t>
  </si>
  <si>
    <t>腿围/2</t>
  </si>
  <si>
    <t>膝围/2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</si>
  <si>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</si>
  <si>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</si>
  <si>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</si>
  <si>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</si>
  <si>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</si>
  <si>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</si>
  <si>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</si>
  <si>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</si>
  <si>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</si>
  <si>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</si>
  <si>
    <t>0 + 0.5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</si>
  <si>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</si>
  <si>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</si>
  <si>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</si>
  <si>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</si>
  <si>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</si>
  <si>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</si>
  <si>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</si>
  <si>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</si>
  <si>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</si>
  <si>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</si>
  <si>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</si>
  <si>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</si>
  <si>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</si>
  <si>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</si>
  <si>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</si>
  <si>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</si>
  <si>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</si>
  <si>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</si>
  <si>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</si>
  <si>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</si>
  <si>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</si>
  <si>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</si>
  <si>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</si>
  <si>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</si>
  <si>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</si>
  <si>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</si>
  <si>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</si>
  <si>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</si>
  <si>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</si>
  <si>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</si>
  <si>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</si>
  <si>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</si>
  <si>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</si>
  <si>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齐号1箱</t>
  </si>
  <si>
    <t>情况说明：</t>
  </si>
  <si>
    <t xml:space="preserve">【问题点描述】  </t>
  </si>
  <si>
    <t>1.号印外漏。</t>
  </si>
  <si>
    <t>2.裤脚斜扭。</t>
  </si>
  <si>
    <t>3.烫标歪斜。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</si>
  <si>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</si>
  <si>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</si>
  <si>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</si>
  <si>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</si>
  <si>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</si>
  <si>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</si>
  <si>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此次出货2000件，按照探路者要求抽箱验货125件，返修3件，未超标，同意出货。</t>
  </si>
  <si>
    <t>品控部</t>
  </si>
  <si>
    <t>检验人</t>
  </si>
  <si>
    <t>杨金玲</t>
  </si>
  <si>
    <t>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</si>
  <si>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</si>
  <si>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</si>
  <si>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</si>
  <si>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</si>
  <si>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</si>
  <si>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</si>
  <si>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</si>
  <si>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</si>
  <si>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</si>
  <si>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</si>
  <si>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</si>
  <si>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</si>
  <si>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</si>
  <si>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</si>
  <si>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</si>
  <si>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</si>
  <si>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</si>
  <si>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</si>
  <si>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</si>
  <si>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</si>
  <si>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</si>
  <si>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</si>
  <si>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</si>
  <si>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</si>
  <si>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</si>
  <si>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2</t>
  </si>
  <si>
    <t>FK06930</t>
  </si>
  <si>
    <t>19SS黑色/E77//</t>
  </si>
  <si>
    <t>福建宏港</t>
  </si>
  <si>
    <t>YES</t>
  </si>
  <si>
    <t>制表时间：4-25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</si>
  <si>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</si>
  <si>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</si>
  <si>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</si>
  <si>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</si>
  <si>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</si>
  <si>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</si>
  <si>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</si>
  <si>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</si>
  <si>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</si>
  <si>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</si>
  <si>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</si>
  <si>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</si>
  <si>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</si>
  <si>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</si>
  <si>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</si>
  <si>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</si>
  <si>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</si>
  <si>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</si>
  <si>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</si>
  <si>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</si>
  <si>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</si>
  <si>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</si>
  <si>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</si>
  <si>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</si>
  <si>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</si>
  <si>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</si>
  <si>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</si>
  <si>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</si>
  <si>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</si>
  <si>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</si>
  <si>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</si>
  <si>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</si>
  <si>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</si>
  <si>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</si>
  <si>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</si>
  <si>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</si>
  <si>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</si>
  <si>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前片</t>
  </si>
  <si>
    <t xml:space="preserve">视野高周波转移标 </t>
  </si>
  <si>
    <t>ok</t>
  </si>
  <si>
    <t>莹凯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</si>
  <si>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</si>
  <si>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</si>
  <si>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</si>
  <si>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</si>
  <si>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</si>
  <si>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</si>
  <si>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</si>
  <si>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SJ00010</t>
  </si>
  <si>
    <t>15FW白色/737/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</si>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</sst>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6" fillId="0" borderId="0">
      <alignment horizontal="center" vertical="center"/>
    </xf>
    <xf numFmtId="0" fontId="38" fillId="0" borderId="0">
      <alignment vertical="center"/>
    </xf>
    <xf numFmtId="0" fontId="12" fillId="0" borderId="0"/>
    <xf numFmtId="0" fontId="12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12" fillId="0" borderId="0"/>
    <xf numFmtId="0" fontId="39" fillId="0" borderId="0">
      <alignment vertical="center"/>
    </xf>
    <xf numFmtId="0" fontId="12" fillId="0" borderId="0"/>
    <xf numFmtId="0" fontId="39" fillId="0" borderId="0">
      <alignment vertical="center"/>
    </xf>
    <xf numFmtId="0" fontId="40" fillId="0" borderId="0">
      <alignment horizontal="center"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0" fillId="0" borderId="8" xfId="0" applyBorder="1"/>
    <xf numFmtId="0" fontId="12" fillId="3" borderId="0" xfId="4" applyFill="1" applyAlignment="1">
      <alignment horizontal="left" vertical="center"/>
    </xf>
    <xf numFmtId="0" fontId="12" fillId="0" borderId="0" xfId="4" applyAlignment="1">
      <alignment horizontal="left" vertical="center"/>
    </xf>
    <xf numFmtId="0" fontId="12" fillId="4" borderId="0" xfId="4" applyFill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4" xfId="4" applyFont="1" applyBorder="1" applyAlignment="1">
      <alignment horizontal="center" vertical="center"/>
    </xf>
    <xf numFmtId="0" fontId="14" fillId="0" borderId="18" xfId="4" applyFont="1" applyBorder="1">
      <alignment vertical="center"/>
    </xf>
    <xf numFmtId="0" fontId="14" fillId="0" borderId="19" xfId="4" applyFont="1" applyBorder="1">
      <alignment vertical="center"/>
    </xf>
    <xf numFmtId="0" fontId="14" fillId="0" borderId="18" xfId="4" applyFont="1" applyBorder="1" applyAlignment="1">
      <alignment horizontal="left" vertical="center"/>
    </xf>
    <xf numFmtId="0" fontId="15" fillId="3" borderId="19" xfId="4" applyFont="1" applyFill="1" applyBorder="1" applyAlignment="1">
      <alignment horizontal="right" vertical="center"/>
    </xf>
    <xf numFmtId="0" fontId="14" fillId="0" borderId="19" xfId="4" applyFont="1" applyBorder="1" applyAlignment="1">
      <alignment horizontal="left" vertical="center"/>
    </xf>
    <xf numFmtId="0" fontId="14" fillId="0" borderId="20" xfId="4" applyFont="1" applyBorder="1">
      <alignment vertical="center"/>
    </xf>
    <xf numFmtId="0" fontId="14" fillId="0" borderId="21" xfId="4" applyFont="1" applyBorder="1">
      <alignment vertical="center"/>
    </xf>
    <xf numFmtId="0" fontId="14" fillId="0" borderId="0" xfId="4" applyFont="1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left" vertical="center"/>
    </xf>
    <xf numFmtId="0" fontId="14" fillId="3" borderId="13" xfId="4" applyFont="1" applyFill="1" applyBorder="1">
      <alignment vertical="center"/>
    </xf>
    <xf numFmtId="0" fontId="14" fillId="3" borderId="14" xfId="4" applyFont="1" applyFill="1" applyBorder="1">
      <alignment vertical="center"/>
    </xf>
    <xf numFmtId="0" fontId="17" fillId="3" borderId="19" xfId="4" applyFont="1" applyFill="1" applyBorder="1" applyAlignment="1">
      <alignment horizontal="left" vertical="center"/>
    </xf>
    <xf numFmtId="0" fontId="14" fillId="3" borderId="19" xfId="4" applyFont="1" applyFill="1" applyBorder="1">
      <alignment vertical="center"/>
    </xf>
    <xf numFmtId="0" fontId="17" fillId="3" borderId="19" xfId="4" applyFont="1" applyFill="1" applyBorder="1">
      <alignment vertical="center"/>
    </xf>
    <xf numFmtId="0" fontId="14" fillId="3" borderId="18" xfId="4" applyFont="1" applyFill="1" applyBorder="1">
      <alignment vertical="center"/>
    </xf>
    <xf numFmtId="0" fontId="14" fillId="3" borderId="20" xfId="4" applyFont="1" applyFill="1" applyBorder="1">
      <alignment vertical="center"/>
    </xf>
    <xf numFmtId="0" fontId="17" fillId="3" borderId="21" xfId="4" applyFont="1" applyFill="1" applyBorder="1" applyAlignment="1">
      <alignment horizontal="left" vertical="center"/>
    </xf>
    <xf numFmtId="0" fontId="17" fillId="3" borderId="21" xfId="4" applyFont="1" applyFill="1" applyBorder="1">
      <alignment vertical="center"/>
    </xf>
    <xf numFmtId="0" fontId="14" fillId="3" borderId="21" xfId="4" applyFont="1" applyFill="1" applyBorder="1">
      <alignment vertical="center"/>
    </xf>
    <xf numFmtId="0" fontId="14" fillId="0" borderId="14" xfId="4" applyFont="1" applyBorder="1" applyAlignment="1">
      <alignment horizontal="left" vertical="center"/>
    </xf>
    <xf numFmtId="0" fontId="17" fillId="0" borderId="19" xfId="4" applyFont="1" applyBorder="1" applyAlignment="1">
      <alignment horizontal="left" vertical="center"/>
    </xf>
    <xf numFmtId="0" fontId="14" fillId="0" borderId="20" xfId="4" applyFont="1" applyBorder="1" applyAlignment="1">
      <alignment horizontal="left" vertical="center"/>
    </xf>
    <xf numFmtId="0" fontId="17" fillId="3" borderId="21" xfId="4" applyFont="1" applyFill="1" applyBorder="1" applyAlignment="1">
      <alignment vertical="center" wrapText="1"/>
    </xf>
    <xf numFmtId="58" fontId="17" fillId="3" borderId="21" xfId="4" applyNumberFormat="1" applyFont="1" applyFill="1" applyBorder="1">
      <alignment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34" xfId="4" applyFont="1" applyFill="1" applyBorder="1" applyAlignment="1">
      <alignment horizontal="left" vertical="center"/>
    </xf>
    <xf numFmtId="0" fontId="14" fillId="0" borderId="33" xfId="4" applyFont="1" applyBorder="1" applyAlignment="1">
      <alignment horizontal="left" vertical="center"/>
    </xf>
    <xf numFmtId="0" fontId="16" fillId="4" borderId="0" xfId="9" applyFont="1" applyFill="1" applyAlignment="1">
      <alignment horizontal="center" vertical="center"/>
    </xf>
    <xf numFmtId="0" fontId="0" fillId="4" borderId="0" xfId="0" applyFill="1"/>
    <xf numFmtId="0" fontId="20" fillId="4" borderId="0" xfId="9" applyFont="1" applyFill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4" fillId="0" borderId="2" xfId="6" applyFont="1" applyBorder="1" applyAlignment="1">
      <alignment horizontal="center" vertical="center"/>
    </xf>
    <xf numFmtId="0" fontId="25" fillId="4" borderId="4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4" fillId="4" borderId="2" xfId="6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49" fontId="26" fillId="3" borderId="2" xfId="9" applyNumberFormat="1" applyFont="1" applyFill="1" applyBorder="1" applyAlignment="1">
      <alignment horizontal="center" vertical="center"/>
    </xf>
    <xf numFmtId="0" fontId="28" fillId="0" borderId="37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8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>
      <alignment vertical="center"/>
    </xf>
    <xf numFmtId="0" fontId="15" fillId="0" borderId="19" xfId="4" applyFont="1" applyBorder="1">
      <alignment vertical="center"/>
    </xf>
    <xf numFmtId="0" fontId="15" fillId="0" borderId="33" xfId="4" applyFont="1" applyBorder="1">
      <alignment vertical="center"/>
    </xf>
    <xf numFmtId="0" fontId="19" fillId="0" borderId="19" xfId="4" applyFont="1" applyBorder="1">
      <alignment vertical="center"/>
    </xf>
    <xf numFmtId="0" fontId="19" fillId="0" borderId="18" xfId="4" applyFont="1" applyBorder="1" applyAlignment="1">
      <alignment horizontal="center" vertical="center"/>
    </xf>
    <xf numFmtId="0" fontId="12" fillId="0" borderId="19" xfId="4" applyBorder="1">
      <alignment vertical="center"/>
    </xf>
    <xf numFmtId="0" fontId="15" fillId="0" borderId="1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13" xfId="4" applyFont="1" applyBorder="1">
      <alignment vertical="center"/>
    </xf>
    <xf numFmtId="0" fontId="12" fillId="0" borderId="14" xfId="4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12" fillId="0" borderId="14" xfId="4" applyBorder="1">
      <alignment vertical="center"/>
    </xf>
    <xf numFmtId="0" fontId="19" fillId="0" borderId="14" xfId="4" applyFont="1" applyBorder="1">
      <alignment vertical="center"/>
    </xf>
    <xf numFmtId="0" fontId="12" fillId="0" borderId="19" xfId="4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28" fillId="0" borderId="40" xfId="4" applyFont="1" applyBorder="1">
      <alignment vertical="center"/>
    </xf>
    <xf numFmtId="0" fontId="28" fillId="0" borderId="41" xfId="4" applyFont="1" applyBorder="1">
      <alignment vertical="center"/>
    </xf>
    <xf numFmtId="0" fontId="15" fillId="0" borderId="41" xfId="4" applyFont="1" applyBorder="1">
      <alignment vertical="center"/>
    </xf>
    <xf numFmtId="58" fontId="12" fillId="0" borderId="41" xfId="4" applyNumberFormat="1" applyBorder="1">
      <alignment vertical="center"/>
    </xf>
    <xf numFmtId="58" fontId="28" fillId="0" borderId="41" xfId="4" applyNumberFormat="1" applyFont="1" applyBorder="1">
      <alignment vertical="center"/>
    </xf>
    <xf numFmtId="0" fontId="15" fillId="0" borderId="34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43" xfId="4" applyFont="1" applyBorder="1">
      <alignment vertical="center"/>
    </xf>
    <xf numFmtId="0" fontId="12" fillId="0" borderId="44" xfId="4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2" fillId="0" borderId="44" xfId="4" applyBorder="1">
      <alignment vertical="center"/>
    </xf>
    <xf numFmtId="0" fontId="19" fillId="0" borderId="44" xfId="4" applyFont="1" applyBorder="1">
      <alignment vertical="center"/>
    </xf>
    <xf numFmtId="0" fontId="19" fillId="0" borderId="43" xfId="4" applyFont="1" applyBorder="1" applyAlignment="1">
      <alignment horizontal="center" vertical="center"/>
    </xf>
    <xf numFmtId="0" fontId="15" fillId="0" borderId="44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12" fillId="0" borderId="44" xfId="4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2" fillId="0" borderId="19" xfId="4" applyBorder="1" applyAlignment="1">
      <alignment horizontal="center" vertical="center"/>
    </xf>
    <xf numFmtId="0" fontId="30" fillId="0" borderId="51" xfId="4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/>
    </xf>
    <xf numFmtId="9" fontId="15" fillId="0" borderId="19" xfId="4" applyNumberFormat="1" applyFont="1" applyBorder="1" applyAlignment="1">
      <alignment horizontal="center" vertical="center"/>
    </xf>
    <xf numFmtId="0" fontId="28" fillId="0" borderId="37" xfId="4" applyFont="1" applyBorder="1">
      <alignment vertical="center"/>
    </xf>
    <xf numFmtId="0" fontId="28" fillId="0" borderId="38" xfId="4" applyFont="1" applyBorder="1">
      <alignment vertical="center"/>
    </xf>
    <xf numFmtId="0" fontId="15" fillId="0" borderId="54" xfId="4" applyFont="1" applyBorder="1">
      <alignment vertical="center"/>
    </xf>
    <xf numFmtId="0" fontId="28" fillId="0" borderId="54" xfId="4" applyFont="1" applyBorder="1">
      <alignment vertical="center"/>
    </xf>
    <xf numFmtId="58" fontId="12" fillId="0" borderId="38" xfId="4" applyNumberFormat="1" applyBorder="1">
      <alignment vertical="center"/>
    </xf>
    <xf numFmtId="0" fontId="12" fillId="0" borderId="54" xfId="4" applyBorder="1">
      <alignment vertical="center"/>
    </xf>
    <xf numFmtId="0" fontId="15" fillId="0" borderId="49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18" fillId="0" borderId="33" xfId="4" applyFont="1" applyBorder="1" applyAlignment="1">
      <alignment horizontal="left" vertical="center" wrapText="1"/>
    </xf>
    <xf numFmtId="0" fontId="18" fillId="0" borderId="33" xfId="4" applyFont="1" applyBorder="1" applyAlignment="1">
      <alignment horizontal="left" vertical="center"/>
    </xf>
    <xf numFmtId="0" fontId="17" fillId="0" borderId="33" xfId="4" applyFont="1" applyBorder="1" applyAlignment="1">
      <alignment horizontal="left" vertical="center"/>
    </xf>
    <xf numFmtId="0" fontId="34" fillId="0" borderId="60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4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5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4" fillId="7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0" xfId="11" quotePrefix="1" applyFont="1" applyAlignment="1">
      <alignment horizontal="center" vertical="center" wrapText="1"/>
    </xf>
    <xf numFmtId="0" fontId="6" fillId="0" borderId="9" xfId="1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3" borderId="9" xfId="11" quotePrefix="1" applyFont="1" applyFill="1" applyBorder="1" applyAlignment="1">
      <alignment horizontal="center" vertical="center" wrapText="1"/>
    </xf>
    <xf numFmtId="0" fontId="5" fillId="3" borderId="0" xfId="11" quotePrefix="1" applyFont="1" applyFill="1" applyAlignment="1">
      <alignment horizontal="center" vertical="center" wrapText="1"/>
    </xf>
    <xf numFmtId="0" fontId="5" fillId="3" borderId="1" xfId="11" quotePrefix="1" applyFont="1" applyFill="1" applyBorder="1" applyAlignment="1">
      <alignment horizontal="center" vertical="center" wrapText="1"/>
    </xf>
    <xf numFmtId="0" fontId="5" fillId="3" borderId="5" xfId="11" quotePrefix="1" applyFont="1" applyFill="1" applyBorder="1" applyAlignment="1">
      <alignment horizontal="center" vertical="center" wrapText="1"/>
    </xf>
    <xf numFmtId="0" fontId="5" fillId="3" borderId="2" xfId="11" quotePrefix="1" applyFont="1" applyFill="1" applyBorder="1" applyAlignment="1">
      <alignment horizontal="left" vertical="center"/>
    </xf>
    <xf numFmtId="0" fontId="6" fillId="3" borderId="1" xfId="1" quotePrefix="1" applyFill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top"/>
    </xf>
    <xf numFmtId="0" fontId="15" fillId="0" borderId="38" xfId="4" applyFont="1" applyBorder="1" applyAlignment="1">
      <alignment horizontal="center" vertical="center"/>
    </xf>
    <xf numFmtId="0" fontId="28" fillId="0" borderId="38" xfId="4" applyFont="1" applyBorder="1" applyAlignment="1">
      <alignment horizontal="center" vertical="center"/>
    </xf>
    <xf numFmtId="0" fontId="12" fillId="0" borderId="38" xfId="4" applyBorder="1" applyAlignment="1">
      <alignment horizontal="center" vertical="center"/>
    </xf>
    <xf numFmtId="0" fontId="12" fillId="0" borderId="45" xfId="4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9" fillId="0" borderId="18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14" fontId="15" fillId="0" borderId="19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5" fillId="0" borderId="26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21" xfId="4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19" fillId="0" borderId="20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14" fontId="15" fillId="0" borderId="21" xfId="4" applyNumberFormat="1" applyFont="1" applyBorder="1" applyAlignment="1">
      <alignment horizontal="center" vertical="center"/>
    </xf>
    <xf numFmtId="14" fontId="15" fillId="0" borderId="34" xfId="4" applyNumberFormat="1" applyFont="1" applyBorder="1" applyAlignment="1">
      <alignment horizontal="center" vertical="center"/>
    </xf>
    <xf numFmtId="0" fontId="19" fillId="0" borderId="50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 wrapText="1"/>
    </xf>
    <xf numFmtId="0" fontId="19" fillId="0" borderId="23" xfId="4" applyFont="1" applyBorder="1" applyAlignment="1">
      <alignment horizontal="left" vertical="center" wrapText="1"/>
    </xf>
    <xf numFmtId="0" fontId="19" fillId="0" borderId="46" xfId="4" applyFont="1" applyBorder="1" applyAlignment="1">
      <alignment horizontal="left" vertical="center" wrapText="1"/>
    </xf>
    <xf numFmtId="0" fontId="19" fillId="0" borderId="43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19" fillId="0" borderId="49" xfId="4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41" xfId="0" applyFont="1" applyBorder="1" applyAlignment="1">
      <alignment horizontal="left" vertical="center"/>
    </xf>
    <xf numFmtId="0" fontId="28" fillId="0" borderId="48" xfId="0" applyFont="1" applyBorder="1" applyAlignment="1">
      <alignment horizontal="left" vertical="center"/>
    </xf>
    <xf numFmtId="9" fontId="15" fillId="0" borderId="30" xfId="4" applyNumberFormat="1" applyFont="1" applyBorder="1" applyAlignment="1">
      <alignment horizontal="left" vertical="center"/>
    </xf>
    <xf numFmtId="9" fontId="15" fillId="0" borderId="25" xfId="4" applyNumberFormat="1" applyFont="1" applyBorder="1" applyAlignment="1">
      <alignment horizontal="left" vertical="center"/>
    </xf>
    <xf numFmtId="9" fontId="15" fillId="0" borderId="35" xfId="4" applyNumberFormat="1" applyFont="1" applyBorder="1" applyAlignment="1">
      <alignment horizontal="left" vertical="center"/>
    </xf>
    <xf numFmtId="9" fontId="15" fillId="0" borderId="39" xfId="4" applyNumberFormat="1" applyFont="1" applyBorder="1" applyAlignment="1">
      <alignment horizontal="left" vertical="center"/>
    </xf>
    <xf numFmtId="9" fontId="15" fillId="0" borderId="23" xfId="4" applyNumberFormat="1" applyFont="1" applyBorder="1" applyAlignment="1">
      <alignment horizontal="left" vertical="center"/>
    </xf>
    <xf numFmtId="9" fontId="15" fillId="0" borderId="46" xfId="4" applyNumberFormat="1" applyFont="1" applyBorder="1" applyAlignment="1">
      <alignment horizontal="left" vertical="center"/>
    </xf>
    <xf numFmtId="0" fontId="14" fillId="0" borderId="43" xfId="4" applyFont="1" applyBorder="1" applyAlignment="1">
      <alignment horizontal="left" vertical="center"/>
    </xf>
    <xf numFmtId="0" fontId="14" fillId="0" borderId="44" xfId="4" applyFont="1" applyBorder="1" applyAlignment="1">
      <alignment horizontal="left" vertical="center"/>
    </xf>
    <xf numFmtId="0" fontId="14" fillId="0" borderId="49" xfId="4" applyFont="1" applyBorder="1" applyAlignment="1">
      <alignment horizontal="left" vertical="center"/>
    </xf>
    <xf numFmtId="0" fontId="14" fillId="0" borderId="18" xfId="4" applyFont="1" applyBorder="1" applyAlignment="1">
      <alignment horizontal="left" vertical="center"/>
    </xf>
    <xf numFmtId="0" fontId="14" fillId="0" borderId="19" xfId="4" applyFont="1" applyBorder="1" applyAlignment="1">
      <alignment horizontal="left" vertical="center"/>
    </xf>
    <xf numFmtId="0" fontId="14" fillId="0" borderId="22" xfId="4" applyFont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0" fontId="14" fillId="0" borderId="46" xfId="4" applyFont="1" applyBorder="1" applyAlignment="1">
      <alignment horizontal="left" vertical="center"/>
    </xf>
    <xf numFmtId="0" fontId="28" fillId="0" borderId="29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15" fillId="0" borderId="53" xfId="4" applyFont="1" applyBorder="1" applyAlignment="1">
      <alignment horizontal="left" vertical="center"/>
    </xf>
    <xf numFmtId="0" fontId="15" fillId="0" borderId="56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23" xfId="4" applyFont="1" applyBorder="1" applyAlignment="1">
      <alignment horizontal="left" vertical="center"/>
    </xf>
    <xf numFmtId="0" fontId="19" fillId="0" borderId="46" xfId="4" applyFont="1" applyBorder="1" applyAlignment="1">
      <alignment horizontal="left" vertical="center"/>
    </xf>
    <xf numFmtId="0" fontId="32" fillId="0" borderId="41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/>
    </xf>
    <xf numFmtId="0" fontId="28" fillId="0" borderId="57" xfId="4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50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27" fillId="0" borderId="12" xfId="4" applyFont="1" applyBorder="1" applyAlignment="1">
      <alignment horizontal="center" vertical="top"/>
    </xf>
    <xf numFmtId="0" fontId="19" fillId="0" borderId="18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5" fillId="0" borderId="18" xfId="4" applyFont="1" applyBorder="1" applyAlignment="1">
      <alignment horizontal="left" vertical="center"/>
    </xf>
    <xf numFmtId="0" fontId="15" fillId="0" borderId="20" xfId="4" applyFont="1" applyBorder="1" applyAlignment="1">
      <alignment horizontal="left" vertical="center"/>
    </xf>
    <xf numFmtId="0" fontId="15" fillId="0" borderId="21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17" fillId="0" borderId="13" xfId="4" applyFont="1" applyBorder="1" applyAlignment="1">
      <alignment horizontal="left" vertical="center"/>
    </xf>
    <xf numFmtId="0" fontId="17" fillId="0" borderId="14" xfId="4" applyFont="1" applyBorder="1" applyAlignment="1">
      <alignment horizontal="left" vertical="center"/>
    </xf>
    <xf numFmtId="0" fontId="14" fillId="0" borderId="14" xfId="4" applyFont="1" applyBorder="1" applyAlignment="1">
      <alignment horizontal="left" vertical="center"/>
    </xf>
    <xf numFmtId="0" fontId="14" fillId="0" borderId="32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27" xfId="4" applyFont="1" applyBorder="1" applyAlignment="1">
      <alignment horizontal="left" vertical="center"/>
    </xf>
    <xf numFmtId="0" fontId="17" fillId="0" borderId="31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4" fillId="0" borderId="26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36" xfId="4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9" xfId="4" applyFont="1" applyBorder="1" applyAlignment="1">
      <alignment horizontal="center" vertical="center"/>
    </xf>
    <xf numFmtId="0" fontId="14" fillId="0" borderId="33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4" fillId="0" borderId="33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5" fillId="0" borderId="41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28" fillId="0" borderId="43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12" fillId="0" borderId="41" xfId="4" applyBorder="1" applyAlignment="1">
      <alignment horizontal="center" vertical="center"/>
    </xf>
    <xf numFmtId="0" fontId="12" fillId="0" borderId="47" xfId="4" applyBorder="1" applyAlignment="1">
      <alignment horizontal="center" vertical="center"/>
    </xf>
    <xf numFmtId="0" fontId="21" fillId="4" borderId="0" xfId="9" applyFont="1" applyFill="1" applyAlignment="1">
      <alignment horizontal="center" vertical="center"/>
    </xf>
    <xf numFmtId="0" fontId="16" fillId="3" borderId="2" xfId="4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0" fontId="20" fillId="4" borderId="2" xfId="9" applyFont="1" applyFill="1" applyBorder="1" applyAlignment="1">
      <alignment horizontal="center" vertical="center"/>
    </xf>
    <xf numFmtId="0" fontId="13" fillId="0" borderId="12" xfId="4" applyFont="1" applyBorder="1" applyAlignment="1">
      <alignment horizontal="center" vertical="top"/>
    </xf>
    <xf numFmtId="0" fontId="15" fillId="3" borderId="14" xfId="4" applyFont="1" applyFill="1" applyBorder="1" applyAlignment="1">
      <alignment horizontal="center" vertical="center"/>
    </xf>
    <xf numFmtId="0" fontId="16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/>
    </xf>
    <xf numFmtId="0" fontId="17" fillId="3" borderId="14" xfId="4" applyFont="1" applyFill="1" applyBorder="1" applyAlignment="1">
      <alignment horizontal="center" vertical="center"/>
    </xf>
    <xf numFmtId="0" fontId="17" fillId="3" borderId="32" xfId="4" applyFont="1" applyFill="1" applyBorder="1" applyAlignment="1">
      <alignment horizontal="center" vertical="center"/>
    </xf>
    <xf numFmtId="0" fontId="15" fillId="3" borderId="19" xfId="4" applyFont="1" applyFill="1" applyBorder="1" applyAlignment="1">
      <alignment horizontal="center" vertical="center"/>
    </xf>
    <xf numFmtId="58" fontId="17" fillId="3" borderId="19" xfId="4" applyNumberFormat="1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left" vertical="center"/>
    </xf>
    <xf numFmtId="0" fontId="18" fillId="3" borderId="21" xfId="4" applyFont="1" applyFill="1" applyBorder="1" applyAlignment="1">
      <alignment horizontal="center" vertical="center" wrapText="1"/>
    </xf>
    <xf numFmtId="0" fontId="18" fillId="3" borderId="21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7" fillId="3" borderId="23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left" vertical="center"/>
    </xf>
    <xf numFmtId="0" fontId="17" fillId="3" borderId="16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14" fillId="3" borderId="18" xfId="4" applyFont="1" applyFill="1" applyBorder="1" applyAlignment="1">
      <alignment horizontal="left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36" xfId="4" applyFont="1" applyFill="1" applyBorder="1" applyAlignment="1">
      <alignment horizontal="center" vertical="center"/>
    </xf>
    <xf numFmtId="0" fontId="19" fillId="3" borderId="28" xfId="4" applyFont="1" applyFill="1" applyBorder="1" applyAlignment="1">
      <alignment horizontal="left" vertical="center"/>
    </xf>
    <xf numFmtId="0" fontId="19" fillId="3" borderId="27" xfId="4" applyFont="1" applyFill="1" applyBorder="1" applyAlignment="1">
      <alignment horizontal="left" vertical="center"/>
    </xf>
    <xf numFmtId="0" fontId="19" fillId="3" borderId="36" xfId="4" applyFont="1" applyFill="1" applyBorder="1" applyAlignment="1">
      <alignment horizontal="left" vertical="center"/>
    </xf>
    <xf numFmtId="0" fontId="17" fillId="3" borderId="18" xfId="4" applyFont="1" applyFill="1" applyBorder="1" applyAlignment="1">
      <alignment horizontal="left" vertical="center"/>
    </xf>
    <xf numFmtId="0" fontId="17" fillId="3" borderId="19" xfId="4" applyFont="1" applyFill="1" applyBorder="1" applyAlignment="1">
      <alignment horizontal="left" vertical="center"/>
    </xf>
    <xf numFmtId="0" fontId="17" fillId="3" borderId="33" xfId="4" applyFont="1" applyFill="1" applyBorder="1" applyAlignment="1">
      <alignment horizontal="left" vertical="center"/>
    </xf>
    <xf numFmtId="0" fontId="17" fillId="3" borderId="28" xfId="4" applyFont="1" applyFill="1" applyBorder="1" applyAlignment="1">
      <alignment horizontal="left" vertical="center"/>
    </xf>
    <xf numFmtId="0" fontId="17" fillId="3" borderId="27" xfId="4" applyFont="1" applyFill="1" applyBorder="1" applyAlignment="1">
      <alignment horizontal="left" vertical="center"/>
    </xf>
    <xf numFmtId="0" fontId="17" fillId="3" borderId="36" xfId="4" applyFont="1" applyFill="1" applyBorder="1" applyAlignment="1">
      <alignment horizontal="left" vertical="center"/>
    </xf>
    <xf numFmtId="0" fontId="17" fillId="4" borderId="28" xfId="4" applyFont="1" applyFill="1" applyBorder="1" applyAlignment="1">
      <alignment horizontal="left" vertical="center"/>
    </xf>
    <xf numFmtId="0" fontId="17" fillId="4" borderId="27" xfId="4" applyFont="1" applyFill="1" applyBorder="1" applyAlignment="1">
      <alignment horizontal="left" vertical="center"/>
    </xf>
    <xf numFmtId="0" fontId="17" fillId="4" borderId="36" xfId="4" applyFont="1" applyFill="1" applyBorder="1" applyAlignment="1">
      <alignment horizontal="left" vertical="center"/>
    </xf>
    <xf numFmtId="0" fontId="17" fillId="4" borderId="18" xfId="4" applyFont="1" applyFill="1" applyBorder="1" applyAlignment="1">
      <alignment horizontal="left" vertical="center"/>
    </xf>
    <xf numFmtId="0" fontId="17" fillId="4" borderId="19" xfId="4" applyFont="1" applyFill="1" applyBorder="1" applyAlignment="1">
      <alignment horizontal="left" vertical="center"/>
    </xf>
    <xf numFmtId="0" fontId="17" fillId="4" borderId="33" xfId="4" applyFont="1" applyFill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2" fillId="0" borderId="21" xfId="4" applyBorder="1" applyAlignment="1">
      <alignment horizontal="center" vertical="center"/>
    </xf>
    <xf numFmtId="0" fontId="12" fillId="0" borderId="34" xfId="4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30" xfId="4" applyFont="1" applyBorder="1" applyAlignment="1">
      <alignment horizontal="left" vertical="center"/>
    </xf>
    <xf numFmtId="0" fontId="14" fillId="0" borderId="25" xfId="4" applyFont="1" applyBorder="1" applyAlignment="1">
      <alignment horizontal="left" vertical="center"/>
    </xf>
    <xf numFmtId="0" fontId="14" fillId="0" borderId="35" xfId="4" applyFont="1" applyBorder="1" applyAlignment="1">
      <alignment horizontal="left" vertical="center"/>
    </xf>
    <xf numFmtId="0" fontId="12" fillId="3" borderId="28" xfId="4" applyFill="1" applyBorder="1" applyAlignment="1">
      <alignment horizontal="left" vertical="center"/>
    </xf>
    <xf numFmtId="0" fontId="12" fillId="3" borderId="27" xfId="4" applyFill="1" applyBorder="1" applyAlignment="1">
      <alignment horizontal="left" vertical="center"/>
    </xf>
    <xf numFmtId="0" fontId="12" fillId="3" borderId="36" xfId="4" applyFill="1" applyBorder="1" applyAlignment="1">
      <alignment horizontal="left" vertical="center"/>
    </xf>
    <xf numFmtId="0" fontId="12" fillId="0" borderId="28" xfId="4" applyBorder="1" applyAlignment="1">
      <alignment horizontal="left" vertical="center"/>
    </xf>
    <xf numFmtId="0" fontId="12" fillId="0" borderId="27" xfId="4" applyBorder="1" applyAlignment="1">
      <alignment horizontal="left" vertical="center"/>
    </xf>
    <xf numFmtId="0" fontId="12" fillId="0" borderId="36" xfId="4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4" fillId="0" borderId="31" xfId="4" applyFont="1" applyBorder="1" applyAlignment="1">
      <alignment horizontal="left" vertical="center"/>
    </xf>
    <xf numFmtId="0" fontId="14" fillId="3" borderId="33" xfId="4" applyFont="1" applyFill="1" applyBorder="1" applyAlignment="1">
      <alignment horizontal="left" vertical="center"/>
    </xf>
    <xf numFmtId="0" fontId="17" fillId="3" borderId="21" xfId="4" applyFont="1" applyFill="1" applyBorder="1" applyAlignment="1">
      <alignment horizontal="center" vertical="center"/>
    </xf>
    <xf numFmtId="0" fontId="14" fillId="0" borderId="21" xfId="4" applyFont="1" applyBorder="1" applyAlignment="1">
      <alignment horizontal="center" vertical="center"/>
    </xf>
    <xf numFmtId="0" fontId="17" fillId="3" borderId="34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4" fillId="4" borderId="2" xfId="0" applyFont="1" applyFill="1" applyBorder="1" applyAlignment="1">
      <alignment horizontal="center"/>
    </xf>
  </cellXfs>
  <cellStyles count="12">
    <cellStyle name="S10" xfId="11" xr:uid="{00000000-0005-0000-0000-00003B000000}"/>
    <cellStyle name="S16" xfId="1" xr:uid="{00000000-0005-0000-0000-000005000000}"/>
    <cellStyle name="常规" xfId="0" builtinId="0"/>
    <cellStyle name="常规 11 17" xfId="10" xr:uid="{00000000-0005-0000-0000-00003A000000}"/>
    <cellStyle name="常规 2" xfId="4" xr:uid="{00000000-0005-0000-0000-000034000000}"/>
    <cellStyle name="常规 23" xfId="7" xr:uid="{00000000-0005-0000-0000-000037000000}"/>
    <cellStyle name="常规 3" xfId="9" xr:uid="{00000000-0005-0000-0000-000039000000}"/>
    <cellStyle name="常规 38 2" xfId="6" xr:uid="{00000000-0005-0000-0000-000036000000}"/>
    <cellStyle name="常规 4" xfId="5" xr:uid="{00000000-0005-0000-0000-000035000000}"/>
    <cellStyle name="常规 40" xfId="2" xr:uid="{00000000-0005-0000-0000-00000C000000}"/>
    <cellStyle name="常规 68 3" xfId="3" xr:uid="{00000000-0005-0000-0000-000016000000}"/>
    <cellStyle name="常规 7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175895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5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5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5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5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5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5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5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5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5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5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5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5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5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5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247650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5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5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5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5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5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5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5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5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5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5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5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5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247650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5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5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5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5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5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5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5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5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5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5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5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96.375" style="144" customWidth="1"/>
    <col min="3" max="3" width="10.125" customWidth="1"/>
  </cols>
  <sheetData>
    <row r="1" spans="1:2" ht="21" customHeight="1">
      <c r="A1" s="145"/>
      <c r="B1" s="146" t="s">
        <v>0</v>
      </c>
    </row>
    <row r="2" spans="1:2">
      <c r="A2" s="5">
        <v>1</v>
      </c>
      <c r="B2" s="147" t="s">
        <v>1</v>
      </c>
    </row>
    <row r="3" spans="1:2">
      <c r="A3" s="5">
        <v>2</v>
      </c>
      <c r="B3" s="147" t="s">
        <v>2</v>
      </c>
    </row>
    <row r="4" spans="1:2">
      <c r="A4" s="5">
        <v>3</v>
      </c>
      <c r="B4" s="147" t="s">
        <v>3</v>
      </c>
    </row>
    <row r="5" spans="1:2">
      <c r="A5" s="5">
        <v>4</v>
      </c>
      <c r="B5" s="147" t="s">
        <v>4</v>
      </c>
    </row>
    <row r="6" spans="1:2">
      <c r="A6" s="5">
        <v>5</v>
      </c>
      <c r="B6" s="147" t="s">
        <v>5</v>
      </c>
    </row>
    <row r="7" spans="1:2">
      <c r="A7" s="5">
        <v>6</v>
      </c>
      <c r="B7" s="147" t="s">
        <v>6</v>
      </c>
    </row>
    <row r="8" spans="1:2" s="143" customFormat="1" ht="15" customHeight="1">
      <c r="A8" s="148">
        <v>7</v>
      </c>
      <c r="B8" s="149" t="s">
        <v>7</v>
      </c>
    </row>
    <row r="9" spans="1:2" ht="18.95" customHeight="1">
      <c r="A9" s="145"/>
      <c r="B9" s="150" t="s">
        <v>8</v>
      </c>
    </row>
    <row r="10" spans="1:2" ht="15.95" customHeight="1">
      <c r="A10" s="5">
        <v>1</v>
      </c>
      <c r="B10" s="151" t="s">
        <v>9</v>
      </c>
    </row>
    <row r="11" spans="1:2">
      <c r="A11" s="5">
        <v>2</v>
      </c>
      <c r="B11" s="147" t="s">
        <v>10</v>
      </c>
    </row>
    <row r="12" spans="1:2">
      <c r="A12" s="5">
        <v>3</v>
      </c>
      <c r="B12" s="149" t="s">
        <v>11</v>
      </c>
    </row>
    <row r="13" spans="1:2">
      <c r="A13" s="5">
        <v>4</v>
      </c>
      <c r="B13" s="147" t="s">
        <v>12</v>
      </c>
    </row>
    <row r="14" spans="1:2">
      <c r="A14" s="5">
        <v>5</v>
      </c>
      <c r="B14" s="147" t="s">
        <v>13</v>
      </c>
    </row>
    <row r="15" spans="1:2">
      <c r="A15" s="5">
        <v>6</v>
      </c>
      <c r="B15" s="147" t="s">
        <v>14</v>
      </c>
    </row>
    <row r="16" spans="1:2">
      <c r="A16" s="5">
        <v>7</v>
      </c>
      <c r="B16" s="147" t="s">
        <v>15</v>
      </c>
    </row>
    <row r="17" spans="1:2">
      <c r="A17" s="5">
        <v>8</v>
      </c>
      <c r="B17" s="147" t="s">
        <v>16</v>
      </c>
    </row>
    <row r="18" spans="1:2">
      <c r="A18" s="5">
        <v>9</v>
      </c>
      <c r="B18" s="147" t="s">
        <v>17</v>
      </c>
    </row>
    <row r="19" spans="1:2">
      <c r="A19" s="5"/>
      <c r="B19" s="147"/>
    </row>
    <row r="20" spans="1:2" ht="20.25">
      <c r="A20" s="145"/>
      <c r="B20" s="146" t="s">
        <v>18</v>
      </c>
    </row>
    <row r="21" spans="1:2">
      <c r="A21" s="5">
        <v>1</v>
      </c>
      <c r="B21" s="147" t="s">
        <v>19</v>
      </c>
    </row>
    <row r="22" spans="1:2">
      <c r="A22" s="5">
        <v>2</v>
      </c>
      <c r="B22" s="147" t="s">
        <v>20</v>
      </c>
    </row>
    <row r="23" spans="1:2">
      <c r="A23" s="5">
        <v>3</v>
      </c>
      <c r="B23" s="147" t="s">
        <v>21</v>
      </c>
    </row>
    <row r="24" spans="1:2">
      <c r="A24" s="5">
        <v>4</v>
      </c>
      <c r="B24" s="147" t="s">
        <v>22</v>
      </c>
    </row>
    <row r="25" spans="1:2">
      <c r="A25" s="5">
        <v>5</v>
      </c>
      <c r="B25" s="147" t="s">
        <v>23</v>
      </c>
    </row>
    <row r="26" spans="1:2">
      <c r="A26" s="5">
        <v>6</v>
      </c>
      <c r="B26" s="147" t="s">
        <v>24</v>
      </c>
    </row>
    <row r="27" spans="1:2">
      <c r="A27" s="5">
        <v>7</v>
      </c>
      <c r="B27" s="147" t="s">
        <v>25</v>
      </c>
    </row>
    <row r="28" spans="1:2">
      <c r="A28" s="5">
        <v>8</v>
      </c>
      <c r="B28" s="147" t="s">
        <v>26</v>
      </c>
    </row>
    <row r="29" spans="1:2">
      <c r="A29" s="5"/>
      <c r="B29" s="147"/>
    </row>
    <row r="30" spans="1:2" ht="20.25">
      <c r="A30" s="145"/>
      <c r="B30" s="146" t="s">
        <v>27</v>
      </c>
    </row>
    <row r="31" spans="1:2">
      <c r="A31" s="5">
        <v>1</v>
      </c>
      <c r="B31" s="147" t="s">
        <v>28</v>
      </c>
    </row>
    <row r="32" spans="1:2">
      <c r="A32" s="5">
        <v>2</v>
      </c>
      <c r="B32" s="147" t="s">
        <v>29</v>
      </c>
    </row>
    <row r="33" spans="1:2">
      <c r="A33" s="5">
        <v>3</v>
      </c>
      <c r="B33" s="147" t="s">
        <v>30</v>
      </c>
    </row>
    <row r="34" spans="1:2">
      <c r="A34" s="5">
        <v>4</v>
      </c>
      <c r="B34" s="147" t="s">
        <v>31</v>
      </c>
    </row>
    <row r="35" spans="1:2">
      <c r="A35" s="5">
        <v>5</v>
      </c>
      <c r="B35" s="147" t="s">
        <v>32</v>
      </c>
    </row>
    <row r="36" spans="1:2">
      <c r="A36" s="5">
        <v>6</v>
      </c>
      <c r="B36" s="147" t="s">
        <v>33</v>
      </c>
    </row>
    <row r="37" spans="1:2">
      <c r="A37" s="5">
        <v>7</v>
      </c>
      <c r="B37" s="147" t="s">
        <v>34</v>
      </c>
    </row>
    <row r="38" spans="1:2">
      <c r="A38" s="5"/>
      <c r="B38" s="147"/>
    </row>
    <row r="40" spans="1:2">
      <c r="A40" s="152" t="s">
        <v>35</v>
      </c>
      <c r="B40" s="153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3" t="s">
        <v>36</v>
      </c>
      <c r="C2" s="164"/>
      <c r="D2" s="164"/>
      <c r="E2" s="164"/>
      <c r="F2" s="164"/>
      <c r="G2" s="164"/>
      <c r="H2" s="164"/>
      <c r="I2" s="165"/>
    </row>
    <row r="3" spans="2:9" ht="27.95" customHeight="1">
      <c r="B3" s="131"/>
      <c r="C3" s="132"/>
      <c r="D3" s="166" t="s">
        <v>37</v>
      </c>
      <c r="E3" s="167"/>
      <c r="F3" s="168" t="s">
        <v>38</v>
      </c>
      <c r="G3" s="169"/>
      <c r="H3" s="166" t="s">
        <v>39</v>
      </c>
      <c r="I3" s="170"/>
    </row>
    <row r="4" spans="2:9" ht="27.95" customHeight="1">
      <c r="B4" s="131" t="s">
        <v>40</v>
      </c>
      <c r="C4" s="132" t="s">
        <v>41</v>
      </c>
      <c r="D4" s="132" t="s">
        <v>42</v>
      </c>
      <c r="E4" s="132" t="s">
        <v>43</v>
      </c>
      <c r="F4" s="133" t="s">
        <v>42</v>
      </c>
      <c r="G4" s="133" t="s">
        <v>43</v>
      </c>
      <c r="H4" s="132" t="s">
        <v>42</v>
      </c>
      <c r="I4" s="140" t="s">
        <v>43</v>
      </c>
    </row>
    <row r="5" spans="2:9" ht="27.95" customHeight="1">
      <c r="B5" s="134" t="s">
        <v>44</v>
      </c>
      <c r="C5" s="5">
        <v>13</v>
      </c>
      <c r="D5" s="5">
        <v>0</v>
      </c>
      <c r="E5" s="5">
        <v>1</v>
      </c>
      <c r="F5" s="135">
        <v>0</v>
      </c>
      <c r="G5" s="135">
        <v>1</v>
      </c>
      <c r="H5" s="5">
        <v>1</v>
      </c>
      <c r="I5" s="141">
        <v>2</v>
      </c>
    </row>
    <row r="6" spans="2:9" ht="27.95" customHeight="1">
      <c r="B6" s="134" t="s">
        <v>45</v>
      </c>
      <c r="C6" s="5">
        <v>20</v>
      </c>
      <c r="D6" s="5">
        <v>0</v>
      </c>
      <c r="E6" s="5">
        <v>1</v>
      </c>
      <c r="F6" s="135">
        <v>1</v>
      </c>
      <c r="G6" s="135">
        <v>2</v>
      </c>
      <c r="H6" s="5">
        <v>2</v>
      </c>
      <c r="I6" s="141">
        <v>3</v>
      </c>
    </row>
    <row r="7" spans="2:9" ht="27.95" customHeight="1">
      <c r="B7" s="134" t="s">
        <v>46</v>
      </c>
      <c r="C7" s="5">
        <v>32</v>
      </c>
      <c r="D7" s="5">
        <v>0</v>
      </c>
      <c r="E7" s="5">
        <v>1</v>
      </c>
      <c r="F7" s="135">
        <v>2</v>
      </c>
      <c r="G7" s="135">
        <v>3</v>
      </c>
      <c r="H7" s="5">
        <v>3</v>
      </c>
      <c r="I7" s="141">
        <v>4</v>
      </c>
    </row>
    <row r="8" spans="2:9" ht="27.95" customHeight="1">
      <c r="B8" s="134" t="s">
        <v>47</v>
      </c>
      <c r="C8" s="5">
        <v>50</v>
      </c>
      <c r="D8" s="5">
        <v>1</v>
      </c>
      <c r="E8" s="5">
        <v>2</v>
      </c>
      <c r="F8" s="135">
        <v>3</v>
      </c>
      <c r="G8" s="135">
        <v>4</v>
      </c>
      <c r="H8" s="5">
        <v>5</v>
      </c>
      <c r="I8" s="141">
        <v>6</v>
      </c>
    </row>
    <row r="9" spans="2:9" ht="27.95" customHeight="1">
      <c r="B9" s="134" t="s">
        <v>48</v>
      </c>
      <c r="C9" s="5">
        <v>80</v>
      </c>
      <c r="D9" s="5">
        <v>2</v>
      </c>
      <c r="E9" s="5">
        <v>3</v>
      </c>
      <c r="F9" s="135">
        <v>5</v>
      </c>
      <c r="G9" s="135">
        <v>6</v>
      </c>
      <c r="H9" s="5">
        <v>7</v>
      </c>
      <c r="I9" s="141">
        <v>8</v>
      </c>
    </row>
    <row r="10" spans="2:9" ht="27.95" customHeight="1">
      <c r="B10" s="134" t="s">
        <v>49</v>
      </c>
      <c r="C10" s="5">
        <v>125</v>
      </c>
      <c r="D10" s="5">
        <v>3</v>
      </c>
      <c r="E10" s="5">
        <v>4</v>
      </c>
      <c r="F10" s="135">
        <v>7</v>
      </c>
      <c r="G10" s="135">
        <v>8</v>
      </c>
      <c r="H10" s="5">
        <v>10</v>
      </c>
      <c r="I10" s="141">
        <v>11</v>
      </c>
    </row>
    <row r="11" spans="2:9" ht="27.95" customHeight="1">
      <c r="B11" s="134" t="s">
        <v>50</v>
      </c>
      <c r="C11" s="5">
        <v>200</v>
      </c>
      <c r="D11" s="5">
        <v>5</v>
      </c>
      <c r="E11" s="5">
        <v>6</v>
      </c>
      <c r="F11" s="135">
        <v>10</v>
      </c>
      <c r="G11" s="135">
        <v>11</v>
      </c>
      <c r="H11" s="5">
        <v>14</v>
      </c>
      <c r="I11" s="141">
        <v>15</v>
      </c>
    </row>
    <row r="12" spans="2:9" ht="27.95" customHeight="1">
      <c r="B12" s="136" t="s">
        <v>51</v>
      </c>
      <c r="C12" s="137">
        <v>315</v>
      </c>
      <c r="D12" s="137">
        <v>7</v>
      </c>
      <c r="E12" s="137">
        <v>8</v>
      </c>
      <c r="F12" s="138">
        <v>14</v>
      </c>
      <c r="G12" s="138">
        <v>15</v>
      </c>
      <c r="H12" s="137">
        <v>21</v>
      </c>
      <c r="I12" s="142">
        <v>22</v>
      </c>
    </row>
    <row r="14" spans="2:9">
      <c r="B14" s="139" t="s">
        <v>52</v>
      </c>
      <c r="C14" s="139"/>
      <c r="D14" s="139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I2" sqref="I2:K2"/>
    </sheetView>
  </sheetViews>
  <sheetFormatPr defaultColWidth="10.375" defaultRowHeight="16.5" customHeight="1"/>
  <cols>
    <col min="1" max="9" width="10.375" style="27"/>
    <col min="10" max="10" width="8.875" style="27" customWidth="1"/>
    <col min="11" max="11" width="12" style="27" customWidth="1"/>
    <col min="12" max="16384" width="10.375" style="27"/>
  </cols>
  <sheetData>
    <row r="1" spans="1:11" ht="20.25">
      <c r="A1" s="171" t="s">
        <v>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4.25">
      <c r="A2" s="75" t="s">
        <v>54</v>
      </c>
      <c r="B2" s="172" t="s">
        <v>55</v>
      </c>
      <c r="C2" s="172"/>
      <c r="D2" s="173" t="s">
        <v>56</v>
      </c>
      <c r="E2" s="173"/>
      <c r="F2" s="172" t="s">
        <v>57</v>
      </c>
      <c r="G2" s="172"/>
      <c r="H2" s="76" t="s">
        <v>58</v>
      </c>
      <c r="I2" s="174" t="s">
        <v>59</v>
      </c>
      <c r="J2" s="174"/>
      <c r="K2" s="175"/>
    </row>
    <row r="3" spans="1:11" ht="14.25">
      <c r="A3" s="176" t="s">
        <v>60</v>
      </c>
      <c r="B3" s="177"/>
      <c r="C3" s="178"/>
      <c r="D3" s="179" t="s">
        <v>61</v>
      </c>
      <c r="E3" s="180"/>
      <c r="F3" s="180"/>
      <c r="G3" s="181"/>
      <c r="H3" s="179" t="s">
        <v>62</v>
      </c>
      <c r="I3" s="180"/>
      <c r="J3" s="180"/>
      <c r="K3" s="181"/>
    </row>
    <row r="4" spans="1:11" ht="14.25">
      <c r="A4" s="79" t="s">
        <v>63</v>
      </c>
      <c r="B4" s="182" t="s">
        <v>64</v>
      </c>
      <c r="C4" s="183"/>
      <c r="D4" s="184" t="s">
        <v>65</v>
      </c>
      <c r="E4" s="185"/>
      <c r="F4" s="186">
        <v>45054</v>
      </c>
      <c r="G4" s="187"/>
      <c r="H4" s="184" t="s">
        <v>66</v>
      </c>
      <c r="I4" s="185"/>
      <c r="J4" s="80" t="s">
        <v>67</v>
      </c>
      <c r="K4" s="81" t="s">
        <v>68</v>
      </c>
    </row>
    <row r="5" spans="1:11" ht="14.25">
      <c r="A5" s="82" t="s">
        <v>69</v>
      </c>
      <c r="B5" s="182" t="s">
        <v>70</v>
      </c>
      <c r="C5" s="183"/>
      <c r="D5" s="184" t="s">
        <v>71</v>
      </c>
      <c r="E5" s="185"/>
      <c r="F5" s="186">
        <v>45042</v>
      </c>
      <c r="G5" s="187"/>
      <c r="H5" s="184" t="s">
        <v>72</v>
      </c>
      <c r="I5" s="185"/>
      <c r="J5" s="80" t="s">
        <v>67</v>
      </c>
      <c r="K5" s="81" t="s">
        <v>68</v>
      </c>
    </row>
    <row r="6" spans="1:11" ht="14.25">
      <c r="A6" s="79" t="s">
        <v>73</v>
      </c>
      <c r="B6" s="83">
        <v>1</v>
      </c>
      <c r="C6" s="84">
        <v>6</v>
      </c>
      <c r="D6" s="82" t="s">
        <v>74</v>
      </c>
      <c r="E6" s="85"/>
      <c r="F6" s="186">
        <v>45054</v>
      </c>
      <c r="G6" s="187"/>
      <c r="H6" s="184" t="s">
        <v>75</v>
      </c>
      <c r="I6" s="185"/>
      <c r="J6" s="80" t="s">
        <v>67</v>
      </c>
      <c r="K6" s="81" t="s">
        <v>68</v>
      </c>
    </row>
    <row r="7" spans="1:11" ht="14.25">
      <c r="A7" s="79" t="s">
        <v>76</v>
      </c>
      <c r="B7" s="188">
        <v>3510</v>
      </c>
      <c r="C7" s="189"/>
      <c r="D7" s="82" t="s">
        <v>77</v>
      </c>
      <c r="E7" s="87"/>
      <c r="F7" s="186">
        <v>45054</v>
      </c>
      <c r="G7" s="187"/>
      <c r="H7" s="184" t="s">
        <v>78</v>
      </c>
      <c r="I7" s="185"/>
      <c r="J7" s="80" t="s">
        <v>67</v>
      </c>
      <c r="K7" s="81" t="s">
        <v>68</v>
      </c>
    </row>
    <row r="8" spans="1:11" ht="14.25">
      <c r="A8" s="105"/>
      <c r="B8" s="190"/>
      <c r="C8" s="191"/>
      <c r="D8" s="192" t="s">
        <v>79</v>
      </c>
      <c r="E8" s="193"/>
      <c r="F8" s="194">
        <v>45054</v>
      </c>
      <c r="G8" s="195"/>
      <c r="H8" s="192" t="s">
        <v>80</v>
      </c>
      <c r="I8" s="193"/>
      <c r="J8" s="96" t="s">
        <v>67</v>
      </c>
      <c r="K8" s="103" t="s">
        <v>68</v>
      </c>
    </row>
    <row r="9" spans="1:11" ht="14.25">
      <c r="A9" s="196" t="s">
        <v>81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4.25">
      <c r="A10" s="199" t="s">
        <v>82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4.25">
      <c r="A11" s="106" t="s">
        <v>83</v>
      </c>
      <c r="B11" s="107" t="s">
        <v>84</v>
      </c>
      <c r="C11" s="108" t="s">
        <v>85</v>
      </c>
      <c r="D11" s="109"/>
      <c r="E11" s="110" t="s">
        <v>86</v>
      </c>
      <c r="F11" s="107" t="s">
        <v>84</v>
      </c>
      <c r="G11" s="108" t="s">
        <v>85</v>
      </c>
      <c r="H11" s="108" t="s">
        <v>87</v>
      </c>
      <c r="I11" s="110" t="s">
        <v>88</v>
      </c>
      <c r="J11" s="107" t="s">
        <v>84</v>
      </c>
      <c r="K11" s="126" t="s">
        <v>85</v>
      </c>
    </row>
    <row r="12" spans="1:11" ht="14.25">
      <c r="A12" s="82" t="s">
        <v>89</v>
      </c>
      <c r="B12" s="95" t="s">
        <v>84</v>
      </c>
      <c r="C12" s="80" t="s">
        <v>85</v>
      </c>
      <c r="D12" s="87"/>
      <c r="E12" s="85" t="s">
        <v>90</v>
      </c>
      <c r="F12" s="95" t="s">
        <v>84</v>
      </c>
      <c r="G12" s="80" t="s">
        <v>85</v>
      </c>
      <c r="H12" s="80" t="s">
        <v>87</v>
      </c>
      <c r="I12" s="85" t="s">
        <v>91</v>
      </c>
      <c r="J12" s="95" t="s">
        <v>84</v>
      </c>
      <c r="K12" s="81" t="s">
        <v>85</v>
      </c>
    </row>
    <row r="13" spans="1:11" ht="14.25">
      <c r="A13" s="82" t="s">
        <v>92</v>
      </c>
      <c r="B13" s="95" t="s">
        <v>84</v>
      </c>
      <c r="C13" s="80" t="s">
        <v>85</v>
      </c>
      <c r="D13" s="87"/>
      <c r="E13" s="85" t="s">
        <v>93</v>
      </c>
      <c r="F13" s="80" t="s">
        <v>94</v>
      </c>
      <c r="G13" s="80" t="s">
        <v>95</v>
      </c>
      <c r="H13" s="80" t="s">
        <v>87</v>
      </c>
      <c r="I13" s="85" t="s">
        <v>96</v>
      </c>
      <c r="J13" s="95" t="s">
        <v>84</v>
      </c>
      <c r="K13" s="81" t="s">
        <v>85</v>
      </c>
    </row>
    <row r="14" spans="1:11" ht="14.25">
      <c r="A14" s="192" t="s">
        <v>97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2"/>
    </row>
    <row r="15" spans="1:11" ht="14.25">
      <c r="A15" s="199" t="s">
        <v>98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4.25">
      <c r="A16" s="111" t="s">
        <v>99</v>
      </c>
      <c r="B16" s="108" t="s">
        <v>94</v>
      </c>
      <c r="C16" s="108" t="s">
        <v>95</v>
      </c>
      <c r="D16" s="112"/>
      <c r="E16" s="113" t="s">
        <v>100</v>
      </c>
      <c r="F16" s="108" t="s">
        <v>94</v>
      </c>
      <c r="G16" s="108" t="s">
        <v>95</v>
      </c>
      <c r="H16" s="114"/>
      <c r="I16" s="113" t="s">
        <v>101</v>
      </c>
      <c r="J16" s="108" t="s">
        <v>94</v>
      </c>
      <c r="K16" s="126" t="s">
        <v>95</v>
      </c>
    </row>
    <row r="17" spans="1:22" ht="16.5" customHeight="1">
      <c r="A17" s="86" t="s">
        <v>102</v>
      </c>
      <c r="B17" s="80" t="s">
        <v>94</v>
      </c>
      <c r="C17" s="80" t="s">
        <v>95</v>
      </c>
      <c r="D17" s="115"/>
      <c r="E17" s="97" t="s">
        <v>103</v>
      </c>
      <c r="F17" s="80" t="s">
        <v>94</v>
      </c>
      <c r="G17" s="80" t="s">
        <v>95</v>
      </c>
      <c r="H17" s="116"/>
      <c r="I17" s="97" t="s">
        <v>104</v>
      </c>
      <c r="J17" s="80" t="s">
        <v>94</v>
      </c>
      <c r="K17" s="81" t="s">
        <v>95</v>
      </c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t="18" customHeight="1">
      <c r="A18" s="203" t="s">
        <v>105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ht="18" customHeight="1">
      <c r="A19" s="199" t="s">
        <v>106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06" t="s">
        <v>107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>
      <c r="A21" s="117" t="s">
        <v>108</v>
      </c>
      <c r="B21" s="97" t="s">
        <v>109</v>
      </c>
      <c r="C21" s="97" t="s">
        <v>110</v>
      </c>
      <c r="D21" s="97" t="s">
        <v>111</v>
      </c>
      <c r="E21" s="97" t="s">
        <v>112</v>
      </c>
      <c r="F21" s="97" t="s">
        <v>113</v>
      </c>
      <c r="G21" s="97" t="s">
        <v>114</v>
      </c>
      <c r="H21" s="97" t="s">
        <v>115</v>
      </c>
      <c r="I21" s="97" t="s">
        <v>116</v>
      </c>
      <c r="J21" s="97" t="s">
        <v>117</v>
      </c>
      <c r="K21" s="58" t="s">
        <v>118</v>
      </c>
    </row>
    <row r="22" spans="1:22" ht="16.5" customHeight="1">
      <c r="A22" s="118" t="s">
        <v>119</v>
      </c>
      <c r="B22" s="119"/>
      <c r="C22" s="119"/>
      <c r="D22" s="119">
        <v>1</v>
      </c>
      <c r="E22" s="119">
        <v>1</v>
      </c>
      <c r="F22" s="119">
        <v>1</v>
      </c>
      <c r="G22" s="119">
        <v>1</v>
      </c>
      <c r="H22" s="119">
        <v>1</v>
      </c>
      <c r="I22" s="119">
        <v>1</v>
      </c>
      <c r="J22" s="119"/>
      <c r="K22" s="128"/>
    </row>
    <row r="23" spans="1:22" ht="16.5" customHeight="1">
      <c r="A23" s="88"/>
      <c r="B23" s="119"/>
      <c r="C23" s="119"/>
      <c r="D23" s="119"/>
      <c r="E23" s="119"/>
      <c r="F23" s="119"/>
      <c r="G23" s="119"/>
      <c r="H23" s="119"/>
      <c r="I23" s="119"/>
      <c r="J23" s="119"/>
      <c r="K23" s="129"/>
    </row>
    <row r="24" spans="1:22" ht="16.5" customHeight="1">
      <c r="A24" s="88"/>
      <c r="B24" s="119"/>
      <c r="C24" s="119"/>
      <c r="D24" s="119"/>
      <c r="E24" s="119"/>
      <c r="F24" s="119"/>
      <c r="G24" s="119"/>
      <c r="H24" s="119"/>
      <c r="I24" s="119"/>
      <c r="J24" s="119"/>
      <c r="K24" s="129"/>
    </row>
    <row r="25" spans="1:22" ht="16.5" customHeight="1">
      <c r="A25" s="88"/>
      <c r="B25" s="119"/>
      <c r="C25" s="119"/>
      <c r="D25" s="119"/>
      <c r="E25" s="119"/>
      <c r="F25" s="119"/>
      <c r="G25" s="119"/>
      <c r="H25" s="119"/>
      <c r="I25" s="119"/>
      <c r="J25" s="119"/>
      <c r="K25" s="130"/>
    </row>
    <row r="26" spans="1:22" ht="16.5" customHeight="1">
      <c r="A26" s="88"/>
      <c r="B26" s="119"/>
      <c r="C26" s="119"/>
      <c r="D26" s="119"/>
      <c r="E26" s="119"/>
      <c r="F26" s="119"/>
      <c r="G26" s="119"/>
      <c r="H26" s="119"/>
      <c r="I26" s="119"/>
      <c r="J26" s="119"/>
      <c r="K26" s="130"/>
    </row>
    <row r="27" spans="1:22" ht="16.5" customHeight="1">
      <c r="A27" s="88"/>
      <c r="B27" s="119"/>
      <c r="C27" s="119"/>
      <c r="D27" s="119"/>
      <c r="E27" s="119"/>
      <c r="F27" s="119"/>
      <c r="G27" s="119"/>
      <c r="H27" s="119"/>
      <c r="I27" s="119"/>
      <c r="J27" s="119"/>
      <c r="K27" s="130"/>
    </row>
    <row r="28" spans="1:22" ht="16.5" customHeight="1">
      <c r="A28" s="88"/>
      <c r="B28" s="119"/>
      <c r="C28" s="119"/>
      <c r="D28" s="119"/>
      <c r="E28" s="119"/>
      <c r="F28" s="119"/>
      <c r="G28" s="119"/>
      <c r="H28" s="119"/>
      <c r="I28" s="119"/>
      <c r="J28" s="119"/>
      <c r="K28" s="130"/>
    </row>
    <row r="29" spans="1:22" ht="18" customHeight="1">
      <c r="A29" s="209" t="s">
        <v>120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>
      <c r="A30" s="212" t="s">
        <v>121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>
      <c r="A32" s="209" t="s">
        <v>122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>
      <c r="A33" s="218" t="s">
        <v>123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>
      <c r="A34" s="221" t="s">
        <v>124</v>
      </c>
      <c r="B34" s="222"/>
      <c r="C34" s="80" t="s">
        <v>67</v>
      </c>
      <c r="D34" s="80" t="s">
        <v>68</v>
      </c>
      <c r="E34" s="223" t="s">
        <v>125</v>
      </c>
      <c r="F34" s="224"/>
      <c r="G34" s="224"/>
      <c r="H34" s="224"/>
      <c r="I34" s="224"/>
      <c r="J34" s="224"/>
      <c r="K34" s="225"/>
    </row>
    <row r="35" spans="1:11" ht="14.25">
      <c r="A35" s="226" t="s">
        <v>126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4.25">
      <c r="A36" s="227" t="s">
        <v>127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4.25">
      <c r="A37" s="230" t="s">
        <v>128</v>
      </c>
      <c r="B37" s="231"/>
      <c r="C37" s="231"/>
      <c r="D37" s="231"/>
      <c r="E37" s="231"/>
      <c r="F37" s="231"/>
      <c r="G37" s="231"/>
      <c r="H37" s="231"/>
      <c r="I37" s="231"/>
      <c r="J37" s="231"/>
      <c r="K37" s="189"/>
    </row>
    <row r="38" spans="1:11" ht="14.2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89"/>
    </row>
    <row r="39" spans="1:11" ht="14.25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9"/>
    </row>
    <row r="40" spans="1:11" ht="14.2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9"/>
    </row>
    <row r="41" spans="1:11" ht="14.2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9"/>
    </row>
    <row r="42" spans="1:11" ht="14.2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9"/>
    </row>
    <row r="43" spans="1:11" ht="14.25">
      <c r="A43" s="232" t="s">
        <v>129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4.25">
      <c r="A44" s="199" t="s">
        <v>130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4.25">
      <c r="A45" s="111" t="s">
        <v>131</v>
      </c>
      <c r="B45" s="108" t="s">
        <v>94</v>
      </c>
      <c r="C45" s="108" t="s">
        <v>95</v>
      </c>
      <c r="D45" s="108" t="s">
        <v>87</v>
      </c>
      <c r="E45" s="113" t="s">
        <v>132</v>
      </c>
      <c r="F45" s="108" t="s">
        <v>94</v>
      </c>
      <c r="G45" s="108" t="s">
        <v>95</v>
      </c>
      <c r="H45" s="108" t="s">
        <v>87</v>
      </c>
      <c r="I45" s="113" t="s">
        <v>133</v>
      </c>
      <c r="J45" s="108" t="s">
        <v>94</v>
      </c>
      <c r="K45" s="126" t="s">
        <v>95</v>
      </c>
    </row>
    <row r="46" spans="1:11" ht="14.25">
      <c r="A46" s="86" t="s">
        <v>86</v>
      </c>
      <c r="B46" s="80" t="s">
        <v>94</v>
      </c>
      <c r="C46" s="80" t="s">
        <v>95</v>
      </c>
      <c r="D46" s="80" t="s">
        <v>87</v>
      </c>
      <c r="E46" s="97" t="s">
        <v>93</v>
      </c>
      <c r="F46" s="80" t="s">
        <v>94</v>
      </c>
      <c r="G46" s="80" t="s">
        <v>95</v>
      </c>
      <c r="H46" s="80" t="s">
        <v>87</v>
      </c>
      <c r="I46" s="97" t="s">
        <v>104</v>
      </c>
      <c r="J46" s="80" t="s">
        <v>94</v>
      </c>
      <c r="K46" s="81" t="s">
        <v>95</v>
      </c>
    </row>
    <row r="47" spans="1:11" ht="14.25">
      <c r="A47" s="192" t="s">
        <v>97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2"/>
    </row>
    <row r="48" spans="1:11" ht="14.25">
      <c r="A48" s="226" t="s">
        <v>134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4.2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4.25">
      <c r="A50" s="120" t="s">
        <v>135</v>
      </c>
      <c r="B50" s="235" t="s">
        <v>136</v>
      </c>
      <c r="C50" s="235"/>
      <c r="D50" s="121" t="s">
        <v>137</v>
      </c>
      <c r="E50" s="122"/>
      <c r="F50" s="123" t="s">
        <v>138</v>
      </c>
      <c r="G50" s="124">
        <v>45045</v>
      </c>
      <c r="H50" s="236" t="s">
        <v>139</v>
      </c>
      <c r="I50" s="237"/>
      <c r="J50" s="238" t="s">
        <v>140</v>
      </c>
      <c r="K50" s="239"/>
    </row>
    <row r="51" spans="1:11" ht="14.25">
      <c r="A51" s="226" t="s">
        <v>141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4.25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4.25">
      <c r="A53" s="120" t="s">
        <v>135</v>
      </c>
      <c r="B53" s="235" t="s">
        <v>136</v>
      </c>
      <c r="C53" s="235"/>
      <c r="D53" s="121" t="s">
        <v>137</v>
      </c>
      <c r="E53" s="125"/>
      <c r="F53" s="123" t="s">
        <v>142</v>
      </c>
      <c r="G53" s="124"/>
      <c r="H53" s="236" t="s">
        <v>139</v>
      </c>
      <c r="I53" s="237"/>
      <c r="J53" s="238"/>
      <c r="K53" s="23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="125" zoomScaleNormal="125" workbookViewId="0">
      <selection activeCell="G55" sqref="G55"/>
    </sheetView>
  </sheetViews>
  <sheetFormatPr defaultColWidth="10" defaultRowHeight="16.5" customHeight="1"/>
  <cols>
    <col min="1" max="16384" width="10" style="27"/>
  </cols>
  <sheetData>
    <row r="1" spans="1:11" ht="22.5" customHeight="1">
      <c r="A1" s="243" t="s">
        <v>143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7.25" customHeight="1">
      <c r="A2" s="75" t="s">
        <v>54</v>
      </c>
      <c r="B2" s="172" t="s">
        <v>55</v>
      </c>
      <c r="C2" s="172"/>
      <c r="D2" s="173" t="s">
        <v>56</v>
      </c>
      <c r="E2" s="173"/>
      <c r="F2" s="172" t="s">
        <v>144</v>
      </c>
      <c r="G2" s="172"/>
      <c r="H2" s="76" t="s">
        <v>58</v>
      </c>
      <c r="I2" s="174" t="s">
        <v>59</v>
      </c>
      <c r="J2" s="174"/>
      <c r="K2" s="175"/>
    </row>
    <row r="3" spans="1:11" ht="16.5" customHeight="1">
      <c r="A3" s="176" t="s">
        <v>60</v>
      </c>
      <c r="B3" s="177"/>
      <c r="C3" s="178"/>
      <c r="D3" s="179" t="s">
        <v>61</v>
      </c>
      <c r="E3" s="180"/>
      <c r="F3" s="180"/>
      <c r="G3" s="181"/>
      <c r="H3" s="179" t="s">
        <v>62</v>
      </c>
      <c r="I3" s="180"/>
      <c r="J3" s="180"/>
      <c r="K3" s="181"/>
    </row>
    <row r="4" spans="1:11" ht="16.5" customHeight="1">
      <c r="A4" s="79" t="s">
        <v>63</v>
      </c>
      <c r="B4" s="182" t="s">
        <v>64</v>
      </c>
      <c r="C4" s="183"/>
      <c r="D4" s="184" t="s">
        <v>65</v>
      </c>
      <c r="E4" s="185"/>
      <c r="F4" s="186">
        <v>45054</v>
      </c>
      <c r="G4" s="187"/>
      <c r="H4" s="184" t="s">
        <v>145</v>
      </c>
      <c r="I4" s="185"/>
      <c r="J4" s="80" t="s">
        <v>67</v>
      </c>
      <c r="K4" s="81" t="s">
        <v>68</v>
      </c>
    </row>
    <row r="5" spans="1:11" ht="16.5" customHeight="1">
      <c r="A5" s="82" t="s">
        <v>69</v>
      </c>
      <c r="B5" s="182" t="s">
        <v>70</v>
      </c>
      <c r="C5" s="183"/>
      <c r="D5" s="184" t="s">
        <v>71</v>
      </c>
      <c r="E5" s="185"/>
      <c r="F5" s="186">
        <v>45042</v>
      </c>
      <c r="G5" s="187"/>
      <c r="H5" s="184" t="s">
        <v>146</v>
      </c>
      <c r="I5" s="185"/>
      <c r="J5" s="80" t="s">
        <v>67</v>
      </c>
      <c r="K5" s="81" t="s">
        <v>68</v>
      </c>
    </row>
    <row r="6" spans="1:11" ht="16.5" customHeight="1">
      <c r="A6" s="79" t="s">
        <v>73</v>
      </c>
      <c r="B6" s="83">
        <v>1</v>
      </c>
      <c r="C6" s="84">
        <v>6</v>
      </c>
      <c r="D6" s="82" t="s">
        <v>74</v>
      </c>
      <c r="E6" s="85"/>
      <c r="F6" s="186">
        <v>45054</v>
      </c>
      <c r="G6" s="187"/>
      <c r="H6" s="244" t="s">
        <v>147</v>
      </c>
      <c r="I6" s="245"/>
      <c r="J6" s="245"/>
      <c r="K6" s="246"/>
    </row>
    <row r="7" spans="1:11" ht="16.5" customHeight="1">
      <c r="A7" s="79" t="s">
        <v>76</v>
      </c>
      <c r="B7" s="188">
        <v>3510</v>
      </c>
      <c r="C7" s="189"/>
      <c r="D7" s="82" t="s">
        <v>77</v>
      </c>
      <c r="E7" s="87"/>
      <c r="F7" s="186">
        <v>45054</v>
      </c>
      <c r="G7" s="187"/>
      <c r="H7" s="247"/>
      <c r="I7" s="182"/>
      <c r="J7" s="182"/>
      <c r="K7" s="183"/>
    </row>
    <row r="8" spans="1:11" ht="16.5" customHeight="1">
      <c r="A8" s="89"/>
      <c r="B8" s="190"/>
      <c r="C8" s="191"/>
      <c r="D8" s="192" t="s">
        <v>79</v>
      </c>
      <c r="E8" s="193"/>
      <c r="F8" s="194">
        <v>45054</v>
      </c>
      <c r="G8" s="195"/>
      <c r="H8" s="248"/>
      <c r="I8" s="249"/>
      <c r="J8" s="249"/>
      <c r="K8" s="250"/>
    </row>
    <row r="9" spans="1:11" ht="16.5" customHeight="1">
      <c r="A9" s="251" t="s">
        <v>148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spans="1:11" ht="16.5" customHeight="1">
      <c r="A10" s="90" t="s">
        <v>83</v>
      </c>
      <c r="B10" s="91" t="s">
        <v>84</v>
      </c>
      <c r="C10" s="92" t="s">
        <v>85</v>
      </c>
      <c r="D10" s="93"/>
      <c r="E10" s="94" t="s">
        <v>88</v>
      </c>
      <c r="F10" s="91" t="s">
        <v>84</v>
      </c>
      <c r="G10" s="92" t="s">
        <v>85</v>
      </c>
      <c r="H10" s="91"/>
      <c r="I10" s="94" t="s">
        <v>86</v>
      </c>
      <c r="J10" s="91" t="s">
        <v>84</v>
      </c>
      <c r="K10" s="104" t="s">
        <v>85</v>
      </c>
    </row>
    <row r="11" spans="1:11" ht="16.5" customHeight="1">
      <c r="A11" s="82" t="s">
        <v>89</v>
      </c>
      <c r="B11" s="95" t="s">
        <v>84</v>
      </c>
      <c r="C11" s="80" t="s">
        <v>85</v>
      </c>
      <c r="D11" s="87"/>
      <c r="E11" s="85" t="s">
        <v>91</v>
      </c>
      <c r="F11" s="95" t="s">
        <v>84</v>
      </c>
      <c r="G11" s="80" t="s">
        <v>85</v>
      </c>
      <c r="H11" s="95"/>
      <c r="I11" s="85" t="s">
        <v>96</v>
      </c>
      <c r="J11" s="95" t="s">
        <v>84</v>
      </c>
      <c r="K11" s="81" t="s">
        <v>85</v>
      </c>
    </row>
    <row r="12" spans="1:11" ht="16.5" customHeight="1">
      <c r="A12" s="192" t="s">
        <v>125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02"/>
    </row>
    <row r="13" spans="1:11" ht="16.5" customHeight="1">
      <c r="A13" s="252" t="s">
        <v>149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1:11" ht="16.5" customHeight="1">
      <c r="A14" s="253" t="s">
        <v>150</v>
      </c>
      <c r="B14" s="254"/>
      <c r="C14" s="254"/>
      <c r="D14" s="254"/>
      <c r="E14" s="254"/>
      <c r="F14" s="254"/>
      <c r="G14" s="254"/>
      <c r="H14" s="254"/>
      <c r="I14" s="255"/>
      <c r="J14" s="255"/>
      <c r="K14" s="256"/>
    </row>
    <row r="15" spans="1:11" ht="16.5" customHeight="1">
      <c r="A15" s="257"/>
      <c r="B15" s="258"/>
      <c r="C15" s="258"/>
      <c r="D15" s="259"/>
      <c r="E15" s="260"/>
      <c r="F15" s="258"/>
      <c r="G15" s="258"/>
      <c r="H15" s="259"/>
      <c r="I15" s="261"/>
      <c r="J15" s="262"/>
      <c r="K15" s="263"/>
    </row>
    <row r="16" spans="1:11" ht="16.5" customHeight="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50"/>
    </row>
    <row r="17" spans="1:11" ht="16.5" customHeight="1">
      <c r="A17" s="252" t="s">
        <v>151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spans="1:11" ht="16.5" customHeight="1">
      <c r="A18" s="253" t="s">
        <v>152</v>
      </c>
      <c r="B18" s="254"/>
      <c r="C18" s="254"/>
      <c r="D18" s="254"/>
      <c r="E18" s="254"/>
      <c r="F18" s="254"/>
      <c r="G18" s="254"/>
      <c r="H18" s="254"/>
      <c r="I18" s="255"/>
      <c r="J18" s="255"/>
      <c r="K18" s="256"/>
    </row>
    <row r="19" spans="1:11" ht="16.5" customHeight="1">
      <c r="A19" s="257"/>
      <c r="B19" s="258"/>
      <c r="C19" s="258"/>
      <c r="D19" s="259"/>
      <c r="E19" s="260"/>
      <c r="F19" s="258"/>
      <c r="G19" s="258"/>
      <c r="H19" s="259"/>
      <c r="I19" s="261"/>
      <c r="J19" s="262"/>
      <c r="K19" s="263"/>
    </row>
    <row r="20" spans="1:11" ht="16.5" customHeight="1">
      <c r="A20" s="248"/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11" ht="16.5" customHeight="1">
      <c r="A21" s="264" t="s">
        <v>122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spans="1:11" ht="16.5" customHeight="1">
      <c r="A22" s="265" t="s">
        <v>123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6"/>
    </row>
    <row r="23" spans="1:11" ht="16.5" customHeight="1">
      <c r="A23" s="221" t="s">
        <v>124</v>
      </c>
      <c r="B23" s="222"/>
      <c r="C23" s="80" t="s">
        <v>67</v>
      </c>
      <c r="D23" s="80" t="s">
        <v>68</v>
      </c>
      <c r="E23" s="266"/>
      <c r="F23" s="266"/>
      <c r="G23" s="266"/>
      <c r="H23" s="266"/>
      <c r="I23" s="266"/>
      <c r="J23" s="266"/>
      <c r="K23" s="267"/>
    </row>
    <row r="24" spans="1:11" ht="16.5" customHeight="1">
      <c r="A24" s="184" t="s">
        <v>153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3"/>
    </row>
    <row r="25" spans="1:11" ht="16.5" customHeight="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6.5" customHeight="1">
      <c r="A26" s="251" t="s">
        <v>130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1" ht="16.5" customHeight="1">
      <c r="A27" s="77" t="s">
        <v>131</v>
      </c>
      <c r="B27" s="92" t="s">
        <v>94</v>
      </c>
      <c r="C27" s="92" t="s">
        <v>95</v>
      </c>
      <c r="D27" s="92" t="s">
        <v>87</v>
      </c>
      <c r="E27" s="78" t="s">
        <v>132</v>
      </c>
      <c r="F27" s="92" t="s">
        <v>94</v>
      </c>
      <c r="G27" s="92" t="s">
        <v>95</v>
      </c>
      <c r="H27" s="92" t="s">
        <v>87</v>
      </c>
      <c r="I27" s="78" t="s">
        <v>133</v>
      </c>
      <c r="J27" s="92" t="s">
        <v>94</v>
      </c>
      <c r="K27" s="104" t="s">
        <v>95</v>
      </c>
    </row>
    <row r="28" spans="1:11" ht="16.5" customHeight="1">
      <c r="A28" s="86" t="s">
        <v>86</v>
      </c>
      <c r="B28" s="80" t="s">
        <v>94</v>
      </c>
      <c r="C28" s="80" t="s">
        <v>95</v>
      </c>
      <c r="D28" s="80" t="s">
        <v>87</v>
      </c>
      <c r="E28" s="97" t="s">
        <v>93</v>
      </c>
      <c r="F28" s="80" t="s">
        <v>94</v>
      </c>
      <c r="G28" s="80" t="s">
        <v>95</v>
      </c>
      <c r="H28" s="80" t="s">
        <v>87</v>
      </c>
      <c r="I28" s="97" t="s">
        <v>104</v>
      </c>
      <c r="J28" s="80" t="s">
        <v>94</v>
      </c>
      <c r="K28" s="81" t="s">
        <v>95</v>
      </c>
    </row>
    <row r="29" spans="1:11" ht="16.5" customHeight="1">
      <c r="A29" s="184" t="s">
        <v>97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71"/>
    </row>
    <row r="30" spans="1:11" ht="16.5" customHeight="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11" ht="16.5" customHeight="1">
      <c r="A31" s="251" t="s">
        <v>154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pans="1:11" ht="17.25" customHeight="1">
      <c r="A32" s="272" t="s">
        <v>155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>
      <c r="A33" s="230"/>
      <c r="B33" s="231"/>
      <c r="C33" s="231"/>
      <c r="D33" s="231"/>
      <c r="E33" s="231"/>
      <c r="F33" s="231"/>
      <c r="G33" s="231"/>
      <c r="H33" s="231"/>
      <c r="I33" s="231"/>
      <c r="J33" s="231"/>
      <c r="K33" s="189"/>
    </row>
    <row r="34" spans="1:11" ht="17.25" customHeight="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189"/>
    </row>
    <row r="35" spans="1:11" ht="17.25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189"/>
    </row>
    <row r="36" spans="1:11" ht="17.2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189"/>
    </row>
    <row r="37" spans="1:11" ht="17.25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189"/>
    </row>
    <row r="38" spans="1:11" ht="17.25" customHeight="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189"/>
    </row>
    <row r="39" spans="1:11" ht="17.25" customHeight="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189"/>
    </row>
    <row r="40" spans="1:11" ht="17.2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189"/>
    </row>
    <row r="41" spans="1:11" ht="17.2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189"/>
    </row>
    <row r="42" spans="1:11" ht="17.25" customHeight="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189"/>
    </row>
    <row r="43" spans="1:11" ht="17.25" customHeight="1">
      <c r="A43" s="232" t="s">
        <v>129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ht="16.5" customHeight="1">
      <c r="A44" s="251" t="s">
        <v>156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pans="1:11" ht="18" customHeight="1">
      <c r="A45" s="275" t="s">
        <v>125</v>
      </c>
      <c r="B45" s="276"/>
      <c r="C45" s="276"/>
      <c r="D45" s="276"/>
      <c r="E45" s="276"/>
      <c r="F45" s="276"/>
      <c r="G45" s="276"/>
      <c r="H45" s="276"/>
      <c r="I45" s="276"/>
      <c r="J45" s="276"/>
      <c r="K45" s="277"/>
    </row>
    <row r="46" spans="1:11" ht="18" customHeight="1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7"/>
    </row>
    <row r="47" spans="1:11" ht="18" customHeight="1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21" customHeight="1">
      <c r="A48" s="98" t="s">
        <v>135</v>
      </c>
      <c r="B48" s="278" t="s">
        <v>136</v>
      </c>
      <c r="C48" s="278"/>
      <c r="D48" s="99" t="s">
        <v>137</v>
      </c>
      <c r="E48" s="100"/>
      <c r="F48" s="99" t="s">
        <v>138</v>
      </c>
      <c r="G48" s="101">
        <v>45052</v>
      </c>
      <c r="H48" s="279" t="s">
        <v>139</v>
      </c>
      <c r="I48" s="279"/>
      <c r="J48" s="278"/>
      <c r="K48" s="280"/>
    </row>
    <row r="49" spans="1:11" ht="16.5" customHeight="1">
      <c r="A49" s="199" t="s">
        <v>141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1"/>
    </row>
    <row r="50" spans="1:11" ht="16.5" customHeight="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83"/>
    </row>
    <row r="51" spans="1:11" ht="16.5" customHeight="1">
      <c r="A51" s="284"/>
      <c r="B51" s="285"/>
      <c r="C51" s="285"/>
      <c r="D51" s="285"/>
      <c r="E51" s="285"/>
      <c r="F51" s="285"/>
      <c r="G51" s="285"/>
      <c r="H51" s="285"/>
      <c r="I51" s="285"/>
      <c r="J51" s="285"/>
      <c r="K51" s="286"/>
    </row>
    <row r="52" spans="1:11" ht="21" customHeight="1">
      <c r="A52" s="98" t="s">
        <v>135</v>
      </c>
      <c r="B52" s="278" t="s">
        <v>136</v>
      </c>
      <c r="C52" s="278"/>
      <c r="D52" s="99" t="s">
        <v>137</v>
      </c>
      <c r="E52" s="99"/>
      <c r="F52" s="99" t="s">
        <v>138</v>
      </c>
      <c r="G52" s="102">
        <v>45052</v>
      </c>
      <c r="H52" s="279" t="s">
        <v>139</v>
      </c>
      <c r="I52" s="279"/>
      <c r="J52" s="287"/>
      <c r="K52" s="288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B15"/>
  <sheetViews>
    <sheetView tabSelected="1" workbookViewId="0">
      <selection activeCell="Q5" sqref="Q5"/>
    </sheetView>
  </sheetViews>
  <sheetFormatPr defaultColWidth="9.75" defaultRowHeight="30" customHeight="1"/>
  <cols>
    <col min="1" max="1" width="9.25" style="61" customWidth="1"/>
    <col min="2" max="2" width="7.5" style="61" customWidth="1"/>
    <col min="3" max="3" width="7.25" style="61" customWidth="1"/>
    <col min="4" max="4" width="7.125" style="61" customWidth="1"/>
    <col min="5" max="5" width="7.625" style="61" customWidth="1"/>
    <col min="6" max="6" width="7.75" style="61" customWidth="1"/>
    <col min="7" max="8" width="8.25" style="61" customWidth="1"/>
    <col min="9" max="9" width="1.5" style="61" customWidth="1"/>
    <col min="10" max="15" width="11" style="61" customWidth="1"/>
    <col min="16" max="16382" width="9.75" style="61" customWidth="1"/>
    <col min="16383" max="16384" width="9.75" style="59"/>
  </cols>
  <sheetData>
    <row r="1" spans="1:20" s="59" customFormat="1" ht="44.1" customHeight="1">
      <c r="A1" s="289" t="s">
        <v>157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61"/>
      <c r="Q1" s="61"/>
      <c r="R1" s="61"/>
      <c r="S1" s="61"/>
      <c r="T1" s="61"/>
    </row>
    <row r="2" spans="1:20" s="59" customFormat="1" ht="30" customHeight="1">
      <c r="A2" s="62" t="s">
        <v>63</v>
      </c>
      <c r="B2" s="290" t="s">
        <v>64</v>
      </c>
      <c r="C2" s="290"/>
      <c r="D2" s="62" t="s">
        <v>69</v>
      </c>
      <c r="E2" s="290" t="s">
        <v>70</v>
      </c>
      <c r="F2" s="290"/>
      <c r="G2" s="290"/>
      <c r="H2" s="290"/>
      <c r="I2" s="292"/>
      <c r="J2" s="291" t="s">
        <v>70</v>
      </c>
      <c r="K2" s="291"/>
      <c r="L2" s="291"/>
      <c r="M2" s="291"/>
      <c r="N2" s="291"/>
      <c r="O2" s="291"/>
      <c r="P2" s="61"/>
      <c r="Q2" s="61"/>
      <c r="R2" s="61"/>
      <c r="S2" s="61"/>
      <c r="T2" s="61"/>
    </row>
    <row r="3" spans="1:20" s="59" customFormat="1" ht="30" customHeight="1">
      <c r="A3" s="292"/>
      <c r="B3" s="292" t="s">
        <v>158</v>
      </c>
      <c r="C3" s="292"/>
      <c r="D3" s="292"/>
      <c r="E3" s="292"/>
      <c r="F3" s="292"/>
      <c r="G3" s="292"/>
      <c r="H3" s="292"/>
      <c r="I3" s="292"/>
      <c r="J3" s="292" t="s">
        <v>159</v>
      </c>
      <c r="K3" s="292"/>
      <c r="L3" s="292"/>
      <c r="M3" s="292"/>
      <c r="N3" s="292"/>
      <c r="O3" s="292"/>
      <c r="P3" s="61"/>
      <c r="Q3" s="61"/>
      <c r="R3" s="61"/>
      <c r="S3" s="61"/>
      <c r="T3" s="61"/>
    </row>
    <row r="4" spans="1:20" s="59" customFormat="1" ht="30" customHeight="1">
      <c r="A4" s="292"/>
      <c r="B4" s="64" t="s">
        <v>111</v>
      </c>
      <c r="C4" s="64" t="s">
        <v>112</v>
      </c>
      <c r="D4" s="65" t="s">
        <v>113</v>
      </c>
      <c r="E4" s="64" t="s">
        <v>114</v>
      </c>
      <c r="F4" s="64" t="s">
        <v>115</v>
      </c>
      <c r="G4" s="66" t="s">
        <v>116</v>
      </c>
      <c r="H4" s="67"/>
      <c r="I4" s="292"/>
      <c r="J4" s="64" t="s">
        <v>111</v>
      </c>
      <c r="K4" s="64" t="s">
        <v>112</v>
      </c>
      <c r="L4" s="65" t="s">
        <v>113</v>
      </c>
      <c r="M4" s="64" t="s">
        <v>114</v>
      </c>
      <c r="N4" s="64" t="s">
        <v>115</v>
      </c>
      <c r="O4" s="66" t="s">
        <v>116</v>
      </c>
      <c r="P4" s="61"/>
      <c r="Q4" s="61"/>
      <c r="R4" s="61"/>
      <c r="S4" s="61"/>
      <c r="T4" s="61"/>
    </row>
    <row r="5" spans="1:20" s="59" customFormat="1" ht="30" customHeight="1">
      <c r="A5" s="292"/>
      <c r="B5" s="64" t="s">
        <v>160</v>
      </c>
      <c r="C5" s="64" t="s">
        <v>161</v>
      </c>
      <c r="D5" s="65" t="s">
        <v>162</v>
      </c>
      <c r="E5" s="64" t="s">
        <v>163</v>
      </c>
      <c r="F5" s="64" t="s">
        <v>164</v>
      </c>
      <c r="G5" s="64" t="s">
        <v>165</v>
      </c>
      <c r="H5" s="67"/>
      <c r="I5" s="292"/>
      <c r="J5" s="385" t="s">
        <v>338</v>
      </c>
      <c r="K5" s="385" t="s">
        <v>338</v>
      </c>
      <c r="L5" s="385" t="s">
        <v>338</v>
      </c>
      <c r="M5" s="385" t="s">
        <v>338</v>
      </c>
      <c r="N5" s="385" t="s">
        <v>338</v>
      </c>
      <c r="O5" s="385" t="s">
        <v>338</v>
      </c>
      <c r="P5" s="61"/>
      <c r="Q5" s="61"/>
      <c r="R5" s="61"/>
      <c r="S5" s="61"/>
      <c r="T5" s="61"/>
    </row>
    <row r="6" spans="1:20" s="59" customFormat="1" ht="30" customHeight="1">
      <c r="A6" s="68" t="s">
        <v>166</v>
      </c>
      <c r="B6" s="69">
        <f>C6-2.1</f>
        <v>98.800000000000011</v>
      </c>
      <c r="C6" s="69">
        <f>D6-2.1</f>
        <v>100.9</v>
      </c>
      <c r="D6" s="70">
        <v>103</v>
      </c>
      <c r="E6" s="69">
        <f t="shared" ref="E6:G6" si="0">D6+2.1</f>
        <v>105.1</v>
      </c>
      <c r="F6" s="69">
        <f t="shared" si="0"/>
        <v>107.19999999999999</v>
      </c>
      <c r="G6" s="69">
        <f t="shared" si="0"/>
        <v>109.29999999999998</v>
      </c>
      <c r="H6" s="71"/>
      <c r="I6" s="292"/>
      <c r="J6" s="74" t="s">
        <v>167</v>
      </c>
      <c r="K6" s="74" t="s">
        <v>168</v>
      </c>
      <c r="L6" s="74" t="s">
        <v>169</v>
      </c>
      <c r="M6" s="74" t="s">
        <v>170</v>
      </c>
      <c r="N6" s="74" t="s">
        <v>169</v>
      </c>
      <c r="O6" s="74" t="s">
        <v>171</v>
      </c>
      <c r="P6" s="61"/>
      <c r="Q6" s="61"/>
      <c r="R6" s="61"/>
      <c r="S6" s="61"/>
      <c r="T6" s="61"/>
    </row>
    <row r="7" spans="1:20" s="59" customFormat="1" ht="30" customHeight="1">
      <c r="A7" s="72" t="s">
        <v>172</v>
      </c>
      <c r="B7" s="69">
        <f>C7-1.5</f>
        <v>71</v>
      </c>
      <c r="C7" s="69">
        <f>D7-1.5</f>
        <v>72.5</v>
      </c>
      <c r="D7" s="70">
        <v>74</v>
      </c>
      <c r="E7" s="69">
        <f t="shared" ref="E7:G7" si="1">D7+1.5</f>
        <v>75.5</v>
      </c>
      <c r="F7" s="69">
        <f t="shared" si="1"/>
        <v>77</v>
      </c>
      <c r="G7" s="69">
        <f t="shared" si="1"/>
        <v>78.5</v>
      </c>
      <c r="H7" s="71"/>
      <c r="I7" s="292"/>
      <c r="J7" s="74" t="s">
        <v>173</v>
      </c>
      <c r="K7" s="74" t="s">
        <v>174</v>
      </c>
      <c r="L7" s="74" t="s">
        <v>175</v>
      </c>
      <c r="M7" s="74" t="s">
        <v>176</v>
      </c>
      <c r="N7" s="74" t="s">
        <v>175</v>
      </c>
      <c r="O7" s="74" t="s">
        <v>177</v>
      </c>
      <c r="P7" s="61"/>
      <c r="Q7" s="61"/>
      <c r="R7" s="61"/>
      <c r="S7" s="61"/>
      <c r="T7" s="61"/>
    </row>
    <row r="8" spans="1:20" s="59" customFormat="1" ht="30" customHeight="1">
      <c r="A8" s="72" t="s">
        <v>178</v>
      </c>
      <c r="B8" s="69">
        <f>C8-4</f>
        <v>78</v>
      </c>
      <c r="C8" s="69">
        <f>D8-4</f>
        <v>82</v>
      </c>
      <c r="D8" s="70">
        <v>86</v>
      </c>
      <c r="E8" s="69">
        <f t="shared" ref="E8:E10" si="2">D8+4</f>
        <v>90</v>
      </c>
      <c r="F8" s="69">
        <f>E8+5</f>
        <v>95</v>
      </c>
      <c r="G8" s="73">
        <f>F8+6</f>
        <v>101</v>
      </c>
      <c r="H8" s="71"/>
      <c r="I8" s="292"/>
      <c r="J8" s="74" t="s">
        <v>179</v>
      </c>
      <c r="K8" s="74" t="s">
        <v>180</v>
      </c>
      <c r="L8" s="74" t="s">
        <v>181</v>
      </c>
      <c r="M8" s="74" t="s">
        <v>182</v>
      </c>
      <c r="N8" s="74" t="s">
        <v>183</v>
      </c>
      <c r="O8" s="74" t="s">
        <v>184</v>
      </c>
      <c r="P8" s="61"/>
      <c r="Q8" s="61"/>
      <c r="R8" s="61"/>
      <c r="S8" s="61"/>
      <c r="T8" s="61"/>
    </row>
    <row r="9" spans="1:20" s="59" customFormat="1" ht="30" customHeight="1">
      <c r="A9" s="72" t="s">
        <v>185</v>
      </c>
      <c r="B9" s="69">
        <f>C9-4</f>
        <v>87</v>
      </c>
      <c r="C9" s="69">
        <f>D9-4</f>
        <v>91</v>
      </c>
      <c r="D9" s="70">
        <v>95</v>
      </c>
      <c r="E9" s="69">
        <f t="shared" si="2"/>
        <v>99</v>
      </c>
      <c r="F9" s="69">
        <f>E9+5</f>
        <v>104</v>
      </c>
      <c r="G9" s="73">
        <f>F9+6</f>
        <v>110</v>
      </c>
      <c r="H9" s="71"/>
      <c r="I9" s="292"/>
      <c r="J9" s="74" t="s">
        <v>186</v>
      </c>
      <c r="K9" s="74" t="s">
        <v>187</v>
      </c>
      <c r="L9" s="74" t="s">
        <v>186</v>
      </c>
      <c r="M9" s="74" t="s">
        <v>188</v>
      </c>
      <c r="N9" s="74" t="s">
        <v>186</v>
      </c>
      <c r="O9" s="74" t="s">
        <v>186</v>
      </c>
      <c r="P9" s="61"/>
      <c r="Q9" s="61"/>
      <c r="R9" s="61"/>
      <c r="S9" s="61"/>
      <c r="T9" s="61"/>
    </row>
    <row r="10" spans="1:20" s="59" customFormat="1" ht="30" customHeight="1">
      <c r="A10" s="72" t="s">
        <v>189</v>
      </c>
      <c r="B10" s="69">
        <f>C10-3.6</f>
        <v>97.800000000000011</v>
      </c>
      <c r="C10" s="69">
        <f>D10-3.6</f>
        <v>101.4</v>
      </c>
      <c r="D10" s="70">
        <v>105</v>
      </c>
      <c r="E10" s="69">
        <f t="shared" si="2"/>
        <v>109</v>
      </c>
      <c r="F10" s="69">
        <f>E10+4</f>
        <v>113</v>
      </c>
      <c r="G10" s="73">
        <f>F10+4</f>
        <v>117</v>
      </c>
      <c r="H10" s="71"/>
      <c r="I10" s="292"/>
      <c r="J10" s="74" t="s">
        <v>174</v>
      </c>
      <c r="K10" s="74" t="s">
        <v>187</v>
      </c>
      <c r="L10" s="74" t="s">
        <v>190</v>
      </c>
      <c r="M10" s="74" t="s">
        <v>174</v>
      </c>
      <c r="N10" s="74" t="s">
        <v>191</v>
      </c>
      <c r="O10" s="74" t="s">
        <v>192</v>
      </c>
      <c r="P10" s="61"/>
      <c r="Q10" s="61"/>
      <c r="R10" s="61"/>
      <c r="S10" s="61"/>
      <c r="T10" s="61"/>
    </row>
    <row r="11" spans="1:20" s="59" customFormat="1" ht="30" customHeight="1">
      <c r="A11" s="72" t="s">
        <v>193</v>
      </c>
      <c r="B11" s="69">
        <f>C11-1.15</f>
        <v>29.200000000000003</v>
      </c>
      <c r="C11" s="69">
        <f>D11-1.15</f>
        <v>30.35</v>
      </c>
      <c r="D11" s="70">
        <v>31.5</v>
      </c>
      <c r="E11" s="69">
        <f t="shared" ref="E11:G11" si="3">D11+1.3</f>
        <v>32.799999999999997</v>
      </c>
      <c r="F11" s="69">
        <f t="shared" si="3"/>
        <v>34.099999999999994</v>
      </c>
      <c r="G11" s="69">
        <f t="shared" si="3"/>
        <v>35.399999999999991</v>
      </c>
      <c r="H11" s="71"/>
      <c r="I11" s="292"/>
      <c r="J11" s="74" t="s">
        <v>173</v>
      </c>
      <c r="K11" s="74" t="s">
        <v>174</v>
      </c>
      <c r="L11" s="74" t="s">
        <v>175</v>
      </c>
      <c r="M11" s="74" t="s">
        <v>173</v>
      </c>
      <c r="N11" s="74" t="s">
        <v>175</v>
      </c>
      <c r="O11" s="74" t="s">
        <v>177</v>
      </c>
      <c r="P11" s="61"/>
      <c r="Q11" s="61"/>
      <c r="R11" s="61"/>
      <c r="S11" s="61"/>
      <c r="T11" s="61"/>
    </row>
    <row r="12" spans="1:20" s="59" customFormat="1" ht="30" customHeight="1">
      <c r="A12" s="72" t="s">
        <v>194</v>
      </c>
      <c r="B12" s="69">
        <f>C12-0.7</f>
        <v>21.1</v>
      </c>
      <c r="C12" s="69">
        <f>D12-0.7</f>
        <v>21.8</v>
      </c>
      <c r="D12" s="70">
        <v>22.5</v>
      </c>
      <c r="E12" s="69">
        <f>D12+0.7</f>
        <v>23.2</v>
      </c>
      <c r="F12" s="69">
        <f>E12+0.7</f>
        <v>23.9</v>
      </c>
      <c r="G12" s="73">
        <f>F12+0.9</f>
        <v>24.799999999999997</v>
      </c>
      <c r="H12" s="71"/>
      <c r="I12" s="292"/>
      <c r="J12" s="74" t="s">
        <v>183</v>
      </c>
      <c r="K12" s="74" t="s">
        <v>195</v>
      </c>
      <c r="L12" s="74" t="s">
        <v>175</v>
      </c>
      <c r="M12" s="74" t="s">
        <v>196</v>
      </c>
      <c r="N12" s="74" t="s">
        <v>197</v>
      </c>
      <c r="O12" s="74" t="s">
        <v>197</v>
      </c>
      <c r="P12" s="61"/>
      <c r="Q12" s="61"/>
      <c r="R12" s="61"/>
      <c r="S12" s="61"/>
      <c r="T12" s="61"/>
    </row>
    <row r="13" spans="1:20" s="59" customFormat="1" ht="30" customHeight="1">
      <c r="A13" s="72" t="s">
        <v>198</v>
      </c>
      <c r="B13" s="69">
        <f>C13-0.5</f>
        <v>17.5</v>
      </c>
      <c r="C13" s="69">
        <f>D13-0.5</f>
        <v>18</v>
      </c>
      <c r="D13" s="70">
        <v>18.5</v>
      </c>
      <c r="E13" s="69">
        <f>D13+0.5</f>
        <v>19</v>
      </c>
      <c r="F13" s="69">
        <f>E13+0.5</f>
        <v>19.5</v>
      </c>
      <c r="G13" s="73">
        <f>F13+0.7</f>
        <v>20.2</v>
      </c>
      <c r="H13" s="71"/>
      <c r="I13" s="292"/>
      <c r="J13" s="74" t="s">
        <v>199</v>
      </c>
      <c r="K13" s="74" t="s">
        <v>188</v>
      </c>
      <c r="L13" s="74" t="s">
        <v>187</v>
      </c>
      <c r="M13" s="74" t="s">
        <v>199</v>
      </c>
      <c r="N13" s="74" t="s">
        <v>200</v>
      </c>
      <c r="O13" s="74" t="s">
        <v>187</v>
      </c>
      <c r="P13" s="61"/>
      <c r="Q13" s="61"/>
      <c r="R13" s="61"/>
      <c r="S13" s="61"/>
      <c r="T13" s="61"/>
    </row>
    <row r="14" spans="1:20" s="59" customFormat="1" ht="30" customHeight="1">
      <c r="A14" s="72" t="s">
        <v>201</v>
      </c>
      <c r="B14" s="69">
        <f>C14-0.7</f>
        <v>27.7</v>
      </c>
      <c r="C14" s="69">
        <f>D14-0.6</f>
        <v>28.4</v>
      </c>
      <c r="D14" s="70">
        <v>29</v>
      </c>
      <c r="E14" s="69">
        <f>D14+0.6</f>
        <v>29.6</v>
      </c>
      <c r="F14" s="69">
        <f>E14+0.7</f>
        <v>30.3</v>
      </c>
      <c r="G14" s="73">
        <f>F14+0.6</f>
        <v>30.900000000000002</v>
      </c>
      <c r="H14" s="71"/>
      <c r="I14" s="292"/>
      <c r="J14" s="74" t="s">
        <v>202</v>
      </c>
      <c r="K14" s="74" t="s">
        <v>187</v>
      </c>
      <c r="L14" s="74" t="s">
        <v>174</v>
      </c>
      <c r="M14" s="74" t="s">
        <v>174</v>
      </c>
      <c r="N14" s="74" t="s">
        <v>203</v>
      </c>
      <c r="O14" s="74" t="s">
        <v>184</v>
      </c>
      <c r="P14" s="61"/>
      <c r="Q14" s="61"/>
      <c r="R14" s="61"/>
      <c r="S14" s="61"/>
      <c r="T14" s="61"/>
    </row>
    <row r="15" spans="1:20" s="60" customFormat="1" ht="30" customHeight="1">
      <c r="A15" s="72" t="s">
        <v>204</v>
      </c>
      <c r="B15" s="69">
        <f>C15-0.9</f>
        <v>39.200000000000003</v>
      </c>
      <c r="C15" s="69">
        <f>D15-0.9</f>
        <v>40.1</v>
      </c>
      <c r="D15" s="70">
        <v>41</v>
      </c>
      <c r="E15" s="69">
        <f t="shared" ref="E15:G15" si="4">D15+1.1</f>
        <v>42.1</v>
      </c>
      <c r="F15" s="69">
        <f t="shared" si="4"/>
        <v>43.2</v>
      </c>
      <c r="G15" s="73">
        <f t="shared" si="4"/>
        <v>44.300000000000004</v>
      </c>
      <c r="H15" s="63"/>
      <c r="I15" s="63"/>
      <c r="J15" s="74" t="s">
        <v>187</v>
      </c>
      <c r="K15" s="74" t="s">
        <v>187</v>
      </c>
      <c r="L15" s="74" t="s">
        <v>205</v>
      </c>
      <c r="M15" s="74" t="s">
        <v>187</v>
      </c>
      <c r="N15" s="74" t="s">
        <v>187</v>
      </c>
      <c r="O15" s="74" t="s">
        <v>187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honeticPr fontId="43" type="noConversion"/>
  <pageMargins left="0.15625" right="0.118055555555556" top="0.235416666666667" bottom="0.15625" header="0.27500000000000002" footer="0.196527777777778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zoomScaleNormal="100" workbookViewId="0">
      <selection activeCell="N6" sqref="N6"/>
    </sheetView>
  </sheetViews>
  <sheetFormatPr defaultColWidth="10.125" defaultRowHeight="14.25"/>
  <cols>
    <col min="1" max="1" width="9.625" style="27" customWidth="1"/>
    <col min="2" max="2" width="11.125" style="27" customWidth="1"/>
    <col min="3" max="3" width="9.125" style="27" customWidth="1"/>
    <col min="4" max="4" width="9.5" style="27" customWidth="1"/>
    <col min="5" max="5" width="9.125" style="27" customWidth="1"/>
    <col min="6" max="6" width="10.375" style="27" customWidth="1"/>
    <col min="7" max="7" width="9.5" style="27" customWidth="1"/>
    <col min="8" max="8" width="9.125" style="27" customWidth="1"/>
    <col min="9" max="9" width="8.125" style="27" customWidth="1"/>
    <col min="10" max="10" width="10.5" style="27" customWidth="1"/>
    <col min="11" max="11" width="12.125" style="27" customWidth="1"/>
    <col min="12" max="16384" width="10.125" style="27"/>
  </cols>
  <sheetData>
    <row r="1" spans="1:11" ht="25.5">
      <c r="A1" s="293" t="s">
        <v>206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>
      <c r="A2" s="29" t="s">
        <v>54</v>
      </c>
      <c r="B2" s="294" t="s">
        <v>207</v>
      </c>
      <c r="C2" s="294"/>
      <c r="D2" s="30" t="s">
        <v>63</v>
      </c>
      <c r="E2" s="295" t="s">
        <v>64</v>
      </c>
      <c r="F2" s="295"/>
      <c r="G2" s="296" t="s">
        <v>70</v>
      </c>
      <c r="H2" s="297"/>
      <c r="I2" s="51" t="s">
        <v>58</v>
      </c>
      <c r="J2" s="298" t="s">
        <v>59</v>
      </c>
      <c r="K2" s="299"/>
    </row>
    <row r="3" spans="1:11">
      <c r="A3" s="31" t="s">
        <v>76</v>
      </c>
      <c r="B3" s="300">
        <v>3510</v>
      </c>
      <c r="C3" s="300"/>
      <c r="D3" s="32" t="s">
        <v>208</v>
      </c>
      <c r="E3" s="301">
        <v>45054</v>
      </c>
      <c r="F3" s="302"/>
      <c r="G3" s="302"/>
      <c r="H3" s="266" t="s">
        <v>209</v>
      </c>
      <c r="I3" s="266"/>
      <c r="J3" s="266"/>
      <c r="K3" s="267"/>
    </row>
    <row r="4" spans="1:11">
      <c r="A4" s="33" t="s">
        <v>73</v>
      </c>
      <c r="B4" s="34">
        <v>1</v>
      </c>
      <c r="C4" s="34">
        <v>6</v>
      </c>
      <c r="D4" s="35" t="s">
        <v>210</v>
      </c>
      <c r="E4" s="302" t="s">
        <v>211</v>
      </c>
      <c r="F4" s="302"/>
      <c r="G4" s="302"/>
      <c r="H4" s="303" t="s">
        <v>212</v>
      </c>
      <c r="I4" s="303"/>
      <c r="J4" s="43" t="s">
        <v>67</v>
      </c>
      <c r="K4" s="56" t="s">
        <v>68</v>
      </c>
    </row>
    <row r="5" spans="1:11">
      <c r="A5" s="33" t="s">
        <v>213</v>
      </c>
      <c r="B5" s="300">
        <v>1</v>
      </c>
      <c r="C5" s="300"/>
      <c r="D5" s="32"/>
      <c r="E5" s="32"/>
      <c r="F5" s="32"/>
      <c r="G5" s="32"/>
      <c r="H5" s="303" t="s">
        <v>214</v>
      </c>
      <c r="I5" s="303"/>
      <c r="J5" s="43" t="s">
        <v>67</v>
      </c>
      <c r="K5" s="56" t="s">
        <v>68</v>
      </c>
    </row>
    <row r="6" spans="1:11" ht="39.950000000000003" customHeight="1">
      <c r="A6" s="36" t="s">
        <v>215</v>
      </c>
      <c r="B6" s="304">
        <v>125</v>
      </c>
      <c r="C6" s="305"/>
      <c r="D6" s="37" t="s">
        <v>216</v>
      </c>
      <c r="E6" s="306">
        <v>2000</v>
      </c>
      <c r="F6" s="307"/>
      <c r="G6" s="308"/>
      <c r="H6" s="309" t="s">
        <v>217</v>
      </c>
      <c r="I6" s="309"/>
      <c r="J6" s="48" t="s">
        <v>67</v>
      </c>
      <c r="K6" s="57" t="s">
        <v>68</v>
      </c>
    </row>
    <row r="7" spans="1:11">
      <c r="A7" s="38"/>
      <c r="B7" s="39"/>
      <c r="C7" s="39"/>
      <c r="D7" s="38"/>
      <c r="E7" s="39"/>
      <c r="F7" s="40"/>
      <c r="G7" s="38"/>
      <c r="H7" s="40"/>
      <c r="I7" s="39"/>
      <c r="J7" s="39"/>
      <c r="K7" s="39"/>
    </row>
    <row r="8" spans="1:11" s="26" customFormat="1">
      <c r="A8" s="41" t="s">
        <v>218</v>
      </c>
      <c r="B8" s="42" t="s">
        <v>219</v>
      </c>
      <c r="C8" s="42" t="s">
        <v>220</v>
      </c>
      <c r="D8" s="42" t="s">
        <v>221</v>
      </c>
      <c r="E8" s="42" t="s">
        <v>222</v>
      </c>
      <c r="F8" s="42" t="s">
        <v>223</v>
      </c>
      <c r="G8" s="310"/>
      <c r="H8" s="311"/>
      <c r="I8" s="311"/>
      <c r="J8" s="311"/>
      <c r="K8" s="312"/>
    </row>
    <row r="9" spans="1:11" s="26" customFormat="1">
      <c r="A9" s="313" t="s">
        <v>224</v>
      </c>
      <c r="B9" s="303"/>
      <c r="C9" s="43" t="s">
        <v>67</v>
      </c>
      <c r="D9" s="43" t="s">
        <v>68</v>
      </c>
      <c r="E9" s="44" t="s">
        <v>225</v>
      </c>
      <c r="F9" s="45" t="s">
        <v>226</v>
      </c>
      <c r="G9" s="314"/>
      <c r="H9" s="315"/>
      <c r="I9" s="315"/>
      <c r="J9" s="315"/>
      <c r="K9" s="316"/>
    </row>
    <row r="10" spans="1:11" s="26" customFormat="1">
      <c r="A10" s="313" t="s">
        <v>227</v>
      </c>
      <c r="B10" s="303"/>
      <c r="C10" s="43" t="s">
        <v>67</v>
      </c>
      <c r="D10" s="43" t="s">
        <v>68</v>
      </c>
      <c r="E10" s="44" t="s">
        <v>228</v>
      </c>
      <c r="F10" s="45" t="s">
        <v>229</v>
      </c>
      <c r="G10" s="314" t="s">
        <v>230</v>
      </c>
      <c r="H10" s="315"/>
      <c r="I10" s="315"/>
      <c r="J10" s="315"/>
      <c r="K10" s="316"/>
    </row>
    <row r="11" spans="1:11" s="26" customFormat="1">
      <c r="A11" s="317" t="s">
        <v>148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9"/>
    </row>
    <row r="12" spans="1:11" s="26" customFormat="1">
      <c r="A12" s="46" t="s">
        <v>88</v>
      </c>
      <c r="B12" s="43" t="s">
        <v>84</v>
      </c>
      <c r="C12" s="43" t="s">
        <v>85</v>
      </c>
      <c r="D12" s="45"/>
      <c r="E12" s="44" t="s">
        <v>86</v>
      </c>
      <c r="F12" s="43" t="s">
        <v>84</v>
      </c>
      <c r="G12" s="43" t="s">
        <v>85</v>
      </c>
      <c r="H12" s="43"/>
      <c r="I12" s="44" t="s">
        <v>231</v>
      </c>
      <c r="J12" s="43" t="s">
        <v>84</v>
      </c>
      <c r="K12" s="56" t="s">
        <v>85</v>
      </c>
    </row>
    <row r="13" spans="1:11" s="26" customFormat="1">
      <c r="A13" s="46" t="s">
        <v>91</v>
      </c>
      <c r="B13" s="43" t="s">
        <v>84</v>
      </c>
      <c r="C13" s="43" t="s">
        <v>85</v>
      </c>
      <c r="D13" s="45"/>
      <c r="E13" s="44" t="s">
        <v>96</v>
      </c>
      <c r="F13" s="43" t="s">
        <v>84</v>
      </c>
      <c r="G13" s="43" t="s">
        <v>85</v>
      </c>
      <c r="H13" s="43"/>
      <c r="I13" s="44" t="s">
        <v>232</v>
      </c>
      <c r="J13" s="43" t="s">
        <v>84</v>
      </c>
      <c r="K13" s="56" t="s">
        <v>85</v>
      </c>
    </row>
    <row r="14" spans="1:11" s="26" customFormat="1">
      <c r="A14" s="47" t="s">
        <v>233</v>
      </c>
      <c r="B14" s="48" t="s">
        <v>84</v>
      </c>
      <c r="C14" s="48" t="s">
        <v>85</v>
      </c>
      <c r="D14" s="49"/>
      <c r="E14" s="50" t="s">
        <v>234</v>
      </c>
      <c r="F14" s="48" t="s">
        <v>84</v>
      </c>
      <c r="G14" s="48" t="s">
        <v>85</v>
      </c>
      <c r="H14" s="48"/>
      <c r="I14" s="50" t="s">
        <v>235</v>
      </c>
      <c r="J14" s="48" t="s">
        <v>84</v>
      </c>
      <c r="K14" s="57" t="s">
        <v>85</v>
      </c>
    </row>
    <row r="15" spans="1:11">
      <c r="A15" s="38"/>
      <c r="B15" s="40"/>
      <c r="C15" s="40"/>
      <c r="D15" s="39"/>
      <c r="E15" s="38"/>
      <c r="F15" s="40"/>
      <c r="G15" s="40"/>
      <c r="H15" s="40"/>
      <c r="I15" s="38"/>
      <c r="J15" s="40"/>
      <c r="K15" s="40"/>
    </row>
    <row r="16" spans="1:11">
      <c r="A16" s="265" t="s">
        <v>236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6"/>
    </row>
    <row r="17" spans="1:11">
      <c r="A17" s="221" t="s">
        <v>237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71"/>
    </row>
    <row r="18" spans="1:11">
      <c r="A18" s="221" t="s">
        <v>238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71"/>
    </row>
    <row r="19" spans="1:11">
      <c r="A19" s="320" t="s">
        <v>239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</row>
    <row r="20" spans="1:11">
      <c r="A20" s="323"/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s="28" customForma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8"/>
    </row>
    <row r="22" spans="1:11" s="28" customFormat="1">
      <c r="A22" s="329"/>
      <c r="B22" s="330"/>
      <c r="C22" s="330"/>
      <c r="D22" s="330"/>
      <c r="E22" s="330"/>
      <c r="F22" s="330"/>
      <c r="G22" s="330"/>
      <c r="H22" s="330"/>
      <c r="I22" s="330"/>
      <c r="J22" s="330"/>
      <c r="K22" s="331"/>
    </row>
    <row r="23" spans="1:11">
      <c r="A23" s="257"/>
      <c r="B23" s="258"/>
      <c r="C23" s="258"/>
      <c r="D23" s="258"/>
      <c r="E23" s="258"/>
      <c r="F23" s="258"/>
      <c r="G23" s="258"/>
      <c r="H23" s="258"/>
      <c r="I23" s="258"/>
      <c r="J23" s="258"/>
      <c r="K23" s="332"/>
    </row>
    <row r="24" spans="1:11">
      <c r="A24" s="221" t="s">
        <v>124</v>
      </c>
      <c r="B24" s="222"/>
      <c r="C24" s="52" t="s">
        <v>67</v>
      </c>
      <c r="D24" s="52" t="s">
        <v>68</v>
      </c>
      <c r="E24" s="266"/>
      <c r="F24" s="266"/>
      <c r="G24" s="266"/>
      <c r="H24" s="266"/>
      <c r="I24" s="266"/>
      <c r="J24" s="266"/>
      <c r="K24" s="267"/>
    </row>
    <row r="25" spans="1:11">
      <c r="A25" s="53" t="s">
        <v>240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241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>
      <c r="A28" s="339" t="s">
        <v>242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>
      <c r="A29" s="339" t="s">
        <v>243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>
      <c r="A30" s="339" t="s">
        <v>244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>
      <c r="A31" s="339"/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18.75" customHeight="1">
      <c r="A34" s="345" t="s">
        <v>245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7"/>
    </row>
    <row r="35" spans="1:11" ht="18.75" customHeight="1">
      <c r="A35" s="221" t="s">
        <v>246</v>
      </c>
      <c r="B35" s="222"/>
      <c r="C35" s="222"/>
      <c r="D35" s="266" t="s">
        <v>247</v>
      </c>
      <c r="E35" s="266"/>
      <c r="F35" s="261" t="s">
        <v>248</v>
      </c>
      <c r="G35" s="348"/>
      <c r="H35" s="222" t="s">
        <v>249</v>
      </c>
      <c r="I35" s="222"/>
      <c r="J35" s="222" t="s">
        <v>250</v>
      </c>
      <c r="K35" s="271"/>
    </row>
    <row r="36" spans="1:11" ht="18.75" customHeight="1">
      <c r="A36" s="33" t="s">
        <v>125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71"/>
    </row>
    <row r="37" spans="1:11" ht="30.95" customHeight="1">
      <c r="A37" s="313" t="s">
        <v>251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49"/>
    </row>
    <row r="38" spans="1:11" ht="18.75" customHeight="1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71"/>
    </row>
    <row r="39" spans="1:11" ht="32.1" customHeight="1">
      <c r="A39" s="36" t="s">
        <v>135</v>
      </c>
      <c r="B39" s="350" t="s">
        <v>252</v>
      </c>
      <c r="C39" s="350"/>
      <c r="D39" s="37" t="s">
        <v>253</v>
      </c>
      <c r="E39" s="54" t="s">
        <v>254</v>
      </c>
      <c r="F39" s="37" t="s">
        <v>138</v>
      </c>
      <c r="G39" s="55">
        <v>45054</v>
      </c>
      <c r="H39" s="351" t="s">
        <v>139</v>
      </c>
      <c r="I39" s="351"/>
      <c r="J39" s="350" t="s">
        <v>255</v>
      </c>
      <c r="K39" s="352"/>
    </row>
    <row r="40" spans="1:11" ht="16.5" customHeight="1"/>
    <row r="41" spans="1:11" ht="16.5" customHeight="1"/>
    <row r="42" spans="1:11" ht="16.5" customHeight="1"/>
  </sheetData>
  <mergeCells count="52">
    <mergeCell ref="B36:K36"/>
    <mergeCell ref="A37:K37"/>
    <mergeCell ref="A38:K38"/>
    <mergeCell ref="B39:C39"/>
    <mergeCell ref="H39:I39"/>
    <mergeCell ref="J39:K39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B5:C5"/>
    <mergeCell ref="H5:I5"/>
    <mergeCell ref="B6:C6"/>
    <mergeCell ref="E6:G6"/>
    <mergeCell ref="H6:I6"/>
    <mergeCell ref="B3:C3"/>
    <mergeCell ref="E3:G3"/>
    <mergeCell ref="H3:K3"/>
    <mergeCell ref="E4:G4"/>
    <mergeCell ref="H4:I4"/>
    <mergeCell ref="A1:K1"/>
    <mergeCell ref="B2:C2"/>
    <mergeCell ref="E2:F2"/>
    <mergeCell ref="G2:H2"/>
    <mergeCell ref="J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"/>
  <sheetViews>
    <sheetView topLeftCell="A2"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spans="1:23" ht="29.25">
      <c r="A1" s="353" t="s">
        <v>256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4"/>
      <c r="Q1" s="354"/>
      <c r="R1" s="354"/>
      <c r="S1" s="354"/>
      <c r="T1" s="354"/>
      <c r="U1" s="354"/>
      <c r="V1" s="353"/>
      <c r="W1" s="353"/>
    </row>
    <row r="2" spans="1:23" s="1" customFormat="1" ht="16.5">
      <c r="A2" s="363" t="s">
        <v>257</v>
      </c>
      <c r="B2" s="364" t="s">
        <v>258</v>
      </c>
      <c r="C2" s="364" t="s">
        <v>259</v>
      </c>
      <c r="D2" s="364" t="s">
        <v>260</v>
      </c>
      <c r="E2" s="364" t="s">
        <v>261</v>
      </c>
      <c r="F2" s="364" t="s">
        <v>262</v>
      </c>
      <c r="G2" s="364" t="s">
        <v>263</v>
      </c>
      <c r="H2" s="364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24" t="s">
        <v>271</v>
      </c>
      <c r="P2" s="3" t="s">
        <v>272</v>
      </c>
      <c r="Q2" s="3" t="s">
        <v>273</v>
      </c>
      <c r="R2" s="4" t="s">
        <v>274</v>
      </c>
      <c r="S2" s="4" t="s">
        <v>275</v>
      </c>
      <c r="T2" s="4" t="s">
        <v>276</v>
      </c>
      <c r="U2" s="4" t="s">
        <v>277</v>
      </c>
      <c r="V2" s="364" t="s">
        <v>278</v>
      </c>
      <c r="W2" s="364" t="s">
        <v>279</v>
      </c>
    </row>
    <row r="3" spans="1:23" s="1" customFormat="1" ht="27.95" customHeight="1">
      <c r="A3" s="363"/>
      <c r="B3" s="365"/>
      <c r="C3" s="365"/>
      <c r="D3" s="365"/>
      <c r="E3" s="365"/>
      <c r="F3" s="365"/>
      <c r="G3" s="365"/>
      <c r="H3" s="365"/>
      <c r="I3" s="3" t="s">
        <v>280</v>
      </c>
      <c r="J3" s="3" t="s">
        <v>280</v>
      </c>
      <c r="K3" s="3" t="s">
        <v>280</v>
      </c>
      <c r="L3" s="3" t="s">
        <v>280</v>
      </c>
      <c r="M3" s="3" t="s">
        <v>280</v>
      </c>
      <c r="N3" s="3" t="s">
        <v>280</v>
      </c>
      <c r="O3" s="17" t="s">
        <v>280</v>
      </c>
      <c r="P3" s="3" t="s">
        <v>280</v>
      </c>
      <c r="Q3" s="3" t="s">
        <v>280</v>
      </c>
      <c r="R3" s="3" t="s">
        <v>280</v>
      </c>
      <c r="S3" s="3" t="s">
        <v>280</v>
      </c>
      <c r="T3" s="3" t="s">
        <v>280</v>
      </c>
      <c r="U3" s="3" t="s">
        <v>280</v>
      </c>
      <c r="V3" s="365"/>
      <c r="W3" s="365"/>
    </row>
    <row r="4" spans="1:23">
      <c r="A4" s="5"/>
      <c r="B4" s="11" t="s">
        <v>281</v>
      </c>
      <c r="C4" s="154" t="s">
        <v>282</v>
      </c>
      <c r="D4" s="155" t="s">
        <v>283</v>
      </c>
      <c r="E4" s="156" t="s">
        <v>64</v>
      </c>
      <c r="F4" s="154" t="s">
        <v>284</v>
      </c>
      <c r="G4" s="6" t="s">
        <v>67</v>
      </c>
      <c r="H4" s="6" t="s">
        <v>67</v>
      </c>
      <c r="I4" s="6">
        <v>1</v>
      </c>
      <c r="J4" s="6"/>
      <c r="K4" s="6">
        <v>1</v>
      </c>
      <c r="L4" s="6"/>
      <c r="M4" s="6"/>
      <c r="N4" s="6">
        <v>1</v>
      </c>
      <c r="O4" s="6"/>
      <c r="P4" s="18"/>
      <c r="Q4" s="18"/>
      <c r="R4" s="6"/>
      <c r="S4" s="6"/>
      <c r="T4" s="6"/>
      <c r="U4" s="6"/>
      <c r="V4" s="6">
        <v>2</v>
      </c>
      <c r="W4" s="6" t="s">
        <v>285</v>
      </c>
    </row>
    <row r="5" spans="1:23">
      <c r="A5" s="5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>
      <c r="A6" s="5"/>
      <c r="B6" s="1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8"/>
      <c r="Q6" s="18"/>
      <c r="R6" s="18"/>
      <c r="S6" s="18"/>
      <c r="T6" s="18"/>
      <c r="U6" s="18"/>
      <c r="V6" s="6"/>
      <c r="W6" s="6"/>
    </row>
    <row r="7" spans="1:23">
      <c r="A7" s="5"/>
      <c r="B7" s="1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"/>
      <c r="B10" s="6"/>
      <c r="C10" s="5"/>
      <c r="D10" s="6"/>
      <c r="E10" s="6"/>
      <c r="F10" s="6"/>
      <c r="G10" s="5"/>
      <c r="H10" s="5"/>
      <c r="I10" s="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</row>
    <row r="11" spans="1:23">
      <c r="A11" s="5"/>
      <c r="B11" s="6"/>
      <c r="C11" s="5"/>
      <c r="D11" s="6"/>
      <c r="E11" s="6"/>
      <c r="F11" s="6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</row>
    <row r="12" spans="1:2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19"/>
      <c r="B13" s="20"/>
      <c r="C13" s="21"/>
      <c r="D13" s="22"/>
      <c r="E13" s="23"/>
      <c r="F13" s="20"/>
      <c r="G13" s="21"/>
      <c r="H13" s="21"/>
      <c r="I13" s="22"/>
      <c r="J13" s="21"/>
      <c r="K13" s="19"/>
      <c r="L13" s="21"/>
      <c r="M13" s="21"/>
      <c r="N13" s="25"/>
      <c r="O13" s="21"/>
      <c r="P13" s="21"/>
      <c r="Q13" s="21"/>
      <c r="R13" s="21"/>
      <c r="S13" s="21"/>
      <c r="T13" s="21"/>
      <c r="U13" s="21"/>
      <c r="V13" s="21"/>
      <c r="W13" s="6"/>
    </row>
    <row r="14" spans="1:23" s="2" customFormat="1" ht="18.75">
      <c r="A14" s="355" t="s">
        <v>286</v>
      </c>
      <c r="B14" s="356"/>
      <c r="C14" s="356"/>
      <c r="D14" s="357"/>
      <c r="E14" s="358"/>
      <c r="F14" s="359"/>
      <c r="G14" s="359"/>
      <c r="H14" s="359"/>
      <c r="I14" s="360"/>
      <c r="J14" s="12"/>
      <c r="K14" s="355" t="s">
        <v>287</v>
      </c>
      <c r="L14" s="356"/>
      <c r="M14" s="356"/>
      <c r="N14" s="357"/>
      <c r="O14" s="8"/>
      <c r="P14" s="8"/>
      <c r="Q14" s="8"/>
      <c r="R14" s="8"/>
      <c r="S14" s="8"/>
      <c r="T14" s="8"/>
      <c r="U14" s="8"/>
      <c r="V14" s="8"/>
      <c r="W14" s="6" t="s">
        <v>285</v>
      </c>
    </row>
    <row r="15" spans="1:23" ht="16.5">
      <c r="A15" s="361" t="s">
        <v>288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phoneticPr fontId="45" type="noConversion"/>
  <dataValidations count="1">
    <dataValidation type="list" allowBlank="1" showInputMessage="1" showErrorMessage="1" sqref="W1 W3 W12 W13 W14 W4:W7 W8:W11 W15:W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4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23" ht="29.25">
      <c r="A1" s="353" t="s">
        <v>289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23" s="1" customFormat="1" ht="16.5">
      <c r="A2" s="363" t="s">
        <v>257</v>
      </c>
      <c r="B2" s="364" t="s">
        <v>262</v>
      </c>
      <c r="C2" s="364" t="s">
        <v>258</v>
      </c>
      <c r="D2" s="364" t="s">
        <v>259</v>
      </c>
      <c r="E2" s="364" t="s">
        <v>260</v>
      </c>
      <c r="F2" s="364" t="s">
        <v>261</v>
      </c>
      <c r="G2" s="363" t="s">
        <v>290</v>
      </c>
      <c r="H2" s="363"/>
      <c r="I2" s="363" t="s">
        <v>291</v>
      </c>
      <c r="J2" s="363"/>
      <c r="K2" s="367" t="s">
        <v>292</v>
      </c>
      <c r="L2" s="369" t="s">
        <v>293</v>
      </c>
      <c r="M2" s="371" t="s">
        <v>294</v>
      </c>
    </row>
    <row r="3" spans="1:23" s="1" customFormat="1" ht="16.5">
      <c r="A3" s="363"/>
      <c r="B3" s="365"/>
      <c r="C3" s="365"/>
      <c r="D3" s="365"/>
      <c r="E3" s="365"/>
      <c r="F3" s="365"/>
      <c r="G3" s="3" t="s">
        <v>295</v>
      </c>
      <c r="H3" s="3" t="s">
        <v>296</v>
      </c>
      <c r="I3" s="3" t="s">
        <v>295</v>
      </c>
      <c r="J3" s="3" t="s">
        <v>296</v>
      </c>
      <c r="K3" s="368"/>
      <c r="L3" s="370"/>
      <c r="M3" s="372"/>
    </row>
    <row r="4" spans="1:23">
      <c r="A4" s="6"/>
      <c r="B4" s="6"/>
      <c r="C4" s="11" t="s">
        <v>281</v>
      </c>
      <c r="D4" s="154" t="s">
        <v>282</v>
      </c>
      <c r="E4" s="155" t="s">
        <v>283</v>
      </c>
      <c r="F4" s="156" t="s">
        <v>64</v>
      </c>
      <c r="G4" s="6">
        <v>0.1</v>
      </c>
      <c r="H4" s="6">
        <v>0.1</v>
      </c>
      <c r="I4" s="6">
        <v>0.1</v>
      </c>
      <c r="J4" s="6">
        <v>0.1</v>
      </c>
      <c r="K4" s="6">
        <v>0.2</v>
      </c>
      <c r="L4" s="6"/>
      <c r="M4" s="6" t="s">
        <v>285</v>
      </c>
    </row>
    <row r="5" spans="1:23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3">
      <c r="A6" s="6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3">
      <c r="A7" s="6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3">
      <c r="A9" s="6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</row>
    <row r="10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6"/>
    </row>
    <row r="11" spans="1:23">
      <c r="A11" s="6"/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6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6"/>
    </row>
    <row r="13" spans="1:23" s="2" customFormat="1" ht="18.75">
      <c r="A13" s="355" t="s">
        <v>286</v>
      </c>
      <c r="B13" s="356"/>
      <c r="C13" s="356"/>
      <c r="D13" s="357"/>
      <c r="E13" s="358"/>
      <c r="F13" s="359"/>
      <c r="G13" s="359"/>
      <c r="H13" s="359"/>
      <c r="I13" s="360"/>
      <c r="J13" s="12"/>
      <c r="K13" s="355" t="s">
        <v>287</v>
      </c>
      <c r="L13" s="356"/>
      <c r="M13" s="356"/>
      <c r="N13" s="357"/>
      <c r="O13" s="8"/>
      <c r="P13" s="8"/>
      <c r="Q13" s="8"/>
      <c r="R13" s="8"/>
      <c r="S13" s="8"/>
      <c r="T13" s="8"/>
      <c r="U13" s="8"/>
      <c r="V13" s="8"/>
      <c r="W13" s="6" t="s">
        <v>285</v>
      </c>
    </row>
    <row r="14" spans="1:23" ht="16.5">
      <c r="A14" s="366" t="s">
        <v>297</v>
      </c>
      <c r="B14" s="366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</row>
  </sheetData>
  <mergeCells count="16"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3:D13"/>
    <mergeCell ref="E13:I13"/>
    <mergeCell ref="K13:N13"/>
  </mergeCells>
  <phoneticPr fontId="45" type="noConversion"/>
  <dataValidations count="1">
    <dataValidation type="list" allowBlank="1" showInputMessage="1" showErrorMessage="1" sqref="W13 M1:M3 M4:M6 M7:M12 M14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C4" sqref="C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3" t="s">
        <v>298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</row>
    <row r="2" spans="1:23" s="1" customFormat="1" ht="15.95" customHeight="1">
      <c r="A2" s="364" t="s">
        <v>299</v>
      </c>
      <c r="B2" s="364" t="s">
        <v>262</v>
      </c>
      <c r="C2" s="364" t="s">
        <v>258</v>
      </c>
      <c r="D2" s="364" t="s">
        <v>259</v>
      </c>
      <c r="E2" s="364" t="s">
        <v>260</v>
      </c>
      <c r="F2" s="364" t="s">
        <v>261</v>
      </c>
      <c r="G2" s="373" t="s">
        <v>300</v>
      </c>
      <c r="H2" s="374"/>
      <c r="I2" s="375"/>
      <c r="J2" s="373" t="s">
        <v>301</v>
      </c>
      <c r="K2" s="374"/>
      <c r="L2" s="375"/>
      <c r="M2" s="373" t="s">
        <v>302</v>
      </c>
      <c r="N2" s="374"/>
      <c r="O2" s="375"/>
      <c r="P2" s="373" t="s">
        <v>303</v>
      </c>
      <c r="Q2" s="374"/>
      <c r="R2" s="375"/>
      <c r="S2" s="374" t="s">
        <v>304</v>
      </c>
      <c r="T2" s="374"/>
      <c r="U2" s="375"/>
      <c r="V2" s="383" t="s">
        <v>305</v>
      </c>
      <c r="W2" s="383" t="s">
        <v>279</v>
      </c>
    </row>
    <row r="3" spans="1:23" s="1" customFormat="1" ht="16.5">
      <c r="A3" s="365"/>
      <c r="B3" s="381"/>
      <c r="C3" s="381"/>
      <c r="D3" s="381"/>
      <c r="E3" s="381"/>
      <c r="F3" s="381"/>
      <c r="G3" s="3" t="s">
        <v>306</v>
      </c>
      <c r="H3" s="3" t="s">
        <v>69</v>
      </c>
      <c r="I3" s="3" t="s">
        <v>262</v>
      </c>
      <c r="J3" s="3" t="s">
        <v>306</v>
      </c>
      <c r="K3" s="3" t="s">
        <v>69</v>
      </c>
      <c r="L3" s="3" t="s">
        <v>262</v>
      </c>
      <c r="M3" s="3" t="s">
        <v>306</v>
      </c>
      <c r="N3" s="3" t="s">
        <v>69</v>
      </c>
      <c r="O3" s="3" t="s">
        <v>262</v>
      </c>
      <c r="P3" s="3" t="s">
        <v>306</v>
      </c>
      <c r="Q3" s="3" t="s">
        <v>69</v>
      </c>
      <c r="R3" s="3" t="s">
        <v>262</v>
      </c>
      <c r="S3" s="3" t="s">
        <v>306</v>
      </c>
      <c r="T3" s="3" t="s">
        <v>69</v>
      </c>
      <c r="U3" s="3" t="s">
        <v>262</v>
      </c>
      <c r="V3" s="384"/>
      <c r="W3" s="384"/>
    </row>
    <row r="4" spans="1:23">
      <c r="A4" s="376"/>
      <c r="B4" s="379"/>
      <c r="C4" s="11" t="s">
        <v>281</v>
      </c>
      <c r="D4" s="154" t="s">
        <v>282</v>
      </c>
      <c r="E4" s="155" t="s">
        <v>283</v>
      </c>
      <c r="F4" s="156" t="s">
        <v>64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77"/>
      <c r="B5" s="382"/>
      <c r="C5" s="11"/>
      <c r="D5" s="6"/>
      <c r="E5" s="6"/>
      <c r="F5" s="6"/>
      <c r="G5" s="373"/>
      <c r="H5" s="374"/>
      <c r="I5" s="375"/>
      <c r="J5" s="373"/>
      <c r="K5" s="374"/>
      <c r="L5" s="375"/>
      <c r="M5" s="373"/>
      <c r="N5" s="374"/>
      <c r="O5" s="375"/>
      <c r="P5" s="373"/>
      <c r="Q5" s="374"/>
      <c r="R5" s="375"/>
      <c r="S5" s="374"/>
      <c r="T5" s="374"/>
      <c r="U5" s="375"/>
      <c r="V5" s="6"/>
      <c r="W5" s="6"/>
    </row>
    <row r="6" spans="1:23" ht="16.5">
      <c r="A6" s="377"/>
      <c r="B6" s="382"/>
      <c r="C6" s="11"/>
      <c r="D6" s="6"/>
      <c r="E6" s="6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6"/>
      <c r="W6" s="6"/>
    </row>
    <row r="7" spans="1:23">
      <c r="A7" s="378"/>
      <c r="B7" s="380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9"/>
      <c r="B8" s="379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80"/>
      <c r="B9" s="382"/>
      <c r="C9" s="6"/>
      <c r="D9" s="6"/>
      <c r="E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9"/>
      <c r="B10" s="382"/>
      <c r="C10" s="379"/>
      <c r="D10" s="379"/>
      <c r="E10" s="379"/>
      <c r="F10" s="37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80"/>
      <c r="B11" s="380"/>
      <c r="C11" s="380"/>
      <c r="D11" s="380"/>
      <c r="E11" s="380"/>
      <c r="F11" s="38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9"/>
      <c r="B12" s="379"/>
      <c r="C12" s="379"/>
      <c r="D12" s="379"/>
      <c r="E12" s="379"/>
      <c r="F12" s="37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80"/>
      <c r="B13" s="380"/>
      <c r="C13" s="380"/>
      <c r="D13" s="380"/>
      <c r="E13" s="380"/>
      <c r="F13" s="38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9"/>
      <c r="B14" s="379"/>
      <c r="C14" s="379"/>
      <c r="D14" s="379"/>
      <c r="E14" s="379"/>
      <c r="F14" s="37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80"/>
      <c r="B15" s="380"/>
      <c r="C15" s="380"/>
      <c r="D15" s="380"/>
      <c r="E15" s="380"/>
      <c r="F15" s="38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5" t="s">
        <v>286</v>
      </c>
      <c r="B17" s="356"/>
      <c r="C17" s="356"/>
      <c r="D17" s="357"/>
      <c r="E17" s="358"/>
      <c r="F17" s="359"/>
      <c r="G17" s="359"/>
      <c r="H17" s="359"/>
      <c r="I17" s="360"/>
      <c r="J17" s="12"/>
      <c r="K17" s="355" t="s">
        <v>287</v>
      </c>
      <c r="L17" s="356"/>
      <c r="M17" s="356"/>
      <c r="N17" s="357"/>
      <c r="O17" s="8"/>
      <c r="P17" s="8"/>
      <c r="Q17" s="8"/>
      <c r="R17" s="8"/>
      <c r="S17" s="8"/>
      <c r="T17" s="8"/>
      <c r="U17" s="8"/>
      <c r="V17" s="8"/>
      <c r="W17" s="6" t="s">
        <v>285</v>
      </c>
    </row>
    <row r="18" spans="1:23" ht="16.5">
      <c r="A18" s="361" t="s">
        <v>307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44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D17"/>
    <mergeCell ref="E17:I17"/>
    <mergeCell ref="K17:N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5" type="noConversion"/>
  <dataValidations count="1">
    <dataValidation type="list" allowBlank="1" showInputMessage="1" showErrorMessage="1" sqref="W1 W7 W10 W17 W4:W6 W8:W9 W11:W16 W18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3" t="s">
        <v>308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</row>
    <row r="2" spans="1:14" s="1" customFormat="1" ht="16.5">
      <c r="A2" s="13" t="s">
        <v>309</v>
      </c>
      <c r="B2" s="14" t="s">
        <v>258</v>
      </c>
      <c r="C2" s="14" t="s">
        <v>259</v>
      </c>
      <c r="D2" s="14" t="s">
        <v>260</v>
      </c>
      <c r="E2" s="14" t="s">
        <v>261</v>
      </c>
      <c r="F2" s="14" t="s">
        <v>262</v>
      </c>
      <c r="G2" s="13" t="s">
        <v>310</v>
      </c>
      <c r="H2" s="13" t="s">
        <v>311</v>
      </c>
      <c r="I2" s="13" t="s">
        <v>312</v>
      </c>
      <c r="J2" s="13" t="s">
        <v>311</v>
      </c>
      <c r="K2" s="13" t="s">
        <v>313</v>
      </c>
      <c r="L2" s="13" t="s">
        <v>311</v>
      </c>
      <c r="M2" s="14" t="s">
        <v>305</v>
      </c>
      <c r="N2" s="14" t="s">
        <v>279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309</v>
      </c>
      <c r="B4" s="16" t="s">
        <v>314</v>
      </c>
      <c r="C4" s="16" t="s">
        <v>306</v>
      </c>
      <c r="D4" s="16" t="s">
        <v>260</v>
      </c>
      <c r="E4" s="14" t="s">
        <v>261</v>
      </c>
      <c r="F4" s="14" t="s">
        <v>262</v>
      </c>
      <c r="G4" s="13" t="s">
        <v>310</v>
      </c>
      <c r="H4" s="13" t="s">
        <v>311</v>
      </c>
      <c r="I4" s="13" t="s">
        <v>312</v>
      </c>
      <c r="J4" s="13" t="s">
        <v>311</v>
      </c>
      <c r="K4" s="13" t="s">
        <v>313</v>
      </c>
      <c r="L4" s="13" t="s">
        <v>311</v>
      </c>
      <c r="M4" s="14" t="s">
        <v>305</v>
      </c>
      <c r="N4" s="14" t="s">
        <v>279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5" t="s">
        <v>315</v>
      </c>
      <c r="B11" s="356"/>
      <c r="C11" s="356"/>
      <c r="D11" s="357"/>
      <c r="E11" s="358"/>
      <c r="F11" s="359"/>
      <c r="G11" s="360"/>
      <c r="H11" s="12"/>
      <c r="I11" s="355" t="s">
        <v>316</v>
      </c>
      <c r="J11" s="356"/>
      <c r="K11" s="356"/>
      <c r="L11" s="8"/>
      <c r="M11" s="8"/>
      <c r="N11" s="10"/>
    </row>
    <row r="12" spans="1:14" ht="16.5">
      <c r="A12" s="361" t="s">
        <v>317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"/>
  <sheetViews>
    <sheetView zoomScale="125" zoomScaleNormal="125" workbookViewId="0">
      <selection activeCell="D17" sqref="D17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23" ht="29.25">
      <c r="A1" s="353" t="s">
        <v>318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23" s="1" customFormat="1" ht="16.5">
      <c r="A2" s="3" t="s">
        <v>299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319</v>
      </c>
      <c r="H2" s="3" t="s">
        <v>320</v>
      </c>
      <c r="I2" s="3" t="s">
        <v>321</v>
      </c>
      <c r="J2" s="3" t="s">
        <v>322</v>
      </c>
      <c r="K2" s="4" t="s">
        <v>305</v>
      </c>
      <c r="L2" s="4" t="s">
        <v>279</v>
      </c>
    </row>
    <row r="3" spans="1:23">
      <c r="A3" s="5"/>
      <c r="B3" s="157" t="s">
        <v>323</v>
      </c>
      <c r="C3" s="11" t="s">
        <v>281</v>
      </c>
      <c r="D3" s="154" t="s">
        <v>282</v>
      </c>
      <c r="E3" s="155" t="s">
        <v>283</v>
      </c>
      <c r="F3" s="156" t="s">
        <v>64</v>
      </c>
      <c r="G3" s="157" t="s">
        <v>324</v>
      </c>
      <c r="H3" s="158" t="s">
        <v>325</v>
      </c>
      <c r="I3" s="6"/>
      <c r="J3" s="6"/>
      <c r="K3" s="6" t="s">
        <v>326</v>
      </c>
      <c r="L3" s="6"/>
    </row>
    <row r="4" spans="1:23" ht="42.75">
      <c r="A4" s="5"/>
      <c r="B4" s="159" t="s">
        <v>327</v>
      </c>
      <c r="C4" s="11" t="s">
        <v>281</v>
      </c>
      <c r="D4" s="154" t="s">
        <v>282</v>
      </c>
      <c r="E4" s="155" t="s">
        <v>283</v>
      </c>
      <c r="F4" s="156" t="s">
        <v>64</v>
      </c>
      <c r="G4" s="158" t="s">
        <v>328</v>
      </c>
      <c r="H4" s="157" t="s">
        <v>329</v>
      </c>
      <c r="I4" s="6"/>
      <c r="J4" s="6"/>
      <c r="K4" s="6" t="s">
        <v>326</v>
      </c>
      <c r="L4" s="6"/>
    </row>
    <row r="5" spans="1:23">
      <c r="A5" s="5"/>
      <c r="B5" s="6"/>
      <c r="C5" s="11"/>
      <c r="D5" s="6"/>
      <c r="E5" s="6"/>
      <c r="F5" s="6"/>
      <c r="G5" s="6"/>
      <c r="H5" s="6"/>
      <c r="I5" s="6"/>
      <c r="J5" s="6"/>
      <c r="K5" s="6"/>
      <c r="L5" s="6"/>
    </row>
    <row r="6" spans="1:23">
      <c r="A6" s="5"/>
      <c r="B6" s="6"/>
      <c r="C6" s="11"/>
      <c r="D6" s="6"/>
      <c r="E6" s="6"/>
      <c r="F6" s="6"/>
      <c r="G6" s="6"/>
      <c r="H6" s="6"/>
      <c r="I6" s="6"/>
      <c r="J6" s="6"/>
      <c r="K6" s="6"/>
      <c r="L6" s="6"/>
    </row>
    <row r="7" spans="1:23">
      <c r="A7" s="5"/>
      <c r="B7" s="6"/>
      <c r="C7" s="11"/>
      <c r="D7" s="6"/>
      <c r="E7" s="6"/>
      <c r="F7" s="6"/>
      <c r="G7" s="6"/>
      <c r="H7" s="6"/>
      <c r="I7" s="6"/>
      <c r="J7" s="6"/>
      <c r="K7" s="6"/>
      <c r="L7" s="6"/>
    </row>
    <row r="8" spans="1:2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2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2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23" s="2" customFormat="1" ht="18.75">
      <c r="A11" s="355" t="s">
        <v>286</v>
      </c>
      <c r="B11" s="356"/>
      <c r="C11" s="356"/>
      <c r="D11" s="357"/>
      <c r="E11" s="358"/>
      <c r="F11" s="359"/>
      <c r="G11" s="359"/>
      <c r="H11" s="359"/>
      <c r="I11" s="360"/>
      <c r="J11" s="12"/>
      <c r="K11" s="355" t="s">
        <v>287</v>
      </c>
      <c r="L11" s="356"/>
      <c r="M11" s="356"/>
      <c r="N11" s="357"/>
      <c r="O11" s="8"/>
      <c r="P11" s="8"/>
      <c r="Q11" s="8"/>
      <c r="R11" s="8"/>
      <c r="S11" s="8"/>
      <c r="T11" s="8"/>
      <c r="U11" s="8"/>
      <c r="V11" s="8"/>
      <c r="W11" s="6" t="s">
        <v>285</v>
      </c>
    </row>
    <row r="12" spans="1:23" ht="16.5">
      <c r="A12" s="361" t="s">
        <v>330</v>
      </c>
      <c r="B12" s="361"/>
      <c r="C12" s="362"/>
      <c r="D12" s="362"/>
      <c r="E12" s="362"/>
      <c r="F12" s="362"/>
      <c r="G12" s="362"/>
      <c r="H12" s="362"/>
      <c r="I12" s="362"/>
      <c r="J12" s="362"/>
      <c r="K12" s="362"/>
      <c r="L12" s="362"/>
    </row>
  </sheetData>
  <mergeCells count="5">
    <mergeCell ref="A1:J1"/>
    <mergeCell ref="A11:D11"/>
    <mergeCell ref="E11:I11"/>
    <mergeCell ref="K11:N11"/>
    <mergeCell ref="A12:L12"/>
  </mergeCells>
  <phoneticPr fontId="45" type="noConversion"/>
  <dataValidations count="1">
    <dataValidation type="list" allowBlank="1" showInputMessage="1" showErrorMessage="1" sqref="L3 L4 L5 L6 L7 W11 L12 L8:L10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3"/>
  <sheetViews>
    <sheetView zoomScale="125" zoomScaleNormal="125" workbookViewId="0">
      <selection activeCell="I9" sqref="I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3" t="s">
        <v>331</v>
      </c>
      <c r="B1" s="353"/>
      <c r="C1" s="353"/>
      <c r="D1" s="353"/>
      <c r="E1" s="353"/>
      <c r="F1" s="353"/>
      <c r="G1" s="353"/>
      <c r="H1" s="353"/>
      <c r="I1" s="353"/>
    </row>
    <row r="2" spans="1:9" s="1" customFormat="1" ht="16.5">
      <c r="A2" s="363" t="s">
        <v>257</v>
      </c>
      <c r="B2" s="364" t="s">
        <v>262</v>
      </c>
      <c r="C2" s="364" t="s">
        <v>306</v>
      </c>
      <c r="D2" s="364" t="s">
        <v>260</v>
      </c>
      <c r="E2" s="364" t="s">
        <v>261</v>
      </c>
      <c r="F2" s="3" t="s">
        <v>332</v>
      </c>
      <c r="G2" s="3" t="s">
        <v>291</v>
      </c>
      <c r="H2" s="367" t="s">
        <v>292</v>
      </c>
      <c r="I2" s="371" t="s">
        <v>294</v>
      </c>
    </row>
    <row r="3" spans="1:9" s="1" customFormat="1" ht="16.5">
      <c r="A3" s="363"/>
      <c r="B3" s="365"/>
      <c r="C3" s="365"/>
      <c r="D3" s="365"/>
      <c r="E3" s="365"/>
      <c r="F3" s="3" t="s">
        <v>333</v>
      </c>
      <c r="G3" s="3" t="s">
        <v>295</v>
      </c>
      <c r="H3" s="368"/>
      <c r="I3" s="372"/>
    </row>
    <row r="4" spans="1:9">
      <c r="A4" s="5">
        <v>1</v>
      </c>
      <c r="B4" s="160" t="s">
        <v>334</v>
      </c>
      <c r="C4" s="161" t="s">
        <v>335</v>
      </c>
      <c r="D4" s="162" t="s">
        <v>336</v>
      </c>
      <c r="E4" s="156" t="s">
        <v>64</v>
      </c>
      <c r="F4" s="6">
        <v>0.2</v>
      </c>
      <c r="G4" s="6">
        <v>0.2</v>
      </c>
      <c r="H4" s="6">
        <v>0.2</v>
      </c>
      <c r="I4" s="6" t="s">
        <v>285</v>
      </c>
    </row>
    <row r="5" spans="1:9">
      <c r="A5" s="5">
        <v>2</v>
      </c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6"/>
      <c r="D8" s="6"/>
      <c r="E8" s="7"/>
      <c r="F8" s="6"/>
      <c r="G8" s="6"/>
      <c r="H8" s="5"/>
      <c r="I8" s="6"/>
    </row>
    <row r="9" spans="1:9">
      <c r="A9" s="5"/>
      <c r="B9" s="5"/>
      <c r="C9" s="6"/>
      <c r="D9" s="5"/>
      <c r="E9" s="6"/>
      <c r="F9" s="6"/>
      <c r="G9" s="6"/>
      <c r="H9" s="5"/>
      <c r="I9" s="6"/>
    </row>
    <row r="10" spans="1:9">
      <c r="A10" s="5"/>
      <c r="B10" s="5"/>
      <c r="C10" s="6"/>
      <c r="D10" s="5"/>
      <c r="E10" s="6"/>
      <c r="F10" s="6"/>
      <c r="G10" s="6"/>
      <c r="H10" s="5"/>
      <c r="I10" s="6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5"/>
      <c r="B12" s="356"/>
      <c r="C12" s="356"/>
      <c r="D12" s="357"/>
      <c r="E12" s="9"/>
      <c r="F12" s="355"/>
      <c r="G12" s="356"/>
      <c r="H12" s="357"/>
      <c r="I12" s="10"/>
    </row>
    <row r="13" spans="1:9" ht="16.5">
      <c r="A13" s="361" t="s">
        <v>337</v>
      </c>
      <c r="B13" s="361"/>
      <c r="C13" s="362"/>
      <c r="D13" s="362"/>
      <c r="E13" s="362"/>
      <c r="F13" s="362"/>
      <c r="G13" s="362"/>
      <c r="H13" s="362"/>
      <c r="I13" s="36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6 I1:I3 I4:I5 I7:I10 I11:I1048576" xr:uid="{00000000-0002-0000-0B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验货尺寸表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2020-03-11T17:34:00Z</dcterms:created>
  <dcterms:modified xsi:type="dcterms:W3CDTF">2023-05-09T01:15:20Z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