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1251\"/>
    </mc:Choice>
  </mc:AlternateContent>
  <xr:revisionPtr revIDLastSave="0" documentId="13_ncr:1_{BF642001-C85B-46D4-B6AA-5C8594D794A5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5" i="12" l="1"/>
  <c r="H4" i="12"/>
  <c r="K5" i="8"/>
  <c r="K4" i="8"/>
  <c r="N6" i="7"/>
  <c r="N5" i="7"/>
  <c r="N4" i="7"/>
  <c r="E14" i="6"/>
  <c r="F14" i="6" s="1"/>
  <c r="G14" i="6" s="1"/>
  <c r="C14" i="6"/>
  <c r="B14" i="6" s="1"/>
  <c r="E13" i="6"/>
  <c r="F13" i="6" s="1"/>
  <c r="G13" i="6" s="1"/>
  <c r="C13" i="6"/>
  <c r="B13" i="6"/>
  <c r="E12" i="6"/>
  <c r="F12" i="6" s="1"/>
  <c r="G12" i="6" s="1"/>
  <c r="C12" i="6"/>
  <c r="B12" i="6" s="1"/>
  <c r="E11" i="6"/>
  <c r="F11" i="6" s="1"/>
  <c r="G11" i="6" s="1"/>
  <c r="C11" i="6"/>
  <c r="B11" i="6" s="1"/>
  <c r="E10" i="6"/>
  <c r="F10" i="6" s="1"/>
  <c r="G10" i="6" s="1"/>
  <c r="C10" i="6"/>
  <c r="B10" i="6" s="1"/>
  <c r="F9" i="6"/>
  <c r="G9" i="6" s="1"/>
  <c r="E9" i="6"/>
  <c r="C9" i="6"/>
  <c r="B9" i="6" s="1"/>
  <c r="E8" i="6"/>
  <c r="D8" i="6"/>
  <c r="E7" i="6"/>
  <c r="F7" i="6" s="1"/>
  <c r="F8" i="6" s="1"/>
  <c r="C7" i="6"/>
  <c r="C8" i="6" s="1"/>
  <c r="E6" i="6"/>
  <c r="F6" i="6" s="1"/>
  <c r="G6" i="6" s="1"/>
  <c r="C6" i="6"/>
  <c r="B6" i="6" s="1"/>
  <c r="E14" i="14"/>
  <c r="F14" i="14" s="1"/>
  <c r="G14" i="14" s="1"/>
  <c r="C14" i="14"/>
  <c r="B14" i="14" s="1"/>
  <c r="E13" i="14"/>
  <c r="F13" i="14" s="1"/>
  <c r="G13" i="14" s="1"/>
  <c r="C13" i="14"/>
  <c r="B13" i="14" s="1"/>
  <c r="E12" i="14"/>
  <c r="F12" i="14" s="1"/>
  <c r="G12" i="14" s="1"/>
  <c r="C12" i="14"/>
  <c r="B12" i="14" s="1"/>
  <c r="E11" i="14"/>
  <c r="F11" i="14" s="1"/>
  <c r="G11" i="14" s="1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 s="1"/>
  <c r="F7" i="14"/>
  <c r="G7" i="14" s="1"/>
  <c r="E7" i="14"/>
  <c r="C7" i="14"/>
  <c r="B7" i="14" s="1"/>
  <c r="E6" i="14"/>
  <c r="F6" i="14" s="1"/>
  <c r="G6" i="14" s="1"/>
  <c r="C6" i="14"/>
  <c r="B6" i="14" s="1"/>
  <c r="E14" i="13"/>
  <c r="F14" i="13" s="1"/>
  <c r="G14" i="13" s="1"/>
  <c r="C14" i="13"/>
  <c r="B14" i="13" s="1"/>
  <c r="E13" i="13"/>
  <c r="F13" i="13" s="1"/>
  <c r="G13" i="13" s="1"/>
  <c r="C13" i="13"/>
  <c r="B13" i="13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F9" i="13"/>
  <c r="G9" i="13" s="1"/>
  <c r="E9" i="13"/>
  <c r="C9" i="13"/>
  <c r="B9" i="13" s="1"/>
  <c r="E8" i="13"/>
  <c r="F8" i="13" s="1"/>
  <c r="G8" i="13" s="1"/>
  <c r="C8" i="13"/>
  <c r="B8" i="13"/>
  <c r="E7" i="13"/>
  <c r="F7" i="13" s="1"/>
  <c r="C7" i="13"/>
  <c r="B7" i="13" s="1"/>
  <c r="E6" i="13"/>
  <c r="F6" i="13" s="1"/>
  <c r="G6" i="13" s="1"/>
  <c r="C6" i="13"/>
  <c r="B6" i="13" s="1"/>
  <c r="B7" i="6" l="1"/>
  <c r="B8" i="6" s="1"/>
  <c r="G7" i="13"/>
  <c r="G7" i="6"/>
  <c r="G8" i="6" s="1"/>
</calcChain>
</file>

<file path=xl/sharedStrings.xml><?xml version="1.0" encoding="utf-8"?>
<sst xmlns="http://schemas.openxmlformats.org/spreadsheetml/2006/main" count="907" uniqueCount="384">
  <si>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</si>
  <si>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</si>
  <si>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</si>
  <si>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</si>
  <si>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</si>
  <si>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</si>
  <si>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</si>
  <si>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</si>
  <si>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</si>
  <si>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</si>
  <si>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</si>
  <si>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</si>
  <si>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</si>
  <si>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</si>
  <si>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</si>
  <si>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</si>
  <si>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</si>
  <si>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</si>
  <si>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</si>
  <si>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</si>
  <si>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</si>
  <si>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</si>
  <si>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</si>
  <si>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</si>
  <si>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</si>
  <si>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</si>
  <si>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</si>
  <si>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</si>
  <si>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</si>
  <si>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</si>
  <si>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</si>
  <si>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</si>
  <si>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</si>
  <si>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</si>
  <si>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</si>
  <si>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</si>
  <si>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</si>
  <si>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</si>
  <si>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</si>
  <si>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</si>
  <si>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</si>
  <si>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</si>
  <si>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</si>
  <si>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</si>
  <si>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</si>
  <si>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</si>
  <si>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</si>
  <si>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</si>
  <si>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</si>
  <si>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</si>
  <si>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</si>
  <si>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</si>
  <si>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</si>
  <si>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</si>
  <si>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</si>
  <si>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</si>
  <si>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</si>
  <si>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</si>
  <si>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</si>
  <si>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</si>
  <si>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</si>
  <si>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</si>
  <si>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TAMMAL91251</t>
  </si>
  <si>
    <t>合同交期</t>
  </si>
  <si>
    <t>4-30.9-10.9-25.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</si>
  <si>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</si>
  <si>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</si>
  <si>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</si>
  <si>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</si>
  <si>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</si>
  <si>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</si>
  <si>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</si>
  <si>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</si>
  <si>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</si>
  <si>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</si>
  <si>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</si>
  <si>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</si>
  <si>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</si>
  <si>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</si>
  <si>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</si>
  <si>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</si>
  <si>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</si>
  <si>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</si>
  <si>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</si>
  <si>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</si>
  <si>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</si>
  <si>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</si>
  <si>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</si>
  <si>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</si>
  <si>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</si>
  <si>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</si>
  <si>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</si>
  <si>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</si>
  <si>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</si>
  <si>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</si>
  <si>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</si>
  <si>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</si>
  <si>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</si>
  <si>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</si>
  <si>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</si>
  <si>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</si>
  <si>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</si>
  <si>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</si>
  <si>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</si>
  <si>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</si>
  <si>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</si>
  <si>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</si>
  <si>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</si>
  <si>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</si>
  <si>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</si>
  <si>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</si>
  <si>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</si>
  <si>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</si>
  <si>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</si>
  <si>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</si>
  <si>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</si>
  <si>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</si>
  <si>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</si>
  <si>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</si>
  <si>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</si>
  <si>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</si>
  <si>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</si>
  <si>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</si>
  <si>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</si>
  <si>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</si>
  <si>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</si>
  <si>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</si>
  <si>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</si>
  <si>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</si>
  <si>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</si>
  <si>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</si>
  <si>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</si>
  <si>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</si>
  <si>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</si>
  <si>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</si>
  <si>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</si>
  <si>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</si>
  <si>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</si>
  <si>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</si>
  <si>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</si>
  <si>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</si>
  <si>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</si>
  <si>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</si>
  <si>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</si>
  <si>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</si>
  <si>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</si>
  <si>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</si>
  <si>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</si>
  <si>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</si>
  <si>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</si>
  <si>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</si>
  <si>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</si>
  <si>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</si>
  <si>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</si>
  <si>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</si>
  <si>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</si>
  <si>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</si>
  <si>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</si>
  <si>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+0.8</t>
  </si>
  <si>
    <t>+05</t>
  </si>
  <si>
    <t>腰围（平量）</t>
  </si>
  <si>
    <t>-1.5</t>
  </si>
  <si>
    <t>-1.2</t>
  </si>
  <si>
    <t>腰带</t>
  </si>
  <si>
    <t>腰围（拉量）</t>
  </si>
  <si>
    <t>-1</t>
  </si>
  <si>
    <t>臀围</t>
  </si>
  <si>
    <t>0</t>
  </si>
  <si>
    <t>腿围/2</t>
  </si>
  <si>
    <t>膝围/2</t>
  </si>
  <si>
    <t>+0.5</t>
  </si>
  <si>
    <t>脚口/2</t>
  </si>
  <si>
    <t>前裆长（含腰）</t>
  </si>
  <si>
    <t>后裆长（含腰)</t>
  </si>
  <si>
    <t xml:space="preserve">     初期请洗测2-3件，有问题的另加测量数量。</t>
  </si>
  <si>
    <t>验货时间：2023-4-21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</si>
  <si>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</si>
  <si>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</si>
  <si>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</si>
  <si>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</si>
  <si>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</si>
  <si>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</si>
  <si>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</si>
  <si>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</si>
  <si>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</si>
  <si>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</si>
  <si>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</si>
  <si>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</si>
  <si>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</si>
  <si>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1.裤脚缝倒错1，</t>
  </si>
  <si>
    <t>【整改的严重缺陷及整改复核时间】</t>
  </si>
  <si>
    <t>【整改结果】</t>
  </si>
  <si>
    <t>4-25.</t>
  </si>
  <si>
    <t>+0.5 +1.4</t>
  </si>
  <si>
    <t>+1  +1.2</t>
  </si>
  <si>
    <t>+1 +0.5</t>
  </si>
  <si>
    <t>+1.2  +0.5</t>
  </si>
  <si>
    <t>+1.3 +0.5</t>
  </si>
  <si>
    <t>+0.5  +1</t>
  </si>
  <si>
    <t>-0.5  0</t>
  </si>
  <si>
    <t>+0.5 +0.5</t>
  </si>
  <si>
    <t>0 +0.5</t>
  </si>
  <si>
    <t>0  +1.2</t>
  </si>
  <si>
    <t>+1  +0.7</t>
  </si>
  <si>
    <t>0  +1.1</t>
  </si>
  <si>
    <t>0  +1</t>
  </si>
  <si>
    <t>+0.6  0</t>
  </si>
  <si>
    <t>+0.5  0</t>
  </si>
  <si>
    <t>0  0</t>
  </si>
  <si>
    <t>+0.5  +0.5</t>
  </si>
  <si>
    <t>-0.8 0</t>
  </si>
  <si>
    <t>-0.5  -0.5</t>
  </si>
  <si>
    <t>-0.6  -0.5</t>
  </si>
  <si>
    <t>+0.3  0</t>
  </si>
  <si>
    <t>+0.7  0</t>
  </si>
  <si>
    <t>-0.6  +0.4</t>
  </si>
  <si>
    <t>0  +0.5</t>
  </si>
  <si>
    <t>+0.5 0</t>
  </si>
  <si>
    <t>0  -0.5</t>
  </si>
  <si>
    <t>+0.5  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</si>
  <si>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</si>
  <si>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</si>
  <si>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</si>
  <si>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</si>
  <si>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</si>
  <si>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</si>
  <si>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</si>
  <si>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</si>
  <si>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</si>
  <si>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</si>
  <si>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</si>
  <si>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</si>
  <si>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</si>
  <si>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</si>
  <si>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</si>
  <si>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</si>
  <si>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</si>
  <si>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</si>
  <si>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</si>
  <si>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</si>
  <si>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</si>
  <si>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</si>
  <si>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</si>
  <si>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</si>
  <si>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</si>
  <si>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</si>
  <si>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</si>
  <si>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</si>
  <si>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</si>
  <si>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</si>
  <si>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</si>
  <si>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</si>
  <si>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</si>
  <si>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</si>
  <si>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</si>
  <si>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</si>
  <si>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</si>
  <si>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</si>
  <si>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</si>
  <si>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</si>
  <si>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</si>
  <si>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</si>
  <si>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</si>
  <si>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</si>
  <si>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</si>
  <si>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</si>
  <si>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</si>
  <si>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</si>
  <si>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</si>
  <si>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</si>
  <si>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</si>
  <si>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</si>
  <si>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</si>
  <si>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</si>
  <si>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</si>
  <si>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</si>
  <si>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</si>
  <si>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</si>
  <si>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</si>
  <si>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</si>
  <si>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</si>
  <si>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</si>
  <si>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</si>
  <si>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</si>
  <si>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</si>
  <si>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102.</t>
  </si>
  <si>
    <t>FK04370</t>
  </si>
  <si>
    <t>22FW蓝黑/O47//19FW木炭灰</t>
  </si>
  <si>
    <t>TAMMAL91251/TAMMAL92252</t>
  </si>
  <si>
    <t>上海汇良</t>
  </si>
  <si>
    <t>YES</t>
  </si>
  <si>
    <t>19SS黑色/E77//19FW木炭灰</t>
  </si>
  <si>
    <t>22SS深灰/M77//19FW木炭灰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</si>
  <si>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</si>
  <si>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</si>
  <si>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</si>
  <si>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</si>
  <si>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</si>
  <si>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</si>
  <si>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</si>
  <si>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</si>
  <si>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</si>
  <si>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</si>
  <si>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</si>
  <si>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</si>
  <si>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</si>
  <si>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</si>
  <si>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</si>
  <si>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</si>
  <si>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</si>
  <si>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</si>
  <si>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</si>
  <si>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</si>
  <si>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</si>
  <si>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</si>
  <si>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</si>
  <si>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</si>
  <si>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</si>
  <si>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松紧带/2.5cm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</si>
  <si>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</si>
  <si>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</si>
  <si>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</si>
  <si>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</si>
  <si>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</si>
  <si>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</si>
  <si>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</si>
  <si>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</si>
  <si>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</si>
  <si>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</si>
  <si>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</si>
  <si>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</si>
  <si>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</si>
  <si>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</si>
  <si>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</si>
  <si>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</si>
  <si>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</si>
  <si>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</si>
  <si>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</si>
  <si>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</si>
  <si>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</si>
  <si>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</si>
  <si>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</si>
  <si>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</si>
  <si>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</si>
  <si>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</si>
  <si>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</si>
  <si>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XXXX黑色/713/</t>
  </si>
  <si>
    <t>后腰</t>
  </si>
  <si>
    <t xml:space="preserve">TOREAD三角斜纹布底标 </t>
  </si>
  <si>
    <t>22FW蓝黑/O47/</t>
  </si>
  <si>
    <t>前袋</t>
  </si>
  <si>
    <t xml:space="preserve">TOREAD高周波立体纹烫标（男）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</si>
  <si>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</si>
  <si>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</si>
  <si>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</si>
  <si>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</si>
  <si>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松紧带/4.5cm 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</si>
  <si>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</si>
  <si>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</si>
  <si>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期货</t>
    <phoneticPr fontId="45" type="noConversion"/>
  </si>
  <si>
    <t>黑色</t>
    <phoneticPr fontId="45" type="noConversion"/>
  </si>
  <si>
    <t>+0.6</t>
    <phoneticPr fontId="45" type="noConversion"/>
  </si>
  <si>
    <t>+2</t>
    <phoneticPr fontId="45" type="noConversion"/>
  </si>
  <si>
    <t>-0.4</t>
    <phoneticPr fontId="45" type="noConversion"/>
  </si>
  <si>
    <t>-0.7</t>
    <phoneticPr fontId="45" type="noConversion"/>
  </si>
  <si>
    <t>+0</t>
    <phoneticPr fontId="45" type="noConversion"/>
  </si>
  <si>
    <t>-0.9</t>
    <phoneticPr fontId="45" type="noConversion"/>
  </si>
  <si>
    <t>+1</t>
    <phoneticPr fontId="45" type="noConversion"/>
  </si>
  <si>
    <t>-0.8</t>
    <phoneticPr fontId="45" type="noConversion"/>
  </si>
  <si>
    <t>+0.3</t>
    <phoneticPr fontId="45" type="noConversion"/>
  </si>
  <si>
    <t>-1.5</t>
    <phoneticPr fontId="45" type="noConversion"/>
  </si>
  <si>
    <t>+0.5</t>
    <phoneticPr fontId="45" type="noConversion"/>
  </si>
  <si>
    <t>-1.7</t>
    <phoneticPr fontId="45" type="noConversion"/>
  </si>
  <si>
    <t>-1</t>
    <phoneticPr fontId="45" type="noConversion"/>
  </si>
  <si>
    <t>-0.5</t>
    <phoneticPr fontId="45" type="noConversion"/>
  </si>
  <si>
    <t>-0.6</t>
    <phoneticPr fontId="45" type="noConversion"/>
  </si>
  <si>
    <t>-1.6</t>
  </si>
  <si>
    <t>-1.3</t>
    <phoneticPr fontId="45" type="noConversion"/>
  </si>
  <si>
    <t>腰带有串号的情况，翻箱复核</t>
    <phoneticPr fontId="45" type="noConversion"/>
  </si>
  <si>
    <t>裤腿纽腿</t>
    <phoneticPr fontId="45" type="noConversion"/>
  </si>
  <si>
    <t>前裆针眼</t>
    <phoneticPr fontId="45" type="noConversion"/>
  </si>
  <si>
    <t>腰带串号</t>
    <phoneticPr fontId="45" type="noConversion"/>
  </si>
  <si>
    <t>侧缝不平直</t>
    <phoneticPr fontId="45" type="noConversion"/>
  </si>
  <si>
    <t>裤脚，裤腰针眼，不平直，接线头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</si>
</sst>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41" fillId="0" borderId="0">
      <alignment horizontal="center"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" fillId="0" borderId="0">
      <alignment vertical="center"/>
    </xf>
    <xf numFmtId="0" fontId="8" fillId="0" borderId="0"/>
    <xf numFmtId="0" fontId="40" fillId="0" borderId="0">
      <alignment vertical="center"/>
    </xf>
    <xf numFmtId="0" fontId="40" fillId="0" borderId="0"/>
    <xf numFmtId="0" fontId="42" fillId="0" borderId="0">
      <alignment vertical="center"/>
    </xf>
    <xf numFmtId="0" fontId="41" fillId="0" borderId="0">
      <alignment horizontal="center" vertical="center"/>
    </xf>
    <xf numFmtId="0" fontId="43" fillId="0" borderId="0">
      <alignment horizontal="center" vertical="center"/>
    </xf>
    <xf numFmtId="0" fontId="8" fillId="0" borderId="0"/>
    <xf numFmtId="0" fontId="41" fillId="0" borderId="0">
      <alignment horizontal="center" vertical="center"/>
    </xf>
    <xf numFmtId="0" fontId="42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2" fillId="4" borderId="6" xfId="1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14" fillId="0" borderId="15" xfId="11" applyFont="1" applyBorder="1" applyAlignment="1">
      <alignment horizontal="center" vertical="center" wrapText="1"/>
    </xf>
    <xf numFmtId="0" fontId="14" fillId="0" borderId="5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6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7" xfId="13" applyFont="1" applyBorder="1" applyAlignment="1">
      <alignment horizontal="center" vertical="center" wrapText="1"/>
    </xf>
    <xf numFmtId="0" fontId="15" fillId="3" borderId="0" xfId="6" applyFont="1" applyFill="1"/>
    <xf numFmtId="0" fontId="16" fillId="3" borderId="18" xfId="5" applyFont="1" applyFill="1" applyBorder="1" applyAlignment="1">
      <alignment horizontal="left" vertical="center"/>
    </xf>
    <xf numFmtId="0" fontId="16" fillId="3" borderId="19" xfId="5" applyFont="1" applyFill="1" applyBorder="1">
      <alignment vertical="center"/>
    </xf>
    <xf numFmtId="0" fontId="17" fillId="0" borderId="2" xfId="14" applyFont="1" applyBorder="1" applyAlignment="1">
      <alignment horizontal="center"/>
    </xf>
    <xf numFmtId="0" fontId="17" fillId="0" borderId="8" xfId="14" applyFont="1" applyBorder="1" applyAlignment="1">
      <alignment horizontal="center"/>
    </xf>
    <xf numFmtId="0" fontId="18" fillId="0" borderId="2" xfId="12" applyFont="1" applyBorder="1" applyAlignment="1">
      <alignment horizontal="left"/>
    </xf>
    <xf numFmtId="0" fontId="17" fillId="5" borderId="2" xfId="14" applyFont="1" applyFill="1" applyBorder="1" applyAlignment="1">
      <alignment horizontal="center"/>
    </xf>
    <xf numFmtId="0" fontId="19" fillId="3" borderId="4" xfId="14" applyFont="1" applyFill="1" applyBorder="1" applyAlignment="1">
      <alignment horizontal="left" vertical="center"/>
    </xf>
    <xf numFmtId="0" fontId="19" fillId="3" borderId="2" xfId="14" applyFont="1" applyFill="1" applyBorder="1" applyAlignment="1">
      <alignment horizontal="center" vertical="center"/>
    </xf>
    <xf numFmtId="0" fontId="17" fillId="3" borderId="2" xfId="14" applyFont="1" applyFill="1" applyBorder="1" applyAlignment="1">
      <alignment horizontal="center" vertical="center"/>
    </xf>
    <xf numFmtId="0" fontId="19" fillId="3" borderId="8" xfId="14" applyFont="1" applyFill="1" applyBorder="1" applyAlignment="1">
      <alignment horizontal="center" vertical="center"/>
    </xf>
    <xf numFmtId="178" fontId="17" fillId="3" borderId="2" xfId="14" applyNumberFormat="1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left" vertical="center"/>
    </xf>
    <xf numFmtId="0" fontId="20" fillId="0" borderId="2" xfId="14" applyFont="1" applyBorder="1" applyAlignment="1">
      <alignment horizontal="center"/>
    </xf>
    <xf numFmtId="49" fontId="21" fillId="3" borderId="2" xfId="6" applyNumberFormat="1" applyFont="1" applyFill="1" applyBorder="1" applyAlignment="1">
      <alignment horizontal="center" vertical="center"/>
    </xf>
    <xf numFmtId="0" fontId="8" fillId="0" borderId="0" xfId="5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5" xfId="5" applyFont="1" applyBorder="1" applyAlignment="1">
      <alignment horizontal="center" vertical="center"/>
    </xf>
    <xf numFmtId="0" fontId="25" fillId="0" borderId="25" xfId="5" applyFont="1" applyBorder="1">
      <alignment vertical="center"/>
    </xf>
    <xf numFmtId="0" fontId="23" fillId="0" borderId="25" xfId="5" applyFont="1" applyBorder="1">
      <alignment vertical="center"/>
    </xf>
    <xf numFmtId="0" fontId="24" fillId="0" borderId="26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3" fillId="0" borderId="28" xfId="5" applyFont="1" applyBorder="1">
      <alignment vertical="center"/>
    </xf>
    <xf numFmtId="0" fontId="23" fillId="0" borderId="26" xfId="5" applyFont="1" applyBorder="1">
      <alignment vertical="center"/>
    </xf>
    <xf numFmtId="0" fontId="23" fillId="0" borderId="28" xfId="5" applyFont="1" applyBorder="1" applyAlignment="1">
      <alignment horizontal="left" vertical="center"/>
    </xf>
    <xf numFmtId="0" fontId="24" fillId="0" borderId="26" xfId="5" applyFont="1" applyBorder="1" applyAlignment="1">
      <alignment horizontal="right" vertical="center"/>
    </xf>
    <xf numFmtId="0" fontId="23" fillId="0" borderId="26" xfId="5" applyFont="1" applyBorder="1" applyAlignment="1">
      <alignment horizontal="left" vertical="center"/>
    </xf>
    <xf numFmtId="0" fontId="24" fillId="0" borderId="26" xfId="5" applyFont="1" applyBorder="1" applyAlignment="1">
      <alignment horizontal="center" vertical="center"/>
    </xf>
    <xf numFmtId="0" fontId="23" fillId="0" borderId="31" xfId="5" applyFont="1" applyBorder="1">
      <alignment vertical="center"/>
    </xf>
    <xf numFmtId="0" fontId="23" fillId="0" borderId="32" xfId="5" applyFont="1" applyBorder="1">
      <alignment vertical="center"/>
    </xf>
    <xf numFmtId="0" fontId="25" fillId="0" borderId="32" xfId="5" applyFont="1" applyBorder="1">
      <alignment vertical="center"/>
    </xf>
    <xf numFmtId="0" fontId="25" fillId="0" borderId="32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25" fillId="0" borderId="0" xfId="5" applyFont="1">
      <alignment vertical="center"/>
    </xf>
    <xf numFmtId="0" fontId="25" fillId="0" borderId="0" xfId="5" applyFont="1" applyAlignment="1">
      <alignment horizontal="left" vertical="center"/>
    </xf>
    <xf numFmtId="0" fontId="23" fillId="0" borderId="24" xfId="5" applyFont="1" applyBorder="1">
      <alignment vertical="center"/>
    </xf>
    <xf numFmtId="0" fontId="25" fillId="0" borderId="26" xfId="5" applyFont="1" applyBorder="1" applyAlignment="1">
      <alignment horizontal="left" vertical="center"/>
    </xf>
    <xf numFmtId="0" fontId="25" fillId="0" borderId="26" xfId="5" applyFont="1" applyBorder="1">
      <alignment vertical="center"/>
    </xf>
    <xf numFmtId="0" fontId="23" fillId="0" borderId="25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58" fontId="25" fillId="0" borderId="32" xfId="5" applyNumberFormat="1" applyFont="1" applyBorder="1">
      <alignment vertical="center"/>
    </xf>
    <xf numFmtId="0" fontId="25" fillId="0" borderId="27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19" fillId="0" borderId="4" xfId="14" applyFont="1" applyBorder="1" applyAlignment="1">
      <alignment horizontal="left" vertical="center"/>
    </xf>
    <xf numFmtId="0" fontId="19" fillId="0" borderId="2" xfId="14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/>
    </xf>
    <xf numFmtId="0" fontId="19" fillId="0" borderId="8" xfId="14" applyFont="1" applyBorder="1" applyAlignment="1">
      <alignment horizontal="center" vertical="center"/>
    </xf>
    <xf numFmtId="0" fontId="20" fillId="0" borderId="8" xfId="14" applyFont="1" applyBorder="1" applyAlignment="1">
      <alignment horizontal="center"/>
    </xf>
    <xf numFmtId="49" fontId="21" fillId="6" borderId="2" xfId="6" applyNumberFormat="1" applyFont="1" applyFill="1" applyBorder="1" applyAlignment="1">
      <alignment horizontal="center" vertical="center"/>
    </xf>
    <xf numFmtId="0" fontId="27" fillId="0" borderId="46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26" fillId="0" borderId="24" xfId="5" applyFont="1" applyBorder="1" applyAlignment="1">
      <alignment horizontal="center" vertical="center"/>
    </xf>
    <xf numFmtId="0" fontId="26" fillId="0" borderId="25" xfId="5" applyFont="1" applyBorder="1" applyAlignment="1">
      <alignment horizontal="center" vertical="center"/>
    </xf>
    <xf numFmtId="0" fontId="26" fillId="0" borderId="28" xfId="5" applyFont="1" applyBorder="1" applyAlignment="1">
      <alignment horizontal="left" vertical="center"/>
    </xf>
    <xf numFmtId="0" fontId="26" fillId="0" borderId="28" xfId="5" applyFont="1" applyBorder="1">
      <alignment vertical="center"/>
    </xf>
    <xf numFmtId="0" fontId="24" fillId="0" borderId="26" xfId="5" applyFont="1" applyBorder="1">
      <alignment vertical="center"/>
    </xf>
    <xf numFmtId="0" fontId="24" fillId="0" borderId="27" xfId="5" applyFont="1" applyBorder="1">
      <alignment vertical="center"/>
    </xf>
    <xf numFmtId="0" fontId="26" fillId="0" borderId="26" xfId="5" applyFont="1" applyBorder="1">
      <alignment vertical="center"/>
    </xf>
    <xf numFmtId="0" fontId="26" fillId="0" borderId="28" xfId="5" applyFont="1" applyBorder="1" applyAlignment="1">
      <alignment horizontal="center" vertical="center"/>
    </xf>
    <xf numFmtId="0" fontId="8" fillId="0" borderId="26" xfId="5" applyBorder="1">
      <alignment vertical="center"/>
    </xf>
    <xf numFmtId="0" fontId="24" fillId="0" borderId="28" xfId="5" applyFont="1" applyBorder="1" applyAlignment="1">
      <alignment horizontal="left" vertical="center"/>
    </xf>
    <xf numFmtId="0" fontId="29" fillId="0" borderId="31" xfId="5" applyFont="1" applyBorder="1">
      <alignment vertical="center"/>
    </xf>
    <xf numFmtId="0" fontId="26" fillId="0" borderId="24" xfId="5" applyFont="1" applyBorder="1">
      <alignment vertical="center"/>
    </xf>
    <xf numFmtId="0" fontId="8" fillId="0" borderId="25" xfId="5" applyBorder="1" applyAlignment="1">
      <alignment horizontal="left" vertical="center"/>
    </xf>
    <xf numFmtId="0" fontId="24" fillId="0" borderId="25" xfId="5" applyFont="1" applyBorder="1" applyAlignment="1">
      <alignment horizontal="left" vertical="center"/>
    </xf>
    <xf numFmtId="0" fontId="8" fillId="0" borderId="25" xfId="5" applyBorder="1">
      <alignment vertical="center"/>
    </xf>
    <xf numFmtId="0" fontId="26" fillId="0" borderId="25" xfId="5" applyFont="1" applyBorder="1">
      <alignment vertical="center"/>
    </xf>
    <xf numFmtId="0" fontId="8" fillId="0" borderId="26" xfId="5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6" fillId="0" borderId="26" xfId="5" applyFont="1" applyBorder="1" applyAlignment="1">
      <alignment horizontal="center" vertical="center"/>
    </xf>
    <xf numFmtId="0" fontId="27" fillId="0" borderId="48" xfId="5" applyFont="1" applyBorder="1">
      <alignment vertical="center"/>
    </xf>
    <xf numFmtId="0" fontId="27" fillId="0" borderId="49" xfId="5" applyFont="1" applyBorder="1">
      <alignment vertical="center"/>
    </xf>
    <xf numFmtId="0" fontId="24" fillId="0" borderId="49" xfId="5" applyFont="1" applyBorder="1">
      <alignment vertical="center"/>
    </xf>
    <xf numFmtId="58" fontId="8" fillId="0" borderId="49" xfId="5" applyNumberFormat="1" applyBorder="1">
      <alignment vertical="center"/>
    </xf>
    <xf numFmtId="0" fontId="24" fillId="0" borderId="42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0" fillId="3" borderId="0" xfId="7" applyFont="1" applyFill="1">
      <alignment vertical="center"/>
    </xf>
    <xf numFmtId="0" fontId="15" fillId="3" borderId="2" xfId="6" applyFont="1" applyFill="1" applyBorder="1" applyAlignment="1">
      <alignment horizontal="center" vertical="center"/>
    </xf>
    <xf numFmtId="179" fontId="30" fillId="0" borderId="2" xfId="5" applyNumberFormat="1" applyFont="1" applyBorder="1" applyAlignment="1">
      <alignment horizontal="center"/>
    </xf>
    <xf numFmtId="49" fontId="31" fillId="0" borderId="2" xfId="9" applyNumberFormat="1" applyFont="1" applyBorder="1" applyAlignment="1">
      <alignment horizontal="center"/>
    </xf>
    <xf numFmtId="49" fontId="15" fillId="3" borderId="2" xfId="7" applyNumberFormat="1" applyFont="1" applyFill="1" applyBorder="1" applyAlignment="1">
      <alignment horizontal="center" vertical="center"/>
    </xf>
    <xf numFmtId="0" fontId="16" fillId="3" borderId="0" xfId="6" applyFont="1" applyFill="1"/>
    <xf numFmtId="14" fontId="16" fillId="3" borderId="0" xfId="6" applyNumberFormat="1" applyFont="1" applyFill="1"/>
    <xf numFmtId="0" fontId="26" fillId="0" borderId="51" xfId="5" applyFont="1" applyBorder="1">
      <alignment vertical="center"/>
    </xf>
    <xf numFmtId="0" fontId="8" fillId="0" borderId="52" xfId="5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8" fillId="0" borderId="52" xfId="5" applyBorder="1">
      <alignment vertical="center"/>
    </xf>
    <xf numFmtId="0" fontId="26" fillId="0" borderId="52" xfId="5" applyFont="1" applyBorder="1">
      <alignment vertical="center"/>
    </xf>
    <xf numFmtId="0" fontId="26" fillId="0" borderId="51" xfId="5" applyFont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8" fillId="0" borderId="52" xfId="5" applyBorder="1" applyAlignment="1">
      <alignment horizontal="center" vertical="center"/>
    </xf>
    <xf numFmtId="0" fontId="8" fillId="0" borderId="26" xfId="5" applyBorder="1" applyAlignment="1">
      <alignment horizontal="center" vertical="center"/>
    </xf>
    <xf numFmtId="0" fontId="33" fillId="0" borderId="58" xfId="5" applyFont="1" applyBorder="1" applyAlignment="1">
      <alignment horizontal="left" vertical="center" wrapText="1"/>
    </xf>
    <xf numFmtId="9" fontId="24" fillId="0" borderId="26" xfId="5" applyNumberFormat="1" applyFont="1" applyBorder="1" applyAlignment="1">
      <alignment horizontal="center" vertical="center"/>
    </xf>
    <xf numFmtId="0" fontId="27" fillId="0" borderId="46" xfId="5" applyFont="1" applyBorder="1">
      <alignment vertical="center"/>
    </xf>
    <xf numFmtId="0" fontId="27" fillId="0" borderId="47" xfId="5" applyFont="1" applyBorder="1">
      <alignment vertical="center"/>
    </xf>
    <xf numFmtId="0" fontId="24" fillId="0" borderId="62" xfId="5" applyFont="1" applyBorder="1">
      <alignment vertical="center"/>
    </xf>
    <xf numFmtId="0" fontId="27" fillId="0" borderId="62" xfId="5" applyFont="1" applyBorder="1">
      <alignment vertical="center"/>
    </xf>
    <xf numFmtId="58" fontId="8" fillId="0" borderId="47" xfId="5" applyNumberFormat="1" applyBorder="1">
      <alignment vertical="center"/>
    </xf>
    <xf numFmtId="0" fontId="8" fillId="0" borderId="62" xfId="5" applyBorder="1">
      <alignment vertical="center"/>
    </xf>
    <xf numFmtId="0" fontId="24" fillId="0" borderId="56" xfId="5" applyFont="1" applyBorder="1" applyAlignment="1">
      <alignment horizontal="left" vertical="center"/>
    </xf>
    <xf numFmtId="0" fontId="26" fillId="0" borderId="0" xfId="5" applyFont="1">
      <alignment vertical="center"/>
    </xf>
    <xf numFmtId="0" fontId="34" fillId="0" borderId="27" xfId="5" applyFont="1" applyBorder="1" applyAlignment="1">
      <alignment horizontal="left" vertical="center" wrapText="1"/>
    </xf>
    <xf numFmtId="0" fontId="34" fillId="0" borderId="27" xfId="5" applyFont="1" applyBorder="1" applyAlignment="1">
      <alignment horizontal="left" vertical="center"/>
    </xf>
    <xf numFmtId="0" fontId="36" fillId="0" borderId="68" xfId="0" applyFont="1" applyBorder="1"/>
    <xf numFmtId="0" fontId="36" fillId="0" borderId="2" xfId="0" applyFont="1" applyBorder="1"/>
    <xf numFmtId="0" fontId="36" fillId="7" borderId="2" xfId="0" applyFont="1" applyFill="1" applyBorder="1"/>
    <xf numFmtId="0" fontId="0" fillId="0" borderId="68" xfId="0" applyBorder="1"/>
    <xf numFmtId="0" fontId="0" fillId="7" borderId="2" xfId="0" applyFill="1" applyBorder="1"/>
    <xf numFmtId="0" fontId="0" fillId="0" borderId="69" xfId="0" applyBorder="1"/>
    <xf numFmtId="0" fontId="0" fillId="0" borderId="70" xfId="0" applyBorder="1"/>
    <xf numFmtId="0" fontId="0" fillId="7" borderId="70" xfId="0" applyFill="1" applyBorder="1"/>
    <xf numFmtId="0" fontId="0" fillId="8" borderId="0" xfId="0" applyFill="1"/>
    <xf numFmtId="0" fontId="3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6" fillId="9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12" fillId="0" borderId="2" xfId="11" quotePrefix="1" applyFont="1" applyBorder="1" applyAlignment="1">
      <alignment horizontal="center" vertical="center" wrapText="1"/>
    </xf>
    <xf numFmtId="0" fontId="7" fillId="3" borderId="13" xfId="1" quotePrefix="1" applyFont="1" applyFill="1" applyBorder="1" applyAlignment="1">
      <alignment horizontal="center" vertical="center" wrapText="1"/>
    </xf>
    <xf numFmtId="0" fontId="12" fillId="0" borderId="0" xfId="11" quotePrefix="1" applyFont="1" applyAlignment="1">
      <alignment horizontal="center" vertical="center" wrapText="1"/>
    </xf>
    <xf numFmtId="0" fontId="7" fillId="3" borderId="10" xfId="1" quotePrefix="1" applyFont="1" applyFill="1" applyBorder="1" applyAlignment="1">
      <alignment horizontal="center" vertical="center" wrapText="1"/>
    </xf>
    <xf numFmtId="0" fontId="7" fillId="3" borderId="14" xfId="1" quotePrefix="1" applyFont="1" applyFill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12" fillId="0" borderId="5" xfId="11" quotePrefix="1" applyFont="1" applyBorder="1" applyAlignment="1">
      <alignment horizontal="center" vertical="center" wrapText="1"/>
    </xf>
    <xf numFmtId="0" fontId="7" fillId="0" borderId="6" xfId="1" quotePrefix="1" applyFont="1" applyBorder="1" applyAlignment="1">
      <alignment horizontal="center" vertical="center" wrapText="1"/>
    </xf>
    <xf numFmtId="0" fontId="12" fillId="0" borderId="6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7" borderId="8" xfId="0" applyFont="1" applyFill="1" applyBorder="1" applyAlignment="1">
      <alignment horizontal="center" vertical="center"/>
    </xf>
    <xf numFmtId="0" fontId="36" fillId="7" borderId="10" xfId="0" applyFont="1" applyFill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2" fillId="0" borderId="23" xfId="5" applyFont="1" applyBorder="1" applyAlignment="1">
      <alignment horizontal="center" vertical="top"/>
    </xf>
    <xf numFmtId="0" fontId="24" fillId="0" borderId="47" xfId="5" applyFont="1" applyBorder="1" applyAlignment="1">
      <alignment horizontal="center" vertical="center"/>
    </xf>
    <xf numFmtId="0" fontId="27" fillId="0" borderId="47" xfId="5" applyFont="1" applyBorder="1" applyAlignment="1">
      <alignment horizontal="center" vertical="center"/>
    </xf>
    <xf numFmtId="0" fontId="8" fillId="0" borderId="47" xfId="5" applyBorder="1" applyAlignment="1">
      <alignment horizontal="center" vertical="center"/>
    </xf>
    <xf numFmtId="0" fontId="8" fillId="0" borderId="53" xfId="5" applyBorder="1" applyAlignment="1">
      <alignment horizontal="center" vertical="center"/>
    </xf>
    <xf numFmtId="0" fontId="26" fillId="0" borderId="24" xfId="5" applyFont="1" applyBorder="1" applyAlignment="1">
      <alignment horizontal="center" vertical="center"/>
    </xf>
    <xf numFmtId="0" fontId="26" fillId="0" borderId="25" xfId="5" applyFont="1" applyBorder="1" applyAlignment="1">
      <alignment horizontal="center" vertical="center"/>
    </xf>
    <xf numFmtId="0" fontId="26" fillId="0" borderId="42" xfId="5" applyFont="1" applyBorder="1" applyAlignment="1">
      <alignment horizontal="center" vertical="center"/>
    </xf>
    <xf numFmtId="0" fontId="27" fillId="0" borderId="24" xfId="5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center"/>
    </xf>
    <xf numFmtId="0" fontId="27" fillId="0" borderId="42" xfId="5" applyFont="1" applyBorder="1" applyAlignment="1">
      <alignment horizontal="center" vertical="center"/>
    </xf>
    <xf numFmtId="0" fontId="24" fillId="0" borderId="26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6" fillId="0" borderId="28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14" fontId="24" fillId="0" borderId="26" xfId="5" applyNumberFormat="1" applyFont="1" applyBorder="1" applyAlignment="1">
      <alignment horizontal="center" vertical="center"/>
    </xf>
    <xf numFmtId="14" fontId="24" fillId="0" borderId="27" xfId="5" applyNumberFormat="1" applyFont="1" applyBorder="1" applyAlignment="1">
      <alignment horizontal="center" vertical="center"/>
    </xf>
    <xf numFmtId="0" fontId="24" fillId="0" borderId="26" xfId="5" quotePrefix="1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4" fillId="0" borderId="32" xfId="5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26" fillId="0" borderId="31" xfId="5" applyFont="1" applyBorder="1" applyAlignment="1">
      <alignment horizontal="left" vertical="center"/>
    </xf>
    <xf numFmtId="0" fontId="26" fillId="0" borderId="32" xfId="5" applyFont="1" applyBorder="1" applyAlignment="1">
      <alignment horizontal="left" vertical="center"/>
    </xf>
    <xf numFmtId="14" fontId="24" fillId="0" borderId="32" xfId="5" applyNumberFormat="1" applyFont="1" applyBorder="1" applyAlignment="1">
      <alignment horizontal="center" vertical="center"/>
    </xf>
    <xf numFmtId="14" fontId="24" fillId="0" borderId="43" xfId="5" applyNumberFormat="1" applyFont="1" applyBorder="1" applyAlignment="1">
      <alignment horizontal="center" vertical="center"/>
    </xf>
    <xf numFmtId="0" fontId="26" fillId="0" borderId="57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26" fillId="0" borderId="63" xfId="5" applyFont="1" applyBorder="1" applyAlignment="1">
      <alignment horizontal="left" vertical="center"/>
    </xf>
    <xf numFmtId="0" fontId="27" fillId="0" borderId="50" xfId="5" applyFont="1" applyBorder="1" applyAlignment="1">
      <alignment horizontal="left" vertical="center"/>
    </xf>
    <xf numFmtId="0" fontId="27" fillId="0" borderId="49" xfId="5" applyFont="1" applyBorder="1" applyAlignment="1">
      <alignment horizontal="left" vertical="center"/>
    </xf>
    <xf numFmtId="0" fontId="27" fillId="0" borderId="55" xfId="5" applyFont="1" applyBorder="1" applyAlignment="1">
      <alignment horizontal="left" vertical="center"/>
    </xf>
    <xf numFmtId="0" fontId="26" fillId="0" borderId="43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 wrapText="1"/>
    </xf>
    <xf numFmtId="0" fontId="26" fillId="0" borderId="40" xfId="5" applyFont="1" applyBorder="1" applyAlignment="1">
      <alignment horizontal="left" vertical="center" wrapText="1"/>
    </xf>
    <xf numFmtId="0" fontId="26" fillId="0" borderId="45" xfId="5" applyFont="1" applyBorder="1" applyAlignment="1">
      <alignment horizontal="left" vertical="center" wrapText="1"/>
    </xf>
    <xf numFmtId="0" fontId="26" fillId="0" borderId="51" xfId="5" applyFont="1" applyBorder="1" applyAlignment="1">
      <alignment horizontal="left" vertical="center"/>
    </xf>
    <xf numFmtId="0" fontId="26" fillId="0" borderId="52" xfId="5" applyFont="1" applyBorder="1" applyAlignment="1">
      <alignment horizontal="left" vertical="center"/>
    </xf>
    <xf numFmtId="0" fontId="26" fillId="0" borderId="56" xfId="5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4" fillId="0" borderId="38" xfId="5" applyNumberFormat="1" applyFont="1" applyBorder="1" applyAlignment="1">
      <alignment horizontal="left" vertical="center"/>
    </xf>
    <xf numFmtId="9" fontId="24" fillId="0" borderId="34" xfId="5" applyNumberFormat="1" applyFont="1" applyBorder="1" applyAlignment="1">
      <alignment horizontal="left" vertical="center"/>
    </xf>
    <xf numFmtId="9" fontId="24" fillId="0" borderId="44" xfId="5" applyNumberFormat="1" applyFont="1" applyBorder="1" applyAlignment="1">
      <alignment horizontal="left" vertical="center"/>
    </xf>
    <xf numFmtId="9" fontId="24" fillId="0" borderId="39" xfId="5" applyNumberFormat="1" applyFont="1" applyBorder="1" applyAlignment="1">
      <alignment horizontal="left" vertical="center"/>
    </xf>
    <xf numFmtId="9" fontId="24" fillId="0" borderId="40" xfId="5" applyNumberFormat="1" applyFont="1" applyBorder="1" applyAlignment="1">
      <alignment horizontal="left" vertical="center"/>
    </xf>
    <xf numFmtId="9" fontId="24" fillId="0" borderId="45" xfId="5" applyNumberFormat="1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3" fillId="0" borderId="56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59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7" fillId="0" borderId="37" xfId="5" applyFont="1" applyBorder="1" applyAlignment="1">
      <alignment horizontal="left" vertical="center"/>
    </xf>
    <xf numFmtId="0" fontId="24" fillId="0" borderId="60" xfId="5" applyFont="1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24" fillId="0" borderId="64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40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30" fillId="0" borderId="49" xfId="5" applyFont="1" applyBorder="1" applyAlignment="1">
      <alignment horizontal="center" vertical="center"/>
    </xf>
    <xf numFmtId="0" fontId="27" fillId="0" borderId="37" xfId="5" applyFont="1" applyBorder="1" applyAlignment="1">
      <alignment horizontal="center" vertical="center"/>
    </xf>
    <xf numFmtId="0" fontId="27" fillId="0" borderId="65" xfId="5" applyFont="1" applyBorder="1" applyAlignment="1">
      <alignment horizontal="center" vertical="center"/>
    </xf>
    <xf numFmtId="0" fontId="24" fillId="0" borderId="62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4" fillId="0" borderId="57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63" xfId="5" applyFont="1" applyBorder="1" applyAlignment="1">
      <alignment horizontal="left" vertical="center"/>
    </xf>
    <xf numFmtId="0" fontId="16" fillId="3" borderId="0" xfId="6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15" fillId="3" borderId="19" xfId="5" applyFont="1" applyFill="1" applyBorder="1" applyAlignment="1">
      <alignment horizontal="center" vertical="center"/>
    </xf>
    <xf numFmtId="0" fontId="15" fillId="3" borderId="19" xfId="5" quotePrefix="1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0" fontId="16" fillId="3" borderId="2" xfId="6" applyFont="1" applyFill="1" applyBorder="1" applyAlignment="1">
      <alignment horizontal="center" vertical="center"/>
    </xf>
    <xf numFmtId="0" fontId="16" fillId="3" borderId="22" xfId="6" applyFont="1" applyFill="1" applyBorder="1" applyAlignment="1">
      <alignment horizontal="center" vertical="center"/>
    </xf>
    <xf numFmtId="0" fontId="16" fillId="3" borderId="20" xfId="6" applyFont="1" applyFill="1" applyBorder="1" applyAlignment="1">
      <alignment horizontal="center" vertical="center"/>
    </xf>
    <xf numFmtId="0" fontId="15" fillId="3" borderId="19" xfId="6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0" fontId="28" fillId="0" borderId="23" xfId="5" applyFont="1" applyBorder="1" applyAlignment="1">
      <alignment horizontal="center" vertical="top"/>
    </xf>
    <xf numFmtId="0" fontId="26" fillId="0" borderId="28" xfId="5" applyFont="1" applyBorder="1" applyAlignment="1">
      <alignment horizontal="center" vertical="center"/>
    </xf>
    <xf numFmtId="0" fontId="26" fillId="0" borderId="26" xfId="5" applyFont="1" applyBorder="1" applyAlignment="1">
      <alignment horizontal="center" vertical="center"/>
    </xf>
    <xf numFmtId="0" fontId="26" fillId="0" borderId="27" xfId="5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5" fillId="0" borderId="24" xfId="5" applyFont="1" applyBorder="1" applyAlignment="1">
      <alignment horizontal="left" vertical="center"/>
    </xf>
    <xf numFmtId="0" fontId="25" fillId="0" borderId="25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5" fillId="0" borderId="36" xfId="5" applyFont="1" applyBorder="1" applyAlignment="1">
      <alignment horizontal="left" vertical="center"/>
    </xf>
    <xf numFmtId="0" fontId="25" fillId="0" borderId="35" xfId="5" applyFont="1" applyBorder="1" applyAlignment="1">
      <alignment horizontal="left" vertical="center"/>
    </xf>
    <xf numFmtId="0" fontId="25" fillId="0" borderId="41" xfId="5" applyFont="1" applyBorder="1" applyAlignment="1">
      <alignment horizontal="left" vertical="center"/>
    </xf>
    <xf numFmtId="0" fontId="25" fillId="0" borderId="29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6" fillId="0" borderId="31" xfId="5" applyFont="1" applyBorder="1" applyAlignment="1">
      <alignment horizontal="center" vertical="center"/>
    </xf>
    <xf numFmtId="0" fontId="26" fillId="0" borderId="32" xfId="5" applyFont="1" applyBorder="1" applyAlignment="1">
      <alignment horizontal="center" vertical="center"/>
    </xf>
    <xf numFmtId="0" fontId="26" fillId="0" borderId="43" xfId="5" applyFont="1" applyBorder="1" applyAlignment="1">
      <alignment horizontal="center" vertical="center"/>
    </xf>
    <xf numFmtId="0" fontId="23" fillId="0" borderId="27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26" fillId="0" borderId="36" xfId="5" applyFont="1" applyBorder="1" applyAlignment="1">
      <alignment horizontal="left" vertical="center"/>
    </xf>
    <xf numFmtId="0" fontId="26" fillId="0" borderId="35" xfId="5" applyFont="1" applyBorder="1" applyAlignment="1">
      <alignment horizontal="left" vertical="center"/>
    </xf>
    <xf numFmtId="0" fontId="26" fillId="0" borderId="30" xfId="5" applyFont="1" applyBorder="1" applyAlignment="1">
      <alignment horizontal="left" vertical="center"/>
    </xf>
    <xf numFmtId="0" fontId="24" fillId="0" borderId="49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7" fillId="0" borderId="51" xfId="5" applyFont="1" applyBorder="1" applyAlignment="1">
      <alignment horizontal="center" vertical="center"/>
    </xf>
    <xf numFmtId="0" fontId="27" fillId="0" borderId="52" xfId="5" applyFont="1" applyBorder="1" applyAlignment="1">
      <alignment horizontal="center" vertical="center"/>
    </xf>
    <xf numFmtId="0" fontId="27" fillId="0" borderId="56" xfId="5" applyFont="1" applyBorder="1" applyAlignment="1">
      <alignment horizontal="center" vertical="center"/>
    </xf>
    <xf numFmtId="0" fontId="27" fillId="0" borderId="31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27" fillId="0" borderId="43" xfId="5" applyFont="1" applyBorder="1" applyAlignment="1">
      <alignment horizontal="center" vertical="center"/>
    </xf>
    <xf numFmtId="0" fontId="8" fillId="0" borderId="49" xfId="5" applyBorder="1" applyAlignment="1">
      <alignment horizontal="center" vertical="center"/>
    </xf>
    <xf numFmtId="0" fontId="8" fillId="0" borderId="54" xfId="5" applyBorder="1" applyAlignment="1">
      <alignment horizontal="center" vertical="center"/>
    </xf>
    <xf numFmtId="0" fontId="22" fillId="0" borderId="23" xfId="5" applyFont="1" applyBorder="1" applyAlignment="1">
      <alignment horizontal="center" vertical="top"/>
    </xf>
    <xf numFmtId="0" fontId="24" fillId="0" borderId="25" xfId="5" applyFont="1" applyBorder="1" applyAlignment="1">
      <alignment horizontal="center" vertical="center"/>
    </xf>
    <xf numFmtId="0" fontId="25" fillId="0" borderId="25" xfId="5" applyFont="1" applyBorder="1" applyAlignment="1">
      <alignment horizontal="center" vertical="center"/>
    </xf>
    <xf numFmtId="0" fontId="25" fillId="0" borderId="42" xfId="5" applyFont="1" applyBorder="1" applyAlignment="1">
      <alignment horizontal="center" vertical="center"/>
    </xf>
    <xf numFmtId="58" fontId="25" fillId="0" borderId="26" xfId="5" applyNumberFormat="1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32" xfId="5" applyFont="1" applyBorder="1" applyAlignment="1">
      <alignment horizontal="right" vertical="center"/>
    </xf>
    <xf numFmtId="0" fontId="23" fillId="0" borderId="32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5" fillId="0" borderId="29" xfId="5" applyFont="1" applyBorder="1" applyAlignment="1">
      <alignment horizontal="center" vertical="center"/>
    </xf>
    <xf numFmtId="0" fontId="25" fillId="0" borderId="35" xfId="5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28" xfId="5" applyFont="1" applyBorder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5" fillId="0" borderId="30" xfId="5" applyFont="1" applyBorder="1" applyAlignment="1">
      <alignment horizontal="left" vertical="center"/>
    </xf>
    <xf numFmtId="0" fontId="25" fillId="0" borderId="28" xfId="5" applyFont="1" applyBorder="1" applyAlignment="1">
      <alignment horizontal="left" vertical="center" wrapText="1"/>
    </xf>
    <xf numFmtId="0" fontId="25" fillId="0" borderId="26" xfId="5" applyFont="1" applyBorder="1" applyAlignment="1">
      <alignment horizontal="left" vertical="center" wrapText="1"/>
    </xf>
    <xf numFmtId="0" fontId="25" fillId="0" borderId="27" xfId="5" applyFont="1" applyBorder="1" applyAlignment="1">
      <alignment horizontal="left" vertical="center" wrapText="1"/>
    </xf>
    <xf numFmtId="0" fontId="8" fillId="0" borderId="32" xfId="5" applyBorder="1" applyAlignment="1">
      <alignment horizontal="center" vertical="center"/>
    </xf>
    <xf numFmtId="0" fontId="8" fillId="0" borderId="43" xfId="5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3" fillId="0" borderId="38" xfId="5" applyFont="1" applyBorder="1" applyAlignment="1">
      <alignment horizontal="left" vertical="center"/>
    </xf>
    <xf numFmtId="0" fontId="8" fillId="0" borderId="36" xfId="5" applyBorder="1" applyAlignment="1">
      <alignment horizontal="left" vertical="center"/>
    </xf>
    <xf numFmtId="0" fontId="8" fillId="0" borderId="35" xfId="5" applyBorder="1" applyAlignment="1">
      <alignment horizontal="left" vertical="center"/>
    </xf>
    <xf numFmtId="0" fontId="8" fillId="0" borderId="30" xfId="5" applyBorder="1" applyAlignment="1">
      <alignment horizontal="left" vertical="center"/>
    </xf>
    <xf numFmtId="0" fontId="27" fillId="0" borderId="36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25" xfId="5" applyFont="1" applyBorder="1" applyAlignment="1">
      <alignment horizontal="left" vertical="center"/>
    </xf>
    <xf numFmtId="0" fontId="26" fillId="0" borderId="42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5" fillId="0" borderId="32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 vertical="center"/>
    </xf>
    <xf numFmtId="0" fontId="25" fillId="0" borderId="4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6" fillId="0" borderId="47" xfId="5" applyFont="1" applyBorder="1" applyAlignment="1">
      <alignment horizontal="center" vertical="center"/>
    </xf>
    <xf numFmtId="0" fontId="47" fillId="0" borderId="2" xfId="14" applyFont="1" applyBorder="1" applyAlignment="1">
      <alignment horizontal="center"/>
    </xf>
    <xf numFmtId="49" fontId="48" fillId="3" borderId="2" xfId="6" applyNumberFormat="1" applyFont="1" applyFill="1" applyBorder="1" applyAlignment="1">
      <alignment horizontal="center" vertical="center"/>
    </xf>
    <xf numFmtId="0" fontId="46" fillId="0" borderId="25" xfId="5" applyFont="1" applyBorder="1" applyAlignment="1">
      <alignment horizontal="center" vertical="center"/>
    </xf>
    <xf numFmtId="0" fontId="49" fillId="0" borderId="36" xfId="5" applyFont="1" applyBorder="1" applyAlignment="1">
      <alignment horizontal="left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2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4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>
          <a:spLocks noChangeAspect="1"/>
        </xdr:cNvSpPr>
      </xdr:nvSpPr>
      <xdr:spPr>
        <a:xfrm>
          <a:off x="3454400" y="11525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409575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409575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409575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409575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333375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333375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333375</xdr:colOff>
      <xdr:row>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333375</xdr:colOff>
      <xdr:row>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95250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95250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spect="1"/>
        </xdr:cNvSpPr>
      </xdr:nvSpPr>
      <xdr:spPr>
        <a:xfrm>
          <a:off x="3136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 noChangeAspect="1"/>
        </xdr:cNvSpPr>
      </xdr:nvSpPr>
      <xdr:spPr>
        <a:xfrm>
          <a:off x="3898900" y="11906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305435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 noChangeAspect="1"/>
        </xdr:cNvSpPr>
      </xdr:nvSpPr>
      <xdr:spPr>
        <a:xfrm>
          <a:off x="4152900" y="11842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5">
        <v>1</v>
      </c>
      <c r="B2" s="161" t="s">
        <v>1</v>
      </c>
    </row>
    <row r="3" spans="1:2">
      <c r="A3" s="5">
        <v>2</v>
      </c>
      <c r="B3" s="161" t="s">
        <v>2</v>
      </c>
    </row>
    <row r="4" spans="1:2">
      <c r="A4" s="5">
        <v>3</v>
      </c>
      <c r="B4" s="161" t="s">
        <v>3</v>
      </c>
    </row>
    <row r="5" spans="1:2">
      <c r="A5" s="5">
        <v>4</v>
      </c>
      <c r="B5" s="161" t="s">
        <v>4</v>
      </c>
    </row>
    <row r="6" spans="1:2">
      <c r="A6" s="5">
        <v>5</v>
      </c>
      <c r="B6" s="161" t="s">
        <v>5</v>
      </c>
    </row>
    <row r="7" spans="1:2">
      <c r="A7" s="5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 ht="18.95" customHeight="1">
      <c r="A9" s="159"/>
      <c r="B9" s="164" t="s">
        <v>8</v>
      </c>
    </row>
    <row r="10" spans="1:2" ht="15.95" customHeight="1">
      <c r="A10" s="5">
        <v>1</v>
      </c>
      <c r="B10" s="165" t="s">
        <v>9</v>
      </c>
    </row>
    <row r="11" spans="1:2">
      <c r="A11" s="5">
        <v>2</v>
      </c>
      <c r="B11" s="161" t="s">
        <v>10</v>
      </c>
    </row>
    <row r="12" spans="1:2">
      <c r="A12" s="5">
        <v>3</v>
      </c>
      <c r="B12" s="166" t="s">
        <v>11</v>
      </c>
    </row>
    <row r="13" spans="1:2">
      <c r="A13" s="5">
        <v>4</v>
      </c>
      <c r="B13" s="166" t="s">
        <v>12</v>
      </c>
    </row>
    <row r="14" spans="1:2">
      <c r="A14" s="5">
        <v>5</v>
      </c>
      <c r="B14" s="166" t="s">
        <v>13</v>
      </c>
    </row>
    <row r="15" spans="1:2">
      <c r="A15" s="5">
        <v>6</v>
      </c>
      <c r="B15" s="166" t="s">
        <v>14</v>
      </c>
    </row>
    <row r="16" spans="1:2">
      <c r="A16" s="5">
        <v>7</v>
      </c>
      <c r="B16" s="166" t="s">
        <v>15</v>
      </c>
    </row>
    <row r="17" spans="1:2">
      <c r="A17" s="5">
        <v>8</v>
      </c>
      <c r="B17" s="166" t="s">
        <v>16</v>
      </c>
    </row>
    <row r="18" spans="1:2">
      <c r="A18" s="5">
        <v>9</v>
      </c>
      <c r="B18" s="161" t="s">
        <v>17</v>
      </c>
    </row>
    <row r="19" spans="1:2">
      <c r="A19" s="5"/>
      <c r="B19" s="161"/>
    </row>
    <row r="20" spans="1:2" ht="20.25">
      <c r="A20" s="159"/>
      <c r="B20" s="160" t="s">
        <v>18</v>
      </c>
    </row>
    <row r="21" spans="1:2">
      <c r="A21" s="5">
        <v>1</v>
      </c>
      <c r="B21" s="161" t="s">
        <v>19</v>
      </c>
    </row>
    <row r="22" spans="1:2">
      <c r="A22" s="5">
        <v>2</v>
      </c>
      <c r="B22" s="161" t="s">
        <v>20</v>
      </c>
    </row>
    <row r="23" spans="1:2">
      <c r="A23" s="5">
        <v>3</v>
      </c>
      <c r="B23" s="161" t="s">
        <v>21</v>
      </c>
    </row>
    <row r="24" spans="1:2">
      <c r="A24" s="5">
        <v>4</v>
      </c>
      <c r="B24" s="161" t="s">
        <v>22</v>
      </c>
    </row>
    <row r="25" spans="1:2">
      <c r="A25" s="5">
        <v>5</v>
      </c>
      <c r="B25" s="166" t="s">
        <v>23</v>
      </c>
    </row>
    <row r="26" spans="1:2">
      <c r="A26" s="5">
        <v>6</v>
      </c>
      <c r="B26" s="166" t="s">
        <v>24</v>
      </c>
    </row>
    <row r="27" spans="1:2">
      <c r="A27" s="5">
        <v>7</v>
      </c>
      <c r="B27" s="161" t="s">
        <v>25</v>
      </c>
    </row>
    <row r="28" spans="1:2">
      <c r="A28" s="5"/>
      <c r="B28" s="161"/>
    </row>
    <row r="29" spans="1:2" ht="20.25">
      <c r="A29" s="159"/>
      <c r="B29" s="160" t="s">
        <v>26</v>
      </c>
    </row>
    <row r="30" spans="1:2">
      <c r="A30" s="5">
        <v>1</v>
      </c>
      <c r="B30" s="161" t="s">
        <v>27</v>
      </c>
    </row>
    <row r="31" spans="1:2">
      <c r="A31" s="5">
        <v>2</v>
      </c>
      <c r="B31" s="161" t="s">
        <v>28</v>
      </c>
    </row>
    <row r="32" spans="1:2">
      <c r="A32" s="5">
        <v>3</v>
      </c>
      <c r="B32" s="161" t="s">
        <v>29</v>
      </c>
    </row>
    <row r="33" spans="1:2" ht="28.5">
      <c r="A33" s="5">
        <v>4</v>
      </c>
      <c r="B33" s="161" t="s">
        <v>30</v>
      </c>
    </row>
    <row r="34" spans="1:2">
      <c r="A34" s="5">
        <v>5</v>
      </c>
      <c r="B34" s="161" t="s">
        <v>31</v>
      </c>
    </row>
    <row r="35" spans="1:2">
      <c r="A35" s="5">
        <v>6</v>
      </c>
      <c r="B35" s="161" t="s">
        <v>32</v>
      </c>
    </row>
    <row r="36" spans="1:2">
      <c r="A36" s="5">
        <v>7</v>
      </c>
      <c r="B36" s="161" t="s">
        <v>33</v>
      </c>
    </row>
    <row r="37" spans="1:2">
      <c r="A37" s="5"/>
      <c r="B37" s="161"/>
    </row>
    <row r="39" spans="1:2">
      <c r="A39" s="167" t="s">
        <v>34</v>
      </c>
      <c r="B39" s="168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296</v>
      </c>
      <c r="B1" s="358"/>
      <c r="C1" s="358"/>
      <c r="D1" s="358"/>
      <c r="E1" s="359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72" t="s">
        <v>269</v>
      </c>
      <c r="B2" s="373" t="s">
        <v>274</v>
      </c>
      <c r="C2" s="373" t="s">
        <v>270</v>
      </c>
      <c r="D2" s="373" t="s">
        <v>271</v>
      </c>
      <c r="E2" s="375" t="s">
        <v>272</v>
      </c>
      <c r="F2" s="373" t="s">
        <v>273</v>
      </c>
      <c r="G2" s="372" t="s">
        <v>297</v>
      </c>
      <c r="H2" s="372"/>
      <c r="I2" s="372" t="s">
        <v>298</v>
      </c>
      <c r="J2" s="372"/>
      <c r="K2" s="380" t="s">
        <v>299</v>
      </c>
      <c r="L2" s="382" t="s">
        <v>300</v>
      </c>
      <c r="M2" s="384" t="s">
        <v>301</v>
      </c>
    </row>
    <row r="3" spans="1:13" s="1" customFormat="1" ht="16.5">
      <c r="A3" s="372"/>
      <c r="B3" s="374"/>
      <c r="C3" s="374"/>
      <c r="D3" s="374"/>
      <c r="E3" s="376"/>
      <c r="F3" s="374"/>
      <c r="G3" s="3" t="s">
        <v>302</v>
      </c>
      <c r="H3" s="3" t="s">
        <v>303</v>
      </c>
      <c r="I3" s="3" t="s">
        <v>302</v>
      </c>
      <c r="J3" s="3" t="s">
        <v>303</v>
      </c>
      <c r="K3" s="381"/>
      <c r="L3" s="383"/>
      <c r="M3" s="385"/>
    </row>
    <row r="4" spans="1:13" ht="31.5">
      <c r="A4" s="5">
        <v>1</v>
      </c>
      <c r="B4" s="171" t="s">
        <v>289</v>
      </c>
      <c r="C4" s="12" t="s">
        <v>285</v>
      </c>
      <c r="D4" s="169" t="s">
        <v>286</v>
      </c>
      <c r="E4" s="170" t="s">
        <v>287</v>
      </c>
      <c r="F4" s="6" t="s">
        <v>288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304</v>
      </c>
      <c r="M4" s="7" t="s">
        <v>290</v>
      </c>
    </row>
    <row r="5" spans="1:13" ht="31.5">
      <c r="A5" s="5">
        <v>2</v>
      </c>
      <c r="B5" s="171" t="s">
        <v>289</v>
      </c>
      <c r="C5" s="23">
        <v>116</v>
      </c>
      <c r="D5" s="169" t="s">
        <v>286</v>
      </c>
      <c r="E5" s="172" t="s">
        <v>291</v>
      </c>
      <c r="F5" s="24" t="s">
        <v>62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304</v>
      </c>
      <c r="M5" s="7" t="s">
        <v>290</v>
      </c>
    </row>
    <row r="6" spans="1:13" ht="31.5">
      <c r="A6" s="5">
        <v>3</v>
      </c>
      <c r="B6" s="171" t="s">
        <v>289</v>
      </c>
      <c r="C6" s="7">
        <v>6</v>
      </c>
      <c r="D6" s="169" t="s">
        <v>286</v>
      </c>
      <c r="E6" s="173" t="s">
        <v>292</v>
      </c>
      <c r="F6" s="6" t="s">
        <v>288</v>
      </c>
      <c r="G6" s="7">
        <v>0.2</v>
      </c>
      <c r="H6" s="7">
        <v>0.2</v>
      </c>
      <c r="I6" s="7">
        <v>0.3</v>
      </c>
      <c r="J6" s="7">
        <v>0.5</v>
      </c>
      <c r="K6" s="7">
        <v>1.2</v>
      </c>
      <c r="L6" s="7" t="s">
        <v>304</v>
      </c>
      <c r="M6" s="7" t="s">
        <v>290</v>
      </c>
    </row>
    <row r="7" spans="1:13">
      <c r="A7" s="5"/>
      <c r="B7" s="25"/>
      <c r="C7" s="7"/>
      <c r="D7" s="7"/>
      <c r="E7" s="14"/>
      <c r="F7" s="7"/>
      <c r="G7" s="7"/>
      <c r="H7" s="7"/>
      <c r="I7" s="7"/>
      <c r="J7" s="7"/>
      <c r="K7" s="7"/>
      <c r="L7" s="7"/>
      <c r="M7" s="7"/>
    </row>
    <row r="8" spans="1:13">
      <c r="A8" s="5"/>
      <c r="B8" s="33"/>
      <c r="C8" s="7"/>
      <c r="D8" s="7"/>
      <c r="E8" s="27"/>
      <c r="F8" s="7"/>
      <c r="G8" s="7"/>
      <c r="H8" s="7"/>
      <c r="I8" s="7"/>
      <c r="J8" s="7"/>
      <c r="K8" s="5"/>
      <c r="L8" s="7"/>
      <c r="M8" s="5"/>
    </row>
    <row r="9" spans="1:13">
      <c r="A9" s="5"/>
      <c r="B9" s="33"/>
      <c r="C9" s="7"/>
      <c r="D9" s="7"/>
      <c r="E9" s="29"/>
      <c r="F9" s="7"/>
      <c r="G9" s="7"/>
      <c r="H9" s="7"/>
      <c r="I9" s="7"/>
      <c r="J9" s="7"/>
      <c r="K9" s="5"/>
      <c r="L9" s="7"/>
      <c r="M9" s="5"/>
    </row>
    <row r="10" spans="1:13">
      <c r="A10" s="5"/>
      <c r="B10" s="5"/>
      <c r="C10" s="5"/>
      <c r="D10" s="5"/>
      <c r="E10" s="30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30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0" t="s">
        <v>293</v>
      </c>
      <c r="B12" s="366"/>
      <c r="C12" s="366"/>
      <c r="D12" s="366"/>
      <c r="E12" s="362"/>
      <c r="F12" s="363"/>
      <c r="G12" s="365"/>
      <c r="H12" s="360" t="s">
        <v>305</v>
      </c>
      <c r="I12" s="366"/>
      <c r="J12" s="366"/>
      <c r="K12" s="367"/>
      <c r="L12" s="377"/>
      <c r="M12" s="378"/>
    </row>
    <row r="13" spans="1:13" ht="16.5">
      <c r="A13" s="379" t="s">
        <v>306</v>
      </c>
      <c r="B13" s="379"/>
      <c r="C13" s="371"/>
      <c r="D13" s="371"/>
      <c r="E13" s="370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307</v>
      </c>
      <c r="B1" s="358"/>
      <c r="C1" s="358"/>
      <c r="D1" s="358"/>
      <c r="E1" s="359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73" t="s">
        <v>308</v>
      </c>
      <c r="B2" s="373" t="s">
        <v>274</v>
      </c>
      <c r="C2" s="373" t="s">
        <v>270</v>
      </c>
      <c r="D2" s="373" t="s">
        <v>271</v>
      </c>
      <c r="E2" s="375" t="s">
        <v>272</v>
      </c>
      <c r="F2" s="373" t="s">
        <v>273</v>
      </c>
      <c r="G2" s="386" t="s">
        <v>309</v>
      </c>
      <c r="H2" s="387"/>
      <c r="I2" s="388"/>
      <c r="J2" s="386" t="s">
        <v>310</v>
      </c>
      <c r="K2" s="387"/>
      <c r="L2" s="388"/>
      <c r="M2" s="386" t="s">
        <v>311</v>
      </c>
      <c r="N2" s="387"/>
      <c r="O2" s="388"/>
      <c r="P2" s="386" t="s">
        <v>312</v>
      </c>
      <c r="Q2" s="387"/>
      <c r="R2" s="388"/>
      <c r="S2" s="387" t="s">
        <v>313</v>
      </c>
      <c r="T2" s="387"/>
      <c r="U2" s="388"/>
      <c r="V2" s="398" t="s">
        <v>314</v>
      </c>
      <c r="W2" s="398" t="s">
        <v>283</v>
      </c>
    </row>
    <row r="3" spans="1:23" s="1" customFormat="1" ht="16.5">
      <c r="A3" s="374"/>
      <c r="B3" s="394"/>
      <c r="C3" s="394"/>
      <c r="D3" s="394"/>
      <c r="E3" s="395"/>
      <c r="F3" s="394"/>
      <c r="G3" s="3" t="s">
        <v>315</v>
      </c>
      <c r="H3" s="3" t="s">
        <v>68</v>
      </c>
      <c r="I3" s="3" t="s">
        <v>274</v>
      </c>
      <c r="J3" s="3" t="s">
        <v>315</v>
      </c>
      <c r="K3" s="3" t="s">
        <v>68</v>
      </c>
      <c r="L3" s="3" t="s">
        <v>274</v>
      </c>
      <c r="M3" s="3" t="s">
        <v>315</v>
      </c>
      <c r="N3" s="3" t="s">
        <v>68</v>
      </c>
      <c r="O3" s="3" t="s">
        <v>274</v>
      </c>
      <c r="P3" s="3" t="s">
        <v>315</v>
      </c>
      <c r="Q3" s="3" t="s">
        <v>68</v>
      </c>
      <c r="R3" s="3" t="s">
        <v>274</v>
      </c>
      <c r="S3" s="3" t="s">
        <v>315</v>
      </c>
      <c r="T3" s="3" t="s">
        <v>68</v>
      </c>
      <c r="U3" s="3" t="s">
        <v>274</v>
      </c>
      <c r="V3" s="399"/>
      <c r="W3" s="399"/>
    </row>
    <row r="4" spans="1:23" ht="31.5">
      <c r="A4" s="389" t="s">
        <v>316</v>
      </c>
      <c r="B4" s="171" t="s">
        <v>289</v>
      </c>
      <c r="C4" s="12" t="s">
        <v>285</v>
      </c>
      <c r="D4" s="169" t="s">
        <v>286</v>
      </c>
      <c r="E4" s="170" t="s">
        <v>287</v>
      </c>
      <c r="F4" s="6" t="s">
        <v>288</v>
      </c>
      <c r="G4" s="174" t="s">
        <v>317</v>
      </c>
      <c r="H4" s="174" t="s">
        <v>318</v>
      </c>
      <c r="I4" s="175" t="s">
        <v>319</v>
      </c>
      <c r="J4" s="31"/>
      <c r="K4" s="32"/>
      <c r="L4" s="31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31.5">
      <c r="A5" s="390"/>
      <c r="B5" s="171" t="s">
        <v>289</v>
      </c>
      <c r="C5" s="23">
        <v>116</v>
      </c>
      <c r="D5" s="169" t="s">
        <v>286</v>
      </c>
      <c r="E5" s="172" t="s">
        <v>291</v>
      </c>
      <c r="F5" s="24" t="s">
        <v>62</v>
      </c>
      <c r="G5" s="386" t="s">
        <v>320</v>
      </c>
      <c r="H5" s="387"/>
      <c r="I5" s="388"/>
      <c r="J5" s="386" t="s">
        <v>321</v>
      </c>
      <c r="K5" s="387"/>
      <c r="L5" s="388"/>
      <c r="M5" s="386" t="s">
        <v>322</v>
      </c>
      <c r="N5" s="387"/>
      <c r="O5" s="388"/>
      <c r="P5" s="386" t="s">
        <v>323</v>
      </c>
      <c r="Q5" s="387"/>
      <c r="R5" s="388"/>
      <c r="S5" s="387" t="s">
        <v>324</v>
      </c>
      <c r="T5" s="387"/>
      <c r="U5" s="388"/>
      <c r="V5" s="7"/>
      <c r="W5" s="7"/>
    </row>
    <row r="6" spans="1:23" ht="31.5">
      <c r="A6" s="390"/>
      <c r="B6" s="171" t="s">
        <v>289</v>
      </c>
      <c r="C6" s="7">
        <v>6</v>
      </c>
      <c r="D6" s="169" t="s">
        <v>286</v>
      </c>
      <c r="E6" s="173" t="s">
        <v>292</v>
      </c>
      <c r="F6" s="6" t="s">
        <v>288</v>
      </c>
      <c r="G6" s="3" t="s">
        <v>315</v>
      </c>
      <c r="H6" s="3" t="s">
        <v>68</v>
      </c>
      <c r="I6" s="3" t="s">
        <v>274</v>
      </c>
      <c r="J6" s="3" t="s">
        <v>315</v>
      </c>
      <c r="K6" s="3" t="s">
        <v>68</v>
      </c>
      <c r="L6" s="3" t="s">
        <v>274</v>
      </c>
      <c r="M6" s="3" t="s">
        <v>315</v>
      </c>
      <c r="N6" s="3" t="s">
        <v>68</v>
      </c>
      <c r="O6" s="3" t="s">
        <v>274</v>
      </c>
      <c r="P6" s="3" t="s">
        <v>315</v>
      </c>
      <c r="Q6" s="3" t="s">
        <v>68</v>
      </c>
      <c r="R6" s="3" t="s">
        <v>274</v>
      </c>
      <c r="S6" s="3" t="s">
        <v>315</v>
      </c>
      <c r="T6" s="3" t="s">
        <v>68</v>
      </c>
      <c r="U6" s="3" t="s">
        <v>274</v>
      </c>
      <c r="V6" s="7"/>
      <c r="W6" s="7"/>
    </row>
    <row r="7" spans="1:23">
      <c r="A7" s="391"/>
      <c r="B7" s="25"/>
      <c r="C7" s="7"/>
      <c r="D7" s="7"/>
      <c r="E7" s="2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92" t="s">
        <v>325</v>
      </c>
      <c r="B8" s="392"/>
      <c r="C8" s="7"/>
      <c r="D8" s="7"/>
      <c r="E8" s="2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393"/>
      <c r="B9" s="393"/>
      <c r="C9" s="7"/>
      <c r="D9" s="7"/>
      <c r="E9" s="2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92" t="s">
        <v>326</v>
      </c>
      <c r="B10" s="392"/>
      <c r="C10" s="392"/>
      <c r="D10" s="392"/>
      <c r="E10" s="396"/>
      <c r="F10" s="39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393"/>
      <c r="B11" s="393"/>
      <c r="C11" s="393"/>
      <c r="D11" s="393"/>
      <c r="E11" s="397"/>
      <c r="F11" s="39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92" t="s">
        <v>327</v>
      </c>
      <c r="B12" s="392"/>
      <c r="C12" s="392"/>
      <c r="D12" s="392"/>
      <c r="E12" s="396"/>
      <c r="F12" s="39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93"/>
      <c r="B13" s="393"/>
      <c r="C13" s="393"/>
      <c r="D13" s="393"/>
      <c r="E13" s="397"/>
      <c r="F13" s="39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92" t="s">
        <v>328</v>
      </c>
      <c r="B14" s="392"/>
      <c r="C14" s="392"/>
      <c r="D14" s="392"/>
      <c r="E14" s="396"/>
      <c r="F14" s="3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3"/>
      <c r="B15" s="393"/>
      <c r="C15" s="393"/>
      <c r="D15" s="393"/>
      <c r="E15" s="397"/>
      <c r="F15" s="39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3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0" t="s">
        <v>293</v>
      </c>
      <c r="B17" s="366"/>
      <c r="C17" s="366"/>
      <c r="D17" s="366"/>
      <c r="E17" s="362"/>
      <c r="F17" s="363"/>
      <c r="G17" s="365"/>
      <c r="H17" s="21"/>
      <c r="I17" s="21"/>
      <c r="J17" s="360" t="s">
        <v>305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10"/>
      <c r="W17" s="11"/>
    </row>
    <row r="18" spans="1:23" ht="16.5">
      <c r="A18" s="368" t="s">
        <v>329</v>
      </c>
      <c r="B18" s="368"/>
      <c r="C18" s="371"/>
      <c r="D18" s="371"/>
      <c r="E18" s="370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330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7" t="s">
        <v>331</v>
      </c>
      <c r="B2" s="18" t="s">
        <v>270</v>
      </c>
      <c r="C2" s="18" t="s">
        <v>271</v>
      </c>
      <c r="D2" s="18" t="s">
        <v>272</v>
      </c>
      <c r="E2" s="18" t="s">
        <v>273</v>
      </c>
      <c r="F2" s="18" t="s">
        <v>274</v>
      </c>
      <c r="G2" s="17" t="s">
        <v>332</v>
      </c>
      <c r="H2" s="17" t="s">
        <v>333</v>
      </c>
      <c r="I2" s="17" t="s">
        <v>334</v>
      </c>
      <c r="J2" s="17" t="s">
        <v>333</v>
      </c>
      <c r="K2" s="17" t="s">
        <v>335</v>
      </c>
      <c r="L2" s="17" t="s">
        <v>333</v>
      </c>
      <c r="M2" s="18" t="s">
        <v>314</v>
      </c>
      <c r="N2" s="18" t="s">
        <v>283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9" t="s">
        <v>331</v>
      </c>
      <c r="B4" s="20" t="s">
        <v>336</v>
      </c>
      <c r="C4" s="20" t="s">
        <v>315</v>
      </c>
      <c r="D4" s="20" t="s">
        <v>272</v>
      </c>
      <c r="E4" s="18" t="s">
        <v>273</v>
      </c>
      <c r="F4" s="18" t="s">
        <v>274</v>
      </c>
      <c r="G4" s="17" t="s">
        <v>332</v>
      </c>
      <c r="H4" s="17" t="s">
        <v>333</v>
      </c>
      <c r="I4" s="17" t="s">
        <v>334</v>
      </c>
      <c r="J4" s="17" t="s">
        <v>333</v>
      </c>
      <c r="K4" s="17" t="s">
        <v>335</v>
      </c>
      <c r="L4" s="17" t="s">
        <v>333</v>
      </c>
      <c r="M4" s="18" t="s">
        <v>314</v>
      </c>
      <c r="N4" s="18" t="s">
        <v>283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0" t="s">
        <v>337</v>
      </c>
      <c r="B11" s="366"/>
      <c r="C11" s="366"/>
      <c r="D11" s="367"/>
      <c r="E11" s="363"/>
      <c r="F11" s="364"/>
      <c r="G11" s="365"/>
      <c r="H11" s="21"/>
      <c r="I11" s="360" t="s">
        <v>338</v>
      </c>
      <c r="J11" s="366"/>
      <c r="K11" s="366"/>
      <c r="L11" s="10"/>
      <c r="M11" s="10"/>
      <c r="N11" s="11"/>
    </row>
    <row r="12" spans="1:14" ht="16.5">
      <c r="A12" s="368" t="s">
        <v>339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5" sqref="F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8" t="s">
        <v>340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308</v>
      </c>
      <c r="B2" s="4" t="s">
        <v>274</v>
      </c>
      <c r="C2" s="4" t="s">
        <v>270</v>
      </c>
      <c r="D2" s="4" t="s">
        <v>271</v>
      </c>
      <c r="E2" s="4" t="s">
        <v>272</v>
      </c>
      <c r="F2" s="4" t="s">
        <v>273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314</v>
      </c>
      <c r="L2" s="4" t="s">
        <v>283</v>
      </c>
    </row>
    <row r="3" spans="1:12" ht="28.5">
      <c r="A3" s="5"/>
      <c r="B3" s="176" t="s">
        <v>345</v>
      </c>
      <c r="C3" s="12"/>
      <c r="D3" s="169" t="s">
        <v>286</v>
      </c>
      <c r="E3" s="177" t="s">
        <v>346</v>
      </c>
      <c r="F3" s="6" t="s">
        <v>288</v>
      </c>
      <c r="G3" s="176" t="s">
        <v>347</v>
      </c>
      <c r="H3" s="178" t="s">
        <v>348</v>
      </c>
      <c r="I3" s="7"/>
      <c r="J3" s="7"/>
      <c r="K3" s="7"/>
      <c r="L3" s="7"/>
    </row>
    <row r="4" spans="1:12" ht="28.5">
      <c r="A4" s="5"/>
      <c r="B4" s="13" t="s">
        <v>345</v>
      </c>
      <c r="C4" s="7"/>
      <c r="D4" s="169" t="s">
        <v>286</v>
      </c>
      <c r="E4" s="179" t="s">
        <v>349</v>
      </c>
      <c r="F4" s="6" t="s">
        <v>288</v>
      </c>
      <c r="G4" s="178" t="s">
        <v>350</v>
      </c>
      <c r="H4" s="176" t="s">
        <v>351</v>
      </c>
      <c r="I4" s="7"/>
      <c r="J4" s="7"/>
      <c r="K4" s="7"/>
      <c r="L4" s="7"/>
    </row>
    <row r="5" spans="1:12">
      <c r="A5" s="5"/>
      <c r="B5" s="5"/>
      <c r="C5" s="7"/>
      <c r="D5" s="7"/>
      <c r="E5" s="15"/>
      <c r="G5" s="7"/>
      <c r="H5" s="7"/>
      <c r="I5" s="7"/>
      <c r="J5" s="7"/>
      <c r="K5" s="7"/>
      <c r="L5" s="7"/>
    </row>
    <row r="6" spans="1:12">
      <c r="A6" s="5"/>
      <c r="B6" s="5"/>
      <c r="C6" s="7"/>
      <c r="D6" s="7"/>
      <c r="E6" s="16"/>
      <c r="F6" s="7"/>
      <c r="G6" s="7"/>
      <c r="H6" s="7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60" t="s">
        <v>293</v>
      </c>
      <c r="B10" s="366"/>
      <c r="C10" s="366"/>
      <c r="D10" s="366"/>
      <c r="E10" s="367"/>
      <c r="F10" s="363"/>
      <c r="G10" s="365"/>
      <c r="H10" s="360" t="s">
        <v>305</v>
      </c>
      <c r="I10" s="366"/>
      <c r="J10" s="366"/>
      <c r="K10" s="10"/>
      <c r="L10" s="11"/>
    </row>
    <row r="11" spans="1:12" ht="16.5">
      <c r="A11" s="368" t="s">
        <v>352</v>
      </c>
      <c r="B11" s="368"/>
      <c r="C11" s="371"/>
      <c r="D11" s="371"/>
      <c r="E11" s="371"/>
      <c r="F11" s="371"/>
      <c r="G11" s="371"/>
      <c r="H11" s="371"/>
      <c r="I11" s="371"/>
      <c r="J11" s="371"/>
      <c r="K11" s="371"/>
      <c r="L11" s="371"/>
    </row>
  </sheetData>
  <mergeCells count="5">
    <mergeCell ref="A1:J1"/>
    <mergeCell ref="A10:E10"/>
    <mergeCell ref="F10:G10"/>
    <mergeCell ref="H10:J10"/>
    <mergeCell ref="A11:L11"/>
  </mergeCells>
  <phoneticPr fontId="45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353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72" t="s">
        <v>269</v>
      </c>
      <c r="B2" s="373" t="s">
        <v>274</v>
      </c>
      <c r="C2" s="375" t="s">
        <v>315</v>
      </c>
      <c r="D2" s="373" t="s">
        <v>272</v>
      </c>
      <c r="E2" s="373" t="s">
        <v>273</v>
      </c>
      <c r="F2" s="3" t="s">
        <v>354</v>
      </c>
      <c r="G2" s="3" t="s">
        <v>298</v>
      </c>
      <c r="H2" s="380" t="s">
        <v>299</v>
      </c>
      <c r="I2" s="384" t="s">
        <v>301</v>
      </c>
    </row>
    <row r="3" spans="1:9" s="1" customFormat="1" ht="16.5">
      <c r="A3" s="372"/>
      <c r="B3" s="374"/>
      <c r="C3" s="376"/>
      <c r="D3" s="374"/>
      <c r="E3" s="374"/>
      <c r="F3" s="3" t="s">
        <v>355</v>
      </c>
      <c r="G3" s="3" t="s">
        <v>302</v>
      </c>
      <c r="H3" s="381"/>
      <c r="I3" s="385"/>
    </row>
    <row r="4" spans="1:9" ht="28.5">
      <c r="A4" s="5"/>
      <c r="B4" s="175" t="s">
        <v>319</v>
      </c>
      <c r="C4" s="180" t="s">
        <v>356</v>
      </c>
      <c r="D4" s="177" t="s">
        <v>357</v>
      </c>
      <c r="E4" s="6" t="s">
        <v>288</v>
      </c>
      <c r="F4" s="7">
        <v>0.3</v>
      </c>
      <c r="G4" s="7">
        <v>0.5</v>
      </c>
      <c r="H4" s="7">
        <f>SUM(F4:G4)</f>
        <v>0.8</v>
      </c>
      <c r="I4" s="7" t="s">
        <v>290</v>
      </c>
    </row>
    <row r="5" spans="1:9" ht="28.5">
      <c r="A5" s="5"/>
      <c r="B5" s="175" t="s">
        <v>319</v>
      </c>
      <c r="C5" s="180" t="s">
        <v>356</v>
      </c>
      <c r="D5" s="177" t="s">
        <v>357</v>
      </c>
      <c r="E5" s="6" t="s">
        <v>288</v>
      </c>
      <c r="F5" s="7">
        <v>0.4</v>
      </c>
      <c r="G5" s="7">
        <v>0.6</v>
      </c>
      <c r="H5" s="7">
        <f>SUM(F5:G5)</f>
        <v>1</v>
      </c>
      <c r="I5" s="7" t="s">
        <v>290</v>
      </c>
    </row>
    <row r="6" spans="1:9">
      <c r="A6" s="5"/>
      <c r="B6" s="8"/>
      <c r="C6" s="8"/>
      <c r="D6" s="7"/>
      <c r="E6" s="7"/>
      <c r="F6" s="7"/>
      <c r="G6" s="7"/>
      <c r="H6" s="7"/>
      <c r="I6" s="7"/>
    </row>
    <row r="7" spans="1:9">
      <c r="A7" s="5"/>
      <c r="B7" s="8"/>
      <c r="C7" s="8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0" t="s">
        <v>293</v>
      </c>
      <c r="B12" s="361"/>
      <c r="C12" s="361"/>
      <c r="D12" s="362"/>
      <c r="E12" s="9"/>
      <c r="F12" s="360" t="s">
        <v>305</v>
      </c>
      <c r="G12" s="366"/>
      <c r="H12" s="367"/>
      <c r="I12" s="11"/>
    </row>
    <row r="13" spans="1:9" ht="16.5">
      <c r="A13" s="368" t="s">
        <v>358</v>
      </c>
      <c r="B13" s="368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45"/>
      <c r="C3" s="146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7.95" customHeight="1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>
      <c r="B5" s="148" t="s">
        <v>43</v>
      </c>
      <c r="C5" s="5">
        <v>13</v>
      </c>
      <c r="D5" s="5">
        <v>0</v>
      </c>
      <c r="E5" s="5">
        <v>1</v>
      </c>
      <c r="F5" s="149">
        <v>0</v>
      </c>
      <c r="G5" s="149">
        <v>1</v>
      </c>
      <c r="H5" s="5">
        <v>1</v>
      </c>
      <c r="I5" s="155">
        <v>2</v>
      </c>
    </row>
    <row r="6" spans="2:9" ht="27.95" customHeight="1">
      <c r="B6" s="148" t="s">
        <v>44</v>
      </c>
      <c r="C6" s="5">
        <v>20</v>
      </c>
      <c r="D6" s="5">
        <v>0</v>
      </c>
      <c r="E6" s="5">
        <v>1</v>
      </c>
      <c r="F6" s="149">
        <v>1</v>
      </c>
      <c r="G6" s="149">
        <v>2</v>
      </c>
      <c r="H6" s="5">
        <v>2</v>
      </c>
      <c r="I6" s="155">
        <v>3</v>
      </c>
    </row>
    <row r="7" spans="2:9" ht="27.95" customHeight="1">
      <c r="B7" s="148" t="s">
        <v>45</v>
      </c>
      <c r="C7" s="5">
        <v>32</v>
      </c>
      <c r="D7" s="5">
        <v>0</v>
      </c>
      <c r="E7" s="5">
        <v>1</v>
      </c>
      <c r="F7" s="149">
        <v>2</v>
      </c>
      <c r="G7" s="149">
        <v>3</v>
      </c>
      <c r="H7" s="5">
        <v>3</v>
      </c>
      <c r="I7" s="155">
        <v>4</v>
      </c>
    </row>
    <row r="8" spans="2:9" ht="27.95" customHeight="1">
      <c r="B8" s="148" t="s">
        <v>46</v>
      </c>
      <c r="C8" s="5">
        <v>50</v>
      </c>
      <c r="D8" s="5">
        <v>1</v>
      </c>
      <c r="E8" s="5">
        <v>2</v>
      </c>
      <c r="F8" s="149">
        <v>3</v>
      </c>
      <c r="G8" s="149">
        <v>4</v>
      </c>
      <c r="H8" s="5">
        <v>5</v>
      </c>
      <c r="I8" s="155">
        <v>6</v>
      </c>
    </row>
    <row r="9" spans="2:9" ht="27.95" customHeight="1">
      <c r="B9" s="148" t="s">
        <v>47</v>
      </c>
      <c r="C9" s="5">
        <v>80</v>
      </c>
      <c r="D9" s="5">
        <v>2</v>
      </c>
      <c r="E9" s="5">
        <v>3</v>
      </c>
      <c r="F9" s="149">
        <v>5</v>
      </c>
      <c r="G9" s="149">
        <v>6</v>
      </c>
      <c r="H9" s="5">
        <v>7</v>
      </c>
      <c r="I9" s="155">
        <v>8</v>
      </c>
    </row>
    <row r="10" spans="2:9" ht="27.95" customHeight="1">
      <c r="B10" s="148" t="s">
        <v>48</v>
      </c>
      <c r="C10" s="5">
        <v>125</v>
      </c>
      <c r="D10" s="5">
        <v>3</v>
      </c>
      <c r="E10" s="5">
        <v>4</v>
      </c>
      <c r="F10" s="149">
        <v>7</v>
      </c>
      <c r="G10" s="149">
        <v>8</v>
      </c>
      <c r="H10" s="5">
        <v>10</v>
      </c>
      <c r="I10" s="155">
        <v>11</v>
      </c>
    </row>
    <row r="11" spans="2:9" ht="27.95" customHeight="1">
      <c r="B11" s="148" t="s">
        <v>49</v>
      </c>
      <c r="C11" s="5">
        <v>200</v>
      </c>
      <c r="D11" s="5">
        <v>5</v>
      </c>
      <c r="E11" s="5">
        <v>6</v>
      </c>
      <c r="F11" s="149">
        <v>10</v>
      </c>
      <c r="G11" s="149">
        <v>11</v>
      </c>
      <c r="H11" s="5">
        <v>14</v>
      </c>
      <c r="I11" s="155">
        <v>15</v>
      </c>
    </row>
    <row r="12" spans="2:9" ht="27.95" customHeight="1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A38" sqref="A38:K38"/>
    </sheetView>
  </sheetViews>
  <sheetFormatPr defaultColWidth="10.375" defaultRowHeight="16.5" customHeight="1"/>
  <cols>
    <col min="1" max="1" width="11.125" style="54" customWidth="1"/>
    <col min="2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189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>
      <c r="A2" s="89" t="s">
        <v>53</v>
      </c>
      <c r="B2" s="400" t="s">
        <v>359</v>
      </c>
      <c r="C2" s="190"/>
      <c r="D2" s="191" t="s">
        <v>54</v>
      </c>
      <c r="E2" s="191"/>
      <c r="F2" s="190" t="s">
        <v>55</v>
      </c>
      <c r="G2" s="190"/>
      <c r="H2" s="90" t="s">
        <v>56</v>
      </c>
      <c r="I2" s="192" t="s">
        <v>57</v>
      </c>
      <c r="J2" s="192"/>
      <c r="K2" s="193"/>
    </row>
    <row r="3" spans="1:11" ht="14.25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4.25">
      <c r="A4" s="93" t="s">
        <v>61</v>
      </c>
      <c r="B4" s="200" t="s">
        <v>62</v>
      </c>
      <c r="C4" s="201"/>
      <c r="D4" s="202" t="s">
        <v>63</v>
      </c>
      <c r="E4" s="203"/>
      <c r="F4" s="204" t="s">
        <v>64</v>
      </c>
      <c r="G4" s="205"/>
      <c r="H4" s="202" t="s">
        <v>65</v>
      </c>
      <c r="I4" s="203"/>
      <c r="J4" s="59" t="s">
        <v>66</v>
      </c>
      <c r="K4" s="60" t="s">
        <v>67</v>
      </c>
    </row>
    <row r="5" spans="1:11" ht="14.25">
      <c r="A5" s="94" t="s">
        <v>68</v>
      </c>
      <c r="B5" s="206" t="s">
        <v>69</v>
      </c>
      <c r="C5" s="201"/>
      <c r="D5" s="202" t="s">
        <v>70</v>
      </c>
      <c r="E5" s="203"/>
      <c r="F5" s="204">
        <v>45037</v>
      </c>
      <c r="G5" s="205"/>
      <c r="H5" s="202" t="s">
        <v>71</v>
      </c>
      <c r="I5" s="203"/>
      <c r="J5" s="59" t="s">
        <v>66</v>
      </c>
      <c r="K5" s="60" t="s">
        <v>67</v>
      </c>
    </row>
    <row r="6" spans="1:11" ht="14.25">
      <c r="A6" s="93" t="s">
        <v>72</v>
      </c>
      <c r="B6" s="95">
        <v>3</v>
      </c>
      <c r="C6" s="96">
        <v>6</v>
      </c>
      <c r="D6" s="94" t="s">
        <v>73</v>
      </c>
      <c r="E6" s="97"/>
      <c r="F6" s="204">
        <v>45108</v>
      </c>
      <c r="G6" s="205"/>
      <c r="H6" s="202" t="s">
        <v>74</v>
      </c>
      <c r="I6" s="203"/>
      <c r="J6" s="59" t="s">
        <v>66</v>
      </c>
      <c r="K6" s="60" t="s">
        <v>67</v>
      </c>
    </row>
    <row r="7" spans="1:11" ht="14.25">
      <c r="A7" s="93" t="s">
        <v>75</v>
      </c>
      <c r="B7" s="207">
        <v>11879</v>
      </c>
      <c r="C7" s="208"/>
      <c r="D7" s="94" t="s">
        <v>76</v>
      </c>
      <c r="E7" s="99"/>
      <c r="F7" s="204">
        <v>45127</v>
      </c>
      <c r="G7" s="205"/>
      <c r="H7" s="202" t="s">
        <v>77</v>
      </c>
      <c r="I7" s="203"/>
      <c r="J7" s="59" t="s">
        <v>66</v>
      </c>
      <c r="K7" s="60" t="s">
        <v>67</v>
      </c>
    </row>
    <row r="8" spans="1:11" ht="14.25">
      <c r="A8" s="101" t="s">
        <v>78</v>
      </c>
      <c r="B8" s="209"/>
      <c r="C8" s="210"/>
      <c r="D8" s="211" t="s">
        <v>79</v>
      </c>
      <c r="E8" s="212"/>
      <c r="F8" s="213">
        <v>45189</v>
      </c>
      <c r="G8" s="214"/>
      <c r="H8" s="211" t="s">
        <v>80</v>
      </c>
      <c r="I8" s="212"/>
      <c r="J8" s="108" t="s">
        <v>66</v>
      </c>
      <c r="K8" s="115" t="s">
        <v>67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23" t="s">
        <v>83</v>
      </c>
      <c r="B11" s="124" t="s">
        <v>84</v>
      </c>
      <c r="C11" s="125" t="s">
        <v>85</v>
      </c>
      <c r="D11" s="126"/>
      <c r="E11" s="127" t="s">
        <v>86</v>
      </c>
      <c r="F11" s="124" t="s">
        <v>84</v>
      </c>
      <c r="G11" s="125" t="s">
        <v>85</v>
      </c>
      <c r="H11" s="125" t="s">
        <v>87</v>
      </c>
      <c r="I11" s="127" t="s">
        <v>88</v>
      </c>
      <c r="J11" s="124" t="s">
        <v>84</v>
      </c>
      <c r="K11" s="141" t="s">
        <v>85</v>
      </c>
    </row>
    <row r="12" spans="1:11" ht="14.25">
      <c r="A12" s="94" t="s">
        <v>89</v>
      </c>
      <c r="B12" s="107" t="s">
        <v>84</v>
      </c>
      <c r="C12" s="59" t="s">
        <v>85</v>
      </c>
      <c r="D12" s="99"/>
      <c r="E12" s="97" t="s">
        <v>90</v>
      </c>
      <c r="F12" s="107" t="s">
        <v>84</v>
      </c>
      <c r="G12" s="59" t="s">
        <v>85</v>
      </c>
      <c r="H12" s="59" t="s">
        <v>87</v>
      </c>
      <c r="I12" s="97" t="s">
        <v>91</v>
      </c>
      <c r="J12" s="107" t="s">
        <v>84</v>
      </c>
      <c r="K12" s="60" t="s">
        <v>85</v>
      </c>
    </row>
    <row r="13" spans="1:11" ht="14.25">
      <c r="A13" s="94" t="s">
        <v>92</v>
      </c>
      <c r="B13" s="107" t="s">
        <v>84</v>
      </c>
      <c r="C13" s="59" t="s">
        <v>85</v>
      </c>
      <c r="D13" s="99"/>
      <c r="E13" s="97" t="s">
        <v>93</v>
      </c>
      <c r="F13" s="59" t="s">
        <v>94</v>
      </c>
      <c r="G13" s="59" t="s">
        <v>95</v>
      </c>
      <c r="H13" s="59" t="s">
        <v>87</v>
      </c>
      <c r="I13" s="97" t="s">
        <v>96</v>
      </c>
      <c r="J13" s="107" t="s">
        <v>84</v>
      </c>
      <c r="K13" s="60" t="s">
        <v>85</v>
      </c>
    </row>
    <row r="14" spans="1:11" ht="14.25">
      <c r="A14" s="211" t="s">
        <v>97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28" t="s">
        <v>99</v>
      </c>
      <c r="B16" s="125" t="s">
        <v>94</v>
      </c>
      <c r="C16" s="125" t="s">
        <v>95</v>
      </c>
      <c r="D16" s="129"/>
      <c r="E16" s="130" t="s">
        <v>100</v>
      </c>
      <c r="F16" s="125" t="s">
        <v>94</v>
      </c>
      <c r="G16" s="125" t="s">
        <v>95</v>
      </c>
      <c r="H16" s="131"/>
      <c r="I16" s="130" t="s">
        <v>101</v>
      </c>
      <c r="J16" s="125" t="s">
        <v>94</v>
      </c>
      <c r="K16" s="141" t="s">
        <v>95</v>
      </c>
    </row>
    <row r="17" spans="1:22" ht="16.5" customHeight="1">
      <c r="A17" s="98" t="s">
        <v>102</v>
      </c>
      <c r="B17" s="59" t="s">
        <v>94</v>
      </c>
      <c r="C17" s="59" t="s">
        <v>95</v>
      </c>
      <c r="D17" s="66"/>
      <c r="E17" s="109" t="s">
        <v>103</v>
      </c>
      <c r="F17" s="59" t="s">
        <v>94</v>
      </c>
      <c r="G17" s="59" t="s">
        <v>95</v>
      </c>
      <c r="H17" s="132"/>
      <c r="I17" s="109" t="s">
        <v>104</v>
      </c>
      <c r="J17" s="59" t="s">
        <v>94</v>
      </c>
      <c r="K17" s="60" t="s">
        <v>95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18" customHeight="1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33" t="s">
        <v>108</v>
      </c>
      <c r="B21" s="109" t="s">
        <v>109</v>
      </c>
      <c r="C21" s="109" t="s">
        <v>110</v>
      </c>
      <c r="D21" s="109" t="s">
        <v>111</v>
      </c>
      <c r="E21" s="109" t="s">
        <v>112</v>
      </c>
      <c r="F21" s="109" t="s">
        <v>113</v>
      </c>
      <c r="G21" s="109" t="s">
        <v>114</v>
      </c>
      <c r="H21" s="109" t="s">
        <v>115</v>
      </c>
      <c r="I21" s="109" t="s">
        <v>116</v>
      </c>
      <c r="J21" s="109" t="s">
        <v>117</v>
      </c>
      <c r="K21" s="82" t="s">
        <v>118</v>
      </c>
    </row>
    <row r="22" spans="1:22" ht="16.5" customHeight="1">
      <c r="A22" s="100" t="s">
        <v>119</v>
      </c>
      <c r="B22" s="134"/>
      <c r="C22" s="134"/>
      <c r="D22" s="134">
        <v>0.5</v>
      </c>
      <c r="E22" s="134">
        <v>0.5</v>
      </c>
      <c r="F22" s="134">
        <v>0.5</v>
      </c>
      <c r="G22" s="134">
        <v>0.5</v>
      </c>
      <c r="H22" s="134">
        <v>0.5</v>
      </c>
      <c r="I22" s="134">
        <v>0.5</v>
      </c>
      <c r="J22" s="134"/>
      <c r="K22" s="143"/>
    </row>
    <row r="23" spans="1:22" ht="16.5" customHeight="1">
      <c r="B23" s="134"/>
      <c r="C23" s="134"/>
      <c r="D23" s="134"/>
      <c r="E23" s="134"/>
      <c r="F23" s="134"/>
      <c r="G23" s="134"/>
      <c r="H23" s="134"/>
      <c r="I23" s="134"/>
      <c r="J23" s="134"/>
      <c r="K23" s="144"/>
    </row>
    <row r="24" spans="1:22" ht="16.5" customHeight="1">
      <c r="A24" s="100"/>
      <c r="B24" s="134"/>
      <c r="C24" s="134"/>
      <c r="D24" s="134"/>
      <c r="E24" s="134"/>
      <c r="F24" s="134"/>
      <c r="G24" s="134"/>
      <c r="H24" s="134"/>
      <c r="I24" s="134"/>
      <c r="J24" s="134"/>
      <c r="K24" s="144"/>
    </row>
    <row r="25" spans="1:22" ht="16.5" customHeight="1">
      <c r="A25" s="100"/>
      <c r="B25" s="134"/>
      <c r="C25" s="134"/>
      <c r="D25" s="134"/>
      <c r="E25" s="134"/>
      <c r="F25" s="134"/>
      <c r="G25" s="134"/>
      <c r="H25" s="134"/>
      <c r="I25" s="134"/>
      <c r="J25" s="134"/>
      <c r="K25" s="80"/>
    </row>
    <row r="26" spans="1:22" ht="16.5" customHeight="1">
      <c r="A26" s="100"/>
      <c r="B26" s="134"/>
      <c r="C26" s="134"/>
      <c r="D26" s="134"/>
      <c r="E26" s="134"/>
      <c r="F26" s="134"/>
      <c r="G26" s="134"/>
      <c r="H26" s="134"/>
      <c r="I26" s="134"/>
      <c r="J26" s="134"/>
      <c r="K26" s="80"/>
    </row>
    <row r="27" spans="1:22" ht="16.5" customHeight="1">
      <c r="A27" s="100"/>
      <c r="B27" s="134"/>
      <c r="C27" s="134"/>
      <c r="D27" s="134"/>
      <c r="E27" s="134"/>
      <c r="F27" s="134"/>
      <c r="G27" s="134"/>
      <c r="H27" s="134"/>
      <c r="I27" s="134"/>
      <c r="J27" s="134"/>
      <c r="K27" s="80"/>
    </row>
    <row r="28" spans="1:22" ht="16.5" customHeight="1">
      <c r="A28" s="100"/>
      <c r="B28" s="134"/>
      <c r="C28" s="134"/>
      <c r="D28" s="134"/>
      <c r="E28" s="134"/>
      <c r="F28" s="134"/>
      <c r="G28" s="134"/>
      <c r="H28" s="134"/>
      <c r="I28" s="134"/>
      <c r="J28" s="134"/>
      <c r="K28" s="80"/>
    </row>
    <row r="29" spans="1:22" ht="18" customHeight="1">
      <c r="A29" s="228" t="s">
        <v>120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121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122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7" t="s">
        <v>123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124</v>
      </c>
      <c r="B34" s="241"/>
      <c r="C34" s="59" t="s">
        <v>66</v>
      </c>
      <c r="D34" s="59" t="s">
        <v>67</v>
      </c>
      <c r="E34" s="242" t="s">
        <v>125</v>
      </c>
      <c r="F34" s="243"/>
      <c r="G34" s="243"/>
      <c r="H34" s="243"/>
      <c r="I34" s="243"/>
      <c r="J34" s="243"/>
      <c r="K34" s="244"/>
    </row>
    <row r="35" spans="1:11" ht="14.25">
      <c r="A35" s="245" t="s">
        <v>126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127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128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4.2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4.2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4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4.25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8" t="s">
        <v>130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>
      <c r="A45" s="128" t="s">
        <v>131</v>
      </c>
      <c r="B45" s="125" t="s">
        <v>94</v>
      </c>
      <c r="C45" s="125" t="s">
        <v>95</v>
      </c>
      <c r="D45" s="125" t="s">
        <v>87</v>
      </c>
      <c r="E45" s="130" t="s">
        <v>132</v>
      </c>
      <c r="F45" s="125" t="s">
        <v>94</v>
      </c>
      <c r="G45" s="125" t="s">
        <v>95</v>
      </c>
      <c r="H45" s="125" t="s">
        <v>87</v>
      </c>
      <c r="I45" s="130" t="s">
        <v>133</v>
      </c>
      <c r="J45" s="125" t="s">
        <v>94</v>
      </c>
      <c r="K45" s="141" t="s">
        <v>95</v>
      </c>
    </row>
    <row r="46" spans="1:11" ht="14.25">
      <c r="A46" s="98" t="s">
        <v>86</v>
      </c>
      <c r="B46" s="59" t="s">
        <v>94</v>
      </c>
      <c r="C46" s="59" t="s">
        <v>95</v>
      </c>
      <c r="D46" s="59" t="s">
        <v>87</v>
      </c>
      <c r="E46" s="109" t="s">
        <v>93</v>
      </c>
      <c r="F46" s="59" t="s">
        <v>94</v>
      </c>
      <c r="G46" s="59" t="s">
        <v>95</v>
      </c>
      <c r="H46" s="59" t="s">
        <v>87</v>
      </c>
      <c r="I46" s="109" t="s">
        <v>104</v>
      </c>
      <c r="J46" s="59" t="s">
        <v>94</v>
      </c>
      <c r="K46" s="60" t="s">
        <v>95</v>
      </c>
    </row>
    <row r="47" spans="1:11" ht="14.25">
      <c r="A47" s="211" t="s">
        <v>97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>
      <c r="A48" s="245" t="s">
        <v>134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>
      <c r="A50" s="135" t="s">
        <v>135</v>
      </c>
      <c r="B50" s="254" t="s">
        <v>136</v>
      </c>
      <c r="C50" s="254"/>
      <c r="D50" s="136" t="s">
        <v>137</v>
      </c>
      <c r="E50" s="137" t="s">
        <v>138</v>
      </c>
      <c r="F50" s="138" t="s">
        <v>139</v>
      </c>
      <c r="G50" s="139">
        <v>45037</v>
      </c>
      <c r="H50" s="255" t="s">
        <v>140</v>
      </c>
      <c r="I50" s="256"/>
      <c r="J50" s="257"/>
      <c r="K50" s="258"/>
    </row>
    <row r="51" spans="1:11" ht="14.25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35" t="s">
        <v>135</v>
      </c>
      <c r="B53" s="254" t="s">
        <v>136</v>
      </c>
      <c r="C53" s="254"/>
      <c r="D53" s="136" t="s">
        <v>137</v>
      </c>
      <c r="E53" s="140" t="s">
        <v>141</v>
      </c>
      <c r="F53" s="138" t="s">
        <v>142</v>
      </c>
      <c r="G53" s="139"/>
      <c r="H53" s="255" t="s">
        <v>140</v>
      </c>
      <c r="I53" s="256"/>
      <c r="J53" s="257" t="s">
        <v>143</v>
      </c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workbookViewId="0">
      <selection activeCell="P9" sqref="P9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9" width="9.625" style="39" customWidth="1"/>
    <col min="10" max="10" width="12.125" style="39" customWidth="1"/>
    <col min="11" max="14" width="9.625" style="39" customWidth="1"/>
    <col min="15" max="16384" width="9" style="39"/>
  </cols>
  <sheetData>
    <row r="1" spans="1:14" ht="30" customHeight="1">
      <c r="A1" s="262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40" t="s">
        <v>61</v>
      </c>
      <c r="B2" s="264" t="s">
        <v>62</v>
      </c>
      <c r="C2" s="264"/>
      <c r="D2" s="41" t="s">
        <v>68</v>
      </c>
      <c r="E2" s="265" t="s">
        <v>69</v>
      </c>
      <c r="F2" s="264"/>
      <c r="G2" s="264"/>
      <c r="H2" s="270"/>
      <c r="I2" s="51" t="s">
        <v>56</v>
      </c>
      <c r="J2" s="264" t="s">
        <v>57</v>
      </c>
      <c r="K2" s="264"/>
      <c r="L2" s="264"/>
      <c r="M2" s="264"/>
      <c r="N2" s="266"/>
    </row>
    <row r="3" spans="1:14" ht="29.1" customHeight="1">
      <c r="A3" s="269" t="s">
        <v>145</v>
      </c>
      <c r="B3" s="267" t="s">
        <v>146</v>
      </c>
      <c r="C3" s="267"/>
      <c r="D3" s="267"/>
      <c r="E3" s="267"/>
      <c r="F3" s="267"/>
      <c r="G3" s="267"/>
      <c r="H3" s="271"/>
      <c r="I3" s="267" t="s">
        <v>147</v>
      </c>
      <c r="J3" s="267"/>
      <c r="K3" s="267"/>
      <c r="L3" s="267"/>
      <c r="M3" s="267"/>
      <c r="N3" s="268"/>
    </row>
    <row r="4" spans="1:14" ht="29.1" customHeight="1">
      <c r="A4" s="269"/>
      <c r="B4" s="42" t="s">
        <v>111</v>
      </c>
      <c r="C4" s="42" t="s">
        <v>112</v>
      </c>
      <c r="D4" s="42" t="s">
        <v>113</v>
      </c>
      <c r="E4" s="42" t="s">
        <v>114</v>
      </c>
      <c r="F4" s="42" t="s">
        <v>115</v>
      </c>
      <c r="G4" s="43" t="s">
        <v>116</v>
      </c>
      <c r="H4" s="271"/>
      <c r="I4" s="117" t="s">
        <v>148</v>
      </c>
      <c r="J4" s="117" t="s">
        <v>149</v>
      </c>
      <c r="K4" s="117"/>
      <c r="L4" s="117"/>
      <c r="M4" s="117"/>
      <c r="N4" s="117"/>
    </row>
    <row r="5" spans="1:14" ht="21.95" customHeight="1">
      <c r="A5" s="44" t="s">
        <v>150</v>
      </c>
      <c r="B5" s="42" t="s">
        <v>151</v>
      </c>
      <c r="C5" s="42" t="s">
        <v>152</v>
      </c>
      <c r="D5" s="45" t="s">
        <v>153</v>
      </c>
      <c r="E5" s="45" t="s">
        <v>154</v>
      </c>
      <c r="F5" s="42" t="s">
        <v>155</v>
      </c>
      <c r="G5" s="42" t="s">
        <v>156</v>
      </c>
      <c r="H5" s="271"/>
      <c r="I5" s="118" t="s">
        <v>151</v>
      </c>
      <c r="J5" s="118" t="s">
        <v>152</v>
      </c>
      <c r="K5" s="118" t="s">
        <v>153</v>
      </c>
      <c r="L5" s="118" t="s">
        <v>154</v>
      </c>
      <c r="M5" s="118" t="s">
        <v>155</v>
      </c>
      <c r="N5" s="118" t="s">
        <v>156</v>
      </c>
    </row>
    <row r="6" spans="1:14" ht="21.95" customHeight="1">
      <c r="A6" s="83" t="s">
        <v>157</v>
      </c>
      <c r="B6" s="84">
        <f>C6-2.1</f>
        <v>98.800000000000011</v>
      </c>
      <c r="C6" s="84">
        <f>D6-2.1</f>
        <v>100.9</v>
      </c>
      <c r="D6" s="85">
        <v>103</v>
      </c>
      <c r="E6" s="84">
        <f t="shared" ref="E6:G6" si="0">D6+2.1</f>
        <v>105.1</v>
      </c>
      <c r="F6" s="84">
        <f t="shared" si="0"/>
        <v>107.19999999999999</v>
      </c>
      <c r="G6" s="86">
        <f t="shared" si="0"/>
        <v>109.29999999999998</v>
      </c>
      <c r="H6" s="271"/>
      <c r="I6" s="119" t="s">
        <v>158</v>
      </c>
      <c r="J6" s="119" t="s">
        <v>159</v>
      </c>
      <c r="K6" s="120"/>
      <c r="L6" s="120"/>
      <c r="M6" s="120"/>
      <c r="N6" s="120"/>
    </row>
    <row r="7" spans="1:14" ht="21.95" customHeight="1">
      <c r="A7" s="83" t="s">
        <v>160</v>
      </c>
      <c r="B7" s="84">
        <f>C7-4</f>
        <v>78</v>
      </c>
      <c r="C7" s="84">
        <f>D7-4</f>
        <v>82</v>
      </c>
      <c r="D7" s="85">
        <v>86</v>
      </c>
      <c r="E7" s="84">
        <f t="shared" ref="E7:E9" si="1">D7+4</f>
        <v>90</v>
      </c>
      <c r="F7" s="84">
        <f>E7+5</f>
        <v>95</v>
      </c>
      <c r="G7" s="86">
        <f>F7+6</f>
        <v>101</v>
      </c>
      <c r="H7" s="271"/>
      <c r="I7" s="119" t="s">
        <v>161</v>
      </c>
      <c r="J7" s="119" t="s">
        <v>162</v>
      </c>
      <c r="K7" s="120"/>
      <c r="L7" s="120"/>
      <c r="M7" s="120"/>
      <c r="N7" s="120"/>
    </row>
    <row r="8" spans="1:14" ht="21.95" customHeight="1">
      <c r="A8" s="83" t="s">
        <v>164</v>
      </c>
      <c r="B8" s="84">
        <f>C8-4</f>
        <v>86</v>
      </c>
      <c r="C8" s="84">
        <f>D8-4</f>
        <v>90</v>
      </c>
      <c r="D8" s="85">
        <v>94</v>
      </c>
      <c r="E8" s="84">
        <f t="shared" si="1"/>
        <v>98</v>
      </c>
      <c r="F8" s="84">
        <f>E8+5</f>
        <v>103</v>
      </c>
      <c r="G8" s="86">
        <f>F8+6</f>
        <v>109</v>
      </c>
      <c r="H8" s="271"/>
      <c r="I8" s="119" t="s">
        <v>165</v>
      </c>
      <c r="J8" s="119" t="s">
        <v>165</v>
      </c>
      <c r="K8" s="120"/>
      <c r="L8" s="120"/>
      <c r="M8" s="120"/>
      <c r="N8" s="120"/>
    </row>
    <row r="9" spans="1:14" ht="21.95" customHeight="1">
      <c r="A9" s="83" t="s">
        <v>166</v>
      </c>
      <c r="B9" s="84">
        <f>C9-3.6</f>
        <v>99.800000000000011</v>
      </c>
      <c r="C9" s="84">
        <f>D9-3.6</f>
        <v>103.4</v>
      </c>
      <c r="D9" s="85">
        <v>107</v>
      </c>
      <c r="E9" s="84">
        <f t="shared" si="1"/>
        <v>111</v>
      </c>
      <c r="F9" s="84">
        <f>E9+4</f>
        <v>115</v>
      </c>
      <c r="G9" s="86">
        <f>F9+4</f>
        <v>119</v>
      </c>
      <c r="H9" s="271"/>
      <c r="I9" s="119" t="s">
        <v>167</v>
      </c>
      <c r="J9" s="119" t="s">
        <v>167</v>
      </c>
      <c r="K9" s="120"/>
      <c r="L9" s="120"/>
      <c r="M9" s="120"/>
      <c r="N9" s="120"/>
    </row>
    <row r="10" spans="1:14" ht="21.95" customHeight="1">
      <c r="A10" s="83" t="s">
        <v>168</v>
      </c>
      <c r="B10" s="84">
        <f>C10-1.15</f>
        <v>30.200000000000003</v>
      </c>
      <c r="C10" s="84">
        <f>D10-1.15</f>
        <v>31.35</v>
      </c>
      <c r="D10" s="85">
        <v>32.5</v>
      </c>
      <c r="E10" s="84">
        <f t="shared" ref="E10:G10" si="2">D10+1.3</f>
        <v>33.799999999999997</v>
      </c>
      <c r="F10" s="84">
        <f t="shared" si="2"/>
        <v>35.099999999999994</v>
      </c>
      <c r="G10" s="86">
        <f t="shared" si="2"/>
        <v>36.399999999999991</v>
      </c>
      <c r="H10" s="271"/>
      <c r="I10" s="119" t="s">
        <v>167</v>
      </c>
      <c r="J10" s="119" t="s">
        <v>167</v>
      </c>
      <c r="K10" s="120"/>
      <c r="L10" s="120"/>
      <c r="M10" s="120"/>
      <c r="N10" s="120"/>
    </row>
    <row r="11" spans="1:14" ht="21.95" customHeight="1">
      <c r="A11" s="83" t="s">
        <v>169</v>
      </c>
      <c r="B11" s="84">
        <f>C11-0.7</f>
        <v>22.6</v>
      </c>
      <c r="C11" s="84">
        <f>D11-0.7</f>
        <v>23.3</v>
      </c>
      <c r="D11" s="85">
        <v>24</v>
      </c>
      <c r="E11" s="84">
        <f>D11+0.7</f>
        <v>24.7</v>
      </c>
      <c r="F11" s="84">
        <f>E11+0.7</f>
        <v>25.4</v>
      </c>
      <c r="G11" s="86">
        <f>F11+0.9</f>
        <v>26.299999999999997</v>
      </c>
      <c r="H11" s="271"/>
      <c r="I11" s="119" t="s">
        <v>170</v>
      </c>
      <c r="J11" s="119" t="s">
        <v>170</v>
      </c>
      <c r="K11" s="120"/>
      <c r="L11" s="120"/>
      <c r="M11" s="120"/>
      <c r="N11" s="120"/>
    </row>
    <row r="12" spans="1:14" ht="21.95" customHeight="1">
      <c r="A12" s="83" t="s">
        <v>171</v>
      </c>
      <c r="B12" s="84">
        <f>C12-0.5</f>
        <v>18</v>
      </c>
      <c r="C12" s="84">
        <f>D12-0.5</f>
        <v>18.5</v>
      </c>
      <c r="D12" s="85">
        <v>19</v>
      </c>
      <c r="E12" s="84">
        <f>D12+0.5</f>
        <v>19.5</v>
      </c>
      <c r="F12" s="84">
        <f>E12+0.5</f>
        <v>20</v>
      </c>
      <c r="G12" s="86">
        <f>F12+0.7</f>
        <v>20.7</v>
      </c>
      <c r="H12" s="271"/>
      <c r="I12" s="119" t="s">
        <v>170</v>
      </c>
      <c r="J12" s="119" t="s">
        <v>170</v>
      </c>
      <c r="K12" s="120"/>
      <c r="L12" s="120"/>
      <c r="M12" s="120"/>
      <c r="N12" s="120"/>
    </row>
    <row r="13" spans="1:14" ht="21.95" customHeight="1">
      <c r="A13" s="83" t="s">
        <v>172</v>
      </c>
      <c r="B13" s="84">
        <f>C13-0.7</f>
        <v>28.7</v>
      </c>
      <c r="C13" s="84">
        <f>D13-0.6</f>
        <v>29.4</v>
      </c>
      <c r="D13" s="85">
        <v>30</v>
      </c>
      <c r="E13" s="84">
        <f>D13+0.6</f>
        <v>30.6</v>
      </c>
      <c r="F13" s="84">
        <f>E13+0.7</f>
        <v>31.3</v>
      </c>
      <c r="G13" s="86">
        <f>F13+0.6</f>
        <v>31.900000000000002</v>
      </c>
      <c r="H13" s="271"/>
      <c r="I13" s="119" t="s">
        <v>158</v>
      </c>
      <c r="J13" s="119" t="s">
        <v>170</v>
      </c>
      <c r="K13" s="120"/>
      <c r="L13" s="120"/>
      <c r="M13" s="120"/>
      <c r="N13" s="120"/>
    </row>
    <row r="14" spans="1:14" ht="21.95" customHeight="1">
      <c r="A14" s="83" t="s">
        <v>173</v>
      </c>
      <c r="B14" s="84">
        <f>C14-0.9</f>
        <v>41.2</v>
      </c>
      <c r="C14" s="84">
        <f>D14-0.9</f>
        <v>42.1</v>
      </c>
      <c r="D14" s="85">
        <v>43</v>
      </c>
      <c r="E14" s="84">
        <f t="shared" ref="E14:G14" si="3">D14+1.1</f>
        <v>44.1</v>
      </c>
      <c r="F14" s="84">
        <f t="shared" si="3"/>
        <v>45.2</v>
      </c>
      <c r="G14" s="86">
        <f t="shared" si="3"/>
        <v>46.300000000000004</v>
      </c>
      <c r="H14" s="271"/>
      <c r="I14" s="119"/>
      <c r="J14" s="119"/>
      <c r="K14" s="120"/>
      <c r="L14" s="120"/>
      <c r="M14" s="120"/>
      <c r="N14" s="120"/>
    </row>
    <row r="15" spans="1:14" ht="14.25">
      <c r="A15" s="39" t="s">
        <v>174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14.25">
      <c r="A16" s="116"/>
      <c r="B16" s="116"/>
      <c r="C16" s="116"/>
      <c r="D16" s="116"/>
      <c r="E16" s="116"/>
      <c r="F16" s="116"/>
      <c r="G16" s="116"/>
      <c r="H16" s="116"/>
      <c r="I16" s="121" t="s">
        <v>175</v>
      </c>
      <c r="J16" s="122"/>
      <c r="K16" s="121" t="s">
        <v>176</v>
      </c>
      <c r="L16" s="121"/>
      <c r="M16" s="121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5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3" sqref="A33:K33"/>
    </sheetView>
  </sheetViews>
  <sheetFormatPr defaultColWidth="10" defaultRowHeight="16.5" customHeight="1"/>
  <cols>
    <col min="1" max="1" width="10.875" style="54" customWidth="1"/>
    <col min="2" max="16384" width="10" style="54"/>
  </cols>
  <sheetData>
    <row r="1" spans="1:11" ht="22.5" customHeight="1">
      <c r="A1" s="272" t="s">
        <v>178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>
      <c r="A2" s="89" t="s">
        <v>53</v>
      </c>
      <c r="B2" s="190"/>
      <c r="C2" s="190"/>
      <c r="D2" s="191" t="s">
        <v>54</v>
      </c>
      <c r="E2" s="191"/>
      <c r="F2" s="190"/>
      <c r="G2" s="190"/>
      <c r="H2" s="90" t="s">
        <v>56</v>
      </c>
      <c r="I2" s="192" t="s">
        <v>57</v>
      </c>
      <c r="J2" s="192"/>
      <c r="K2" s="193"/>
    </row>
    <row r="3" spans="1:11" ht="16.5" customHeight="1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6.5" customHeight="1">
      <c r="A4" s="93" t="s">
        <v>61</v>
      </c>
      <c r="B4" s="200" t="s">
        <v>62</v>
      </c>
      <c r="C4" s="201"/>
      <c r="D4" s="202" t="s">
        <v>63</v>
      </c>
      <c r="E4" s="203"/>
      <c r="F4" s="204" t="s">
        <v>64</v>
      </c>
      <c r="G4" s="205"/>
      <c r="H4" s="202" t="s">
        <v>179</v>
      </c>
      <c r="I4" s="203"/>
      <c r="J4" s="59" t="s">
        <v>66</v>
      </c>
      <c r="K4" s="60" t="s">
        <v>67</v>
      </c>
    </row>
    <row r="5" spans="1:11" ht="16.5" customHeight="1">
      <c r="A5" s="94" t="s">
        <v>68</v>
      </c>
      <c r="B5" s="206" t="s">
        <v>69</v>
      </c>
      <c r="C5" s="201"/>
      <c r="D5" s="202" t="s">
        <v>70</v>
      </c>
      <c r="E5" s="203"/>
      <c r="F5" s="204">
        <v>45037</v>
      </c>
      <c r="G5" s="205"/>
      <c r="H5" s="202" t="s">
        <v>180</v>
      </c>
      <c r="I5" s="203"/>
      <c r="J5" s="59" t="s">
        <v>66</v>
      </c>
      <c r="K5" s="60" t="s">
        <v>67</v>
      </c>
    </row>
    <row r="6" spans="1:11" ht="16.5" customHeight="1">
      <c r="A6" s="93" t="s">
        <v>72</v>
      </c>
      <c r="B6" s="95">
        <v>3</v>
      </c>
      <c r="C6" s="96">
        <v>6</v>
      </c>
      <c r="D6" s="94" t="s">
        <v>73</v>
      </c>
      <c r="E6" s="97"/>
      <c r="F6" s="204">
        <v>45108</v>
      </c>
      <c r="G6" s="205"/>
      <c r="H6" s="273" t="s">
        <v>181</v>
      </c>
      <c r="I6" s="274"/>
      <c r="J6" s="274"/>
      <c r="K6" s="275"/>
    </row>
    <row r="7" spans="1:11" ht="16.5" customHeight="1">
      <c r="A7" s="93" t="s">
        <v>75</v>
      </c>
      <c r="B7" s="207">
        <v>11879</v>
      </c>
      <c r="C7" s="208"/>
      <c r="D7" s="94" t="s">
        <v>76</v>
      </c>
      <c r="E7" s="99"/>
      <c r="F7" s="204">
        <v>45127</v>
      </c>
      <c r="G7" s="205"/>
      <c r="H7" s="276"/>
      <c r="I7" s="200"/>
      <c r="J7" s="200"/>
      <c r="K7" s="201"/>
    </row>
    <row r="8" spans="1:11" ht="16.5" customHeight="1">
      <c r="A8" s="101" t="s">
        <v>78</v>
      </c>
      <c r="B8" s="209"/>
      <c r="C8" s="210"/>
      <c r="D8" s="211" t="s">
        <v>79</v>
      </c>
      <c r="E8" s="212"/>
      <c r="F8" s="213">
        <v>45189</v>
      </c>
      <c r="G8" s="214"/>
      <c r="H8" s="211"/>
      <c r="I8" s="212"/>
      <c r="J8" s="212"/>
      <c r="K8" s="221"/>
    </row>
    <row r="9" spans="1:11" ht="16.5" customHeight="1">
      <c r="A9" s="277" t="s">
        <v>182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102" t="s">
        <v>83</v>
      </c>
      <c r="B10" s="103" t="s">
        <v>84</v>
      </c>
      <c r="C10" s="104" t="s">
        <v>85</v>
      </c>
      <c r="D10" s="105"/>
      <c r="E10" s="106" t="s">
        <v>88</v>
      </c>
      <c r="F10" s="103" t="s">
        <v>84</v>
      </c>
      <c r="G10" s="104" t="s">
        <v>85</v>
      </c>
      <c r="H10" s="103"/>
      <c r="I10" s="106" t="s">
        <v>86</v>
      </c>
      <c r="J10" s="103" t="s">
        <v>84</v>
      </c>
      <c r="K10" s="114" t="s">
        <v>85</v>
      </c>
    </row>
    <row r="11" spans="1:11" ht="16.5" customHeight="1">
      <c r="A11" s="94" t="s">
        <v>89</v>
      </c>
      <c r="B11" s="107" t="s">
        <v>84</v>
      </c>
      <c r="C11" s="59" t="s">
        <v>85</v>
      </c>
      <c r="D11" s="99"/>
      <c r="E11" s="97" t="s">
        <v>91</v>
      </c>
      <c r="F11" s="107" t="s">
        <v>84</v>
      </c>
      <c r="G11" s="59" t="s">
        <v>85</v>
      </c>
      <c r="H11" s="107"/>
      <c r="I11" s="97" t="s">
        <v>96</v>
      </c>
      <c r="J11" s="107" t="s">
        <v>84</v>
      </c>
      <c r="K11" s="60" t="s">
        <v>85</v>
      </c>
    </row>
    <row r="12" spans="1:11" ht="16.5" customHeight="1">
      <c r="A12" s="211" t="s">
        <v>125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>
      <c r="A13" s="278" t="s">
        <v>183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79" t="s">
        <v>184</v>
      </c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78" t="s">
        <v>185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79" t="s">
        <v>186</v>
      </c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123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>
      <c r="A23" s="240" t="s">
        <v>124</v>
      </c>
      <c r="B23" s="241"/>
      <c r="C23" s="59" t="s">
        <v>66</v>
      </c>
      <c r="D23" s="59" t="s">
        <v>67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02" t="s">
        <v>187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7" t="s">
        <v>130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91" t="s">
        <v>131</v>
      </c>
      <c r="B27" s="104" t="s">
        <v>94</v>
      </c>
      <c r="C27" s="104" t="s">
        <v>95</v>
      </c>
      <c r="D27" s="104" t="s">
        <v>87</v>
      </c>
      <c r="E27" s="92" t="s">
        <v>132</v>
      </c>
      <c r="F27" s="104" t="s">
        <v>94</v>
      </c>
      <c r="G27" s="104" t="s">
        <v>95</v>
      </c>
      <c r="H27" s="104" t="s">
        <v>87</v>
      </c>
      <c r="I27" s="92" t="s">
        <v>133</v>
      </c>
      <c r="J27" s="104" t="s">
        <v>94</v>
      </c>
      <c r="K27" s="114" t="s">
        <v>95</v>
      </c>
    </row>
    <row r="28" spans="1:11" ht="16.5" customHeight="1">
      <c r="A28" s="98" t="s">
        <v>86</v>
      </c>
      <c r="B28" s="59" t="s">
        <v>94</v>
      </c>
      <c r="C28" s="59" t="s">
        <v>95</v>
      </c>
      <c r="D28" s="59" t="s">
        <v>87</v>
      </c>
      <c r="E28" s="109" t="s">
        <v>93</v>
      </c>
      <c r="F28" s="59" t="s">
        <v>94</v>
      </c>
      <c r="G28" s="59" t="s">
        <v>95</v>
      </c>
      <c r="H28" s="59" t="s">
        <v>87</v>
      </c>
      <c r="I28" s="109" t="s">
        <v>104</v>
      </c>
      <c r="J28" s="59" t="s">
        <v>94</v>
      </c>
      <c r="K28" s="60" t="s">
        <v>95</v>
      </c>
    </row>
    <row r="29" spans="1:11" ht="16.5" customHeight="1">
      <c r="A29" s="202" t="s">
        <v>97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0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277" t="s">
        <v>188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301" t="s">
        <v>189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08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08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08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08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7.25" customHeight="1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277" t="s">
        <v>190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304" t="s">
        <v>125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10" t="s">
        <v>135</v>
      </c>
      <c r="B48" s="307" t="s">
        <v>136</v>
      </c>
      <c r="C48" s="307"/>
      <c r="D48" s="111" t="s">
        <v>137</v>
      </c>
      <c r="E48" s="112"/>
      <c r="F48" s="111" t="s">
        <v>139</v>
      </c>
      <c r="G48" s="113"/>
      <c r="H48" s="308" t="s">
        <v>140</v>
      </c>
      <c r="I48" s="308"/>
      <c r="J48" s="307"/>
      <c r="K48" s="309"/>
    </row>
    <row r="49" spans="1:11" ht="16.5" customHeight="1">
      <c r="A49" s="218" t="s">
        <v>191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10" t="s">
        <v>135</v>
      </c>
      <c r="B52" s="307" t="s">
        <v>136</v>
      </c>
      <c r="C52" s="307"/>
      <c r="D52" s="111" t="s">
        <v>137</v>
      </c>
      <c r="E52" s="111"/>
      <c r="F52" s="111" t="s">
        <v>139</v>
      </c>
      <c r="G52" s="111" t="s">
        <v>192</v>
      </c>
      <c r="H52" s="308" t="s">
        <v>140</v>
      </c>
      <c r="I52" s="308"/>
      <c r="J52" s="316"/>
      <c r="K52" s="31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workbookViewId="0">
      <selection activeCell="A8" sqref="A8:XFD8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0.625" style="39" customWidth="1"/>
    <col min="15" max="16384" width="9" style="39"/>
  </cols>
  <sheetData>
    <row r="1" spans="1:14" ht="30" customHeight="1">
      <c r="A1" s="262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40" t="s">
        <v>61</v>
      </c>
      <c r="B2" s="264" t="s">
        <v>62</v>
      </c>
      <c r="C2" s="264"/>
      <c r="D2" s="41" t="s">
        <v>68</v>
      </c>
      <c r="E2" s="265" t="s">
        <v>69</v>
      </c>
      <c r="F2" s="264"/>
      <c r="G2" s="264"/>
      <c r="H2" s="270"/>
      <c r="I2" s="51" t="s">
        <v>56</v>
      </c>
      <c r="J2" s="264" t="s">
        <v>57</v>
      </c>
      <c r="K2" s="264"/>
      <c r="L2" s="264"/>
      <c r="M2" s="264"/>
      <c r="N2" s="266"/>
    </row>
    <row r="3" spans="1:14" ht="29.1" customHeight="1">
      <c r="A3" s="269" t="s">
        <v>145</v>
      </c>
      <c r="B3" s="267" t="s">
        <v>146</v>
      </c>
      <c r="C3" s="267"/>
      <c r="D3" s="267"/>
      <c r="E3" s="267"/>
      <c r="F3" s="267"/>
      <c r="G3" s="267"/>
      <c r="H3" s="271"/>
      <c r="I3" s="267" t="s">
        <v>147</v>
      </c>
      <c r="J3" s="267"/>
      <c r="K3" s="267"/>
      <c r="L3" s="267"/>
      <c r="M3" s="267"/>
      <c r="N3" s="268"/>
    </row>
    <row r="4" spans="1:14" ht="29.1" customHeight="1">
      <c r="A4" s="269"/>
      <c r="B4" s="42" t="s">
        <v>111</v>
      </c>
      <c r="C4" s="42" t="s">
        <v>112</v>
      </c>
      <c r="D4" s="42" t="s">
        <v>113</v>
      </c>
      <c r="E4" s="42" t="s">
        <v>114</v>
      </c>
      <c r="F4" s="42" t="s">
        <v>115</v>
      </c>
      <c r="G4" s="43" t="s">
        <v>116</v>
      </c>
      <c r="H4" s="271"/>
      <c r="I4" s="52" t="s">
        <v>111</v>
      </c>
      <c r="J4" s="52" t="s">
        <v>112</v>
      </c>
      <c r="K4" s="52" t="s">
        <v>113</v>
      </c>
      <c r="L4" s="52" t="s">
        <v>114</v>
      </c>
      <c r="M4" s="52" t="s">
        <v>115</v>
      </c>
      <c r="N4" s="87" t="s">
        <v>116</v>
      </c>
    </row>
    <row r="5" spans="1:14" ht="29.1" customHeight="1">
      <c r="A5" s="44" t="s">
        <v>150</v>
      </c>
      <c r="B5" s="42" t="s">
        <v>151</v>
      </c>
      <c r="C5" s="42" t="s">
        <v>152</v>
      </c>
      <c r="D5" s="45" t="s">
        <v>153</v>
      </c>
      <c r="E5" s="45" t="s">
        <v>154</v>
      </c>
      <c r="F5" s="42" t="s">
        <v>155</v>
      </c>
      <c r="G5" s="42" t="s">
        <v>156</v>
      </c>
      <c r="H5" s="271"/>
      <c r="I5" s="401" t="s">
        <v>360</v>
      </c>
      <c r="J5" s="401" t="s">
        <v>360</v>
      </c>
      <c r="K5" s="401" t="s">
        <v>360</v>
      </c>
      <c r="L5" s="401" t="s">
        <v>360</v>
      </c>
      <c r="M5" s="401" t="s">
        <v>360</v>
      </c>
      <c r="N5" s="401" t="s">
        <v>360</v>
      </c>
    </row>
    <row r="6" spans="1:14" ht="29.1" customHeight="1">
      <c r="A6" s="83" t="s">
        <v>157</v>
      </c>
      <c r="B6" s="84">
        <f>C6-2.1</f>
        <v>98.800000000000011</v>
      </c>
      <c r="C6" s="84">
        <f>D6-2.1</f>
        <v>100.9</v>
      </c>
      <c r="D6" s="85">
        <v>103</v>
      </c>
      <c r="E6" s="84">
        <f t="shared" ref="E6:G6" si="0">D6+2.1</f>
        <v>105.1</v>
      </c>
      <c r="F6" s="84">
        <f t="shared" si="0"/>
        <v>107.19999999999999</v>
      </c>
      <c r="G6" s="86">
        <f t="shared" si="0"/>
        <v>109.29999999999998</v>
      </c>
      <c r="H6" s="271"/>
      <c r="I6" s="88" t="s">
        <v>193</v>
      </c>
      <c r="J6" s="88" t="s">
        <v>194</v>
      </c>
      <c r="K6" s="88" t="s">
        <v>195</v>
      </c>
      <c r="L6" s="88" t="s">
        <v>196</v>
      </c>
      <c r="M6" s="88" t="s">
        <v>195</v>
      </c>
      <c r="N6" s="88" t="s">
        <v>197</v>
      </c>
    </row>
    <row r="7" spans="1:14" ht="29.1" customHeight="1">
      <c r="A7" s="83" t="s">
        <v>160</v>
      </c>
      <c r="B7" s="84">
        <f>C7-4</f>
        <v>78</v>
      </c>
      <c r="C7" s="84">
        <f>D7-4</f>
        <v>82</v>
      </c>
      <c r="D7" s="85">
        <v>86</v>
      </c>
      <c r="E7" s="84">
        <f t="shared" ref="E7:E9" si="1">D7+4</f>
        <v>90</v>
      </c>
      <c r="F7" s="84">
        <f>E7+5</f>
        <v>95</v>
      </c>
      <c r="G7" s="86">
        <f>F7+6</f>
        <v>101</v>
      </c>
      <c r="H7" s="271"/>
      <c r="I7" s="88" t="s">
        <v>202</v>
      </c>
      <c r="J7" s="88" t="s">
        <v>203</v>
      </c>
      <c r="K7" s="88" t="s">
        <v>204</v>
      </c>
      <c r="L7" s="88" t="s">
        <v>205</v>
      </c>
      <c r="M7" s="88" t="s">
        <v>206</v>
      </c>
      <c r="N7" s="88" t="s">
        <v>207</v>
      </c>
    </row>
    <row r="8" spans="1:14" ht="29.1" customHeight="1">
      <c r="A8" s="83" t="s">
        <v>164</v>
      </c>
      <c r="B8" s="84">
        <f>C8-4</f>
        <v>86</v>
      </c>
      <c r="C8" s="84">
        <f>D8-4</f>
        <v>90</v>
      </c>
      <c r="D8" s="85">
        <v>94</v>
      </c>
      <c r="E8" s="84">
        <f t="shared" si="1"/>
        <v>98</v>
      </c>
      <c r="F8" s="84">
        <f>E8+5</f>
        <v>103</v>
      </c>
      <c r="G8" s="86">
        <f>F8+6</f>
        <v>109</v>
      </c>
      <c r="H8" s="271"/>
      <c r="I8" s="88" t="s">
        <v>199</v>
      </c>
      <c r="J8" s="88" t="s">
        <v>208</v>
      </c>
      <c r="K8" s="88" t="s">
        <v>210</v>
      </c>
      <c r="L8" s="88" t="s">
        <v>199</v>
      </c>
      <c r="M8" s="88" t="s">
        <v>211</v>
      </c>
      <c r="N8" s="88" t="s">
        <v>212</v>
      </c>
    </row>
    <row r="9" spans="1:14" ht="29.1" customHeight="1">
      <c r="A9" s="83" t="s">
        <v>166</v>
      </c>
      <c r="B9" s="84">
        <f>C9-3.6</f>
        <v>99.800000000000011</v>
      </c>
      <c r="C9" s="84">
        <f>D9-3.6</f>
        <v>103.4</v>
      </c>
      <c r="D9" s="85">
        <v>107</v>
      </c>
      <c r="E9" s="84">
        <f t="shared" si="1"/>
        <v>111</v>
      </c>
      <c r="F9" s="84">
        <f>E9+4</f>
        <v>115</v>
      </c>
      <c r="G9" s="86">
        <f>F9+4</f>
        <v>119</v>
      </c>
      <c r="H9" s="271"/>
      <c r="I9" s="88" t="s">
        <v>198</v>
      </c>
      <c r="J9" s="88" t="s">
        <v>199</v>
      </c>
      <c r="K9" s="88" t="s">
        <v>200</v>
      </c>
      <c r="L9" s="88" t="s">
        <v>198</v>
      </c>
      <c r="M9" s="88" t="s">
        <v>200</v>
      </c>
      <c r="N9" s="88" t="s">
        <v>201</v>
      </c>
    </row>
    <row r="10" spans="1:14" ht="29.1" customHeight="1">
      <c r="A10" s="83" t="s">
        <v>168</v>
      </c>
      <c r="B10" s="84">
        <f>C10-1.15</f>
        <v>30.200000000000003</v>
      </c>
      <c r="C10" s="84">
        <f>D10-1.15</f>
        <v>31.35</v>
      </c>
      <c r="D10" s="85">
        <v>32.5</v>
      </c>
      <c r="E10" s="84">
        <f t="shared" ref="E10:G10" si="2">D10+1.3</f>
        <v>33.799999999999997</v>
      </c>
      <c r="F10" s="84">
        <f t="shared" si="2"/>
        <v>35.099999999999994</v>
      </c>
      <c r="G10" s="86">
        <f t="shared" si="2"/>
        <v>36.399999999999991</v>
      </c>
      <c r="H10" s="271"/>
      <c r="I10" s="88" t="s">
        <v>206</v>
      </c>
      <c r="J10" s="88" t="s">
        <v>213</v>
      </c>
      <c r="K10" s="88" t="s">
        <v>200</v>
      </c>
      <c r="L10" s="88" t="s">
        <v>214</v>
      </c>
      <c r="M10" s="88" t="s">
        <v>215</v>
      </c>
      <c r="N10" s="88" t="s">
        <v>215</v>
      </c>
    </row>
    <row r="11" spans="1:14" ht="29.1" customHeight="1">
      <c r="A11" s="83" t="s">
        <v>169</v>
      </c>
      <c r="B11" s="84">
        <f>C11-0.7</f>
        <v>22.6</v>
      </c>
      <c r="C11" s="84">
        <f>D11-0.7</f>
        <v>23.3</v>
      </c>
      <c r="D11" s="85">
        <v>24</v>
      </c>
      <c r="E11" s="84">
        <f>D11+0.7</f>
        <v>24.7</v>
      </c>
      <c r="F11" s="84">
        <f>E11+0.7</f>
        <v>25.4</v>
      </c>
      <c r="G11" s="86">
        <f>F11+0.9</f>
        <v>26.299999999999997</v>
      </c>
      <c r="H11" s="271"/>
      <c r="I11" s="88" t="s">
        <v>216</v>
      </c>
      <c r="J11" s="88" t="s">
        <v>209</v>
      </c>
      <c r="K11" s="88" t="s">
        <v>208</v>
      </c>
      <c r="L11" s="88" t="s">
        <v>216</v>
      </c>
      <c r="M11" s="88" t="s">
        <v>217</v>
      </c>
      <c r="N11" s="88" t="s">
        <v>208</v>
      </c>
    </row>
    <row r="12" spans="1:14" ht="29.1" customHeight="1">
      <c r="A12" s="83" t="s">
        <v>171</v>
      </c>
      <c r="B12" s="84">
        <f>C12-0.5</f>
        <v>18</v>
      </c>
      <c r="C12" s="84">
        <f>D12-0.5</f>
        <v>18.5</v>
      </c>
      <c r="D12" s="85">
        <v>19</v>
      </c>
      <c r="E12" s="84">
        <f>D12+0.5</f>
        <v>19.5</v>
      </c>
      <c r="F12" s="84">
        <f>E12+0.5</f>
        <v>20</v>
      </c>
      <c r="G12" s="86">
        <f>F12+0.7</f>
        <v>20.7</v>
      </c>
      <c r="H12" s="271"/>
      <c r="I12" s="88" t="s">
        <v>218</v>
      </c>
      <c r="J12" s="88" t="s">
        <v>208</v>
      </c>
      <c r="K12" s="88" t="s">
        <v>199</v>
      </c>
      <c r="L12" s="88" t="s">
        <v>199</v>
      </c>
      <c r="M12" s="88" t="s">
        <v>219</v>
      </c>
      <c r="N12" s="88" t="s">
        <v>207</v>
      </c>
    </row>
    <row r="13" spans="1:14" ht="29.1" customHeight="1">
      <c r="A13" s="83" t="s">
        <v>172</v>
      </c>
      <c r="B13" s="84">
        <f>C13-0.7</f>
        <v>28.7</v>
      </c>
      <c r="C13" s="84">
        <f>D13-0.6</f>
        <v>29.4</v>
      </c>
      <c r="D13" s="85">
        <v>30</v>
      </c>
      <c r="E13" s="84">
        <f>D13+0.6</f>
        <v>30.6</v>
      </c>
      <c r="F13" s="84">
        <f>E13+0.7</f>
        <v>31.3</v>
      </c>
      <c r="G13" s="86">
        <f>F13+0.6</f>
        <v>31.900000000000002</v>
      </c>
      <c r="H13" s="271"/>
      <c r="I13" s="88" t="s">
        <v>208</v>
      </c>
      <c r="J13" s="88" t="s">
        <v>208</v>
      </c>
      <c r="K13" s="88" t="s">
        <v>208</v>
      </c>
      <c r="L13" s="88" t="s">
        <v>208</v>
      </c>
      <c r="M13" s="88" t="s">
        <v>208</v>
      </c>
      <c r="N13" s="88" t="s">
        <v>208</v>
      </c>
    </row>
    <row r="14" spans="1:14" ht="16.5">
      <c r="A14" s="83" t="s">
        <v>173</v>
      </c>
      <c r="B14" s="84">
        <f>C14-0.9</f>
        <v>41.2</v>
      </c>
      <c r="C14" s="84">
        <f>D14-0.9</f>
        <v>42.1</v>
      </c>
      <c r="D14" s="85">
        <v>43</v>
      </c>
      <c r="E14" s="84">
        <f t="shared" ref="E14:G14" si="3">D14+1.1</f>
        <v>44.1</v>
      </c>
      <c r="F14" s="84">
        <f t="shared" si="3"/>
        <v>45.2</v>
      </c>
      <c r="G14" s="86">
        <f t="shared" si="3"/>
        <v>46.300000000000004</v>
      </c>
      <c r="H14" s="271"/>
      <c r="I14" s="88" t="s">
        <v>208</v>
      </c>
      <c r="J14" s="88" t="s">
        <v>208</v>
      </c>
      <c r="K14" s="88" t="s">
        <v>208</v>
      </c>
      <c r="L14" s="88" t="s">
        <v>208</v>
      </c>
      <c r="M14" s="88" t="s">
        <v>208</v>
      </c>
      <c r="N14" s="88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O16" sqref="O16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18" t="s">
        <v>220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55" t="s">
        <v>53</v>
      </c>
      <c r="B2" s="403" t="s">
        <v>359</v>
      </c>
      <c r="C2" s="319"/>
      <c r="D2" s="56" t="s">
        <v>61</v>
      </c>
      <c r="E2" s="57" t="s">
        <v>62</v>
      </c>
      <c r="F2" s="58" t="s">
        <v>221</v>
      </c>
      <c r="G2" s="206" t="s">
        <v>69</v>
      </c>
      <c r="H2" s="201"/>
      <c r="I2" s="77" t="s">
        <v>56</v>
      </c>
      <c r="J2" s="320" t="s">
        <v>57</v>
      </c>
      <c r="K2" s="321"/>
    </row>
    <row r="3" spans="1:11">
      <c r="A3" s="61" t="s">
        <v>75</v>
      </c>
      <c r="B3" s="207">
        <v>11879</v>
      </c>
      <c r="C3" s="208"/>
      <c r="D3" s="62" t="s">
        <v>222</v>
      </c>
      <c r="E3" s="322">
        <v>45046</v>
      </c>
      <c r="F3" s="323"/>
      <c r="G3" s="323"/>
      <c r="H3" s="295" t="s">
        <v>223</v>
      </c>
      <c r="I3" s="295"/>
      <c r="J3" s="295"/>
      <c r="K3" s="296"/>
    </row>
    <row r="4" spans="1:11">
      <c r="A4" s="63" t="s">
        <v>72</v>
      </c>
      <c r="B4" s="64">
        <v>3</v>
      </c>
      <c r="C4" s="64">
        <v>6</v>
      </c>
      <c r="D4" s="65" t="s">
        <v>224</v>
      </c>
      <c r="E4" s="323"/>
      <c r="F4" s="323"/>
      <c r="G4" s="323"/>
      <c r="H4" s="241" t="s">
        <v>225</v>
      </c>
      <c r="I4" s="241"/>
      <c r="J4" s="75" t="s">
        <v>66</v>
      </c>
      <c r="K4" s="80" t="s">
        <v>67</v>
      </c>
    </row>
    <row r="5" spans="1:11">
      <c r="A5" s="63" t="s">
        <v>226</v>
      </c>
      <c r="B5" s="324">
        <v>1</v>
      </c>
      <c r="C5" s="324"/>
      <c r="D5" s="62" t="s">
        <v>227</v>
      </c>
      <c r="E5" s="62" t="s">
        <v>228</v>
      </c>
      <c r="F5" s="62" t="s">
        <v>229</v>
      </c>
      <c r="G5" s="62" t="s">
        <v>230</v>
      </c>
      <c r="H5" s="241" t="s">
        <v>231</v>
      </c>
      <c r="I5" s="241"/>
      <c r="J5" s="75" t="s">
        <v>66</v>
      </c>
      <c r="K5" s="80" t="s">
        <v>67</v>
      </c>
    </row>
    <row r="6" spans="1:11">
      <c r="A6" s="67" t="s">
        <v>232</v>
      </c>
      <c r="B6" s="325">
        <v>80</v>
      </c>
      <c r="C6" s="325"/>
      <c r="D6" s="68" t="s">
        <v>233</v>
      </c>
      <c r="E6" s="69"/>
      <c r="F6" s="70">
        <v>1063</v>
      </c>
      <c r="G6" s="68"/>
      <c r="H6" s="326" t="s">
        <v>234</v>
      </c>
      <c r="I6" s="326"/>
      <c r="J6" s="70" t="s">
        <v>66</v>
      </c>
      <c r="K6" s="81" t="s">
        <v>67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235</v>
      </c>
      <c r="B8" s="58" t="s">
        <v>236</v>
      </c>
      <c r="C8" s="58" t="s">
        <v>237</v>
      </c>
      <c r="D8" s="58" t="s">
        <v>238</v>
      </c>
      <c r="E8" s="58" t="s">
        <v>239</v>
      </c>
      <c r="F8" s="58" t="s">
        <v>240</v>
      </c>
      <c r="G8" s="327" t="s">
        <v>78</v>
      </c>
      <c r="H8" s="328"/>
      <c r="I8" s="328"/>
      <c r="J8" s="328"/>
      <c r="K8" s="329"/>
    </row>
    <row r="9" spans="1:11">
      <c r="A9" s="240" t="s">
        <v>241</v>
      </c>
      <c r="B9" s="241"/>
      <c r="C9" s="75" t="s">
        <v>66</v>
      </c>
      <c r="D9" s="75" t="s">
        <v>67</v>
      </c>
      <c r="E9" s="62" t="s">
        <v>242</v>
      </c>
      <c r="F9" s="76" t="s">
        <v>243</v>
      </c>
      <c r="G9" s="330"/>
      <c r="H9" s="331"/>
      <c r="I9" s="331"/>
      <c r="J9" s="331"/>
      <c r="K9" s="332"/>
    </row>
    <row r="10" spans="1:11">
      <c r="A10" s="240" t="s">
        <v>244</v>
      </c>
      <c r="B10" s="241"/>
      <c r="C10" s="75" t="s">
        <v>66</v>
      </c>
      <c r="D10" s="75" t="s">
        <v>67</v>
      </c>
      <c r="E10" s="62" t="s">
        <v>245</v>
      </c>
      <c r="F10" s="76" t="s">
        <v>246</v>
      </c>
      <c r="G10" s="330" t="s">
        <v>247</v>
      </c>
      <c r="H10" s="331"/>
      <c r="I10" s="331"/>
      <c r="J10" s="331"/>
      <c r="K10" s="332"/>
    </row>
    <row r="11" spans="1:11">
      <c r="A11" s="304" t="s">
        <v>182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61" t="s">
        <v>88</v>
      </c>
      <c r="B12" s="75" t="s">
        <v>84</v>
      </c>
      <c r="C12" s="75" t="s">
        <v>85</v>
      </c>
      <c r="D12" s="76"/>
      <c r="E12" s="62" t="s">
        <v>86</v>
      </c>
      <c r="F12" s="75" t="s">
        <v>84</v>
      </c>
      <c r="G12" s="75" t="s">
        <v>85</v>
      </c>
      <c r="H12" s="75"/>
      <c r="I12" s="62" t="s">
        <v>248</v>
      </c>
      <c r="J12" s="75" t="s">
        <v>84</v>
      </c>
      <c r="K12" s="80" t="s">
        <v>85</v>
      </c>
    </row>
    <row r="13" spans="1:11">
      <c r="A13" s="61" t="s">
        <v>91</v>
      </c>
      <c r="B13" s="75" t="s">
        <v>84</v>
      </c>
      <c r="C13" s="75" t="s">
        <v>85</v>
      </c>
      <c r="D13" s="76"/>
      <c r="E13" s="62" t="s">
        <v>96</v>
      </c>
      <c r="F13" s="75" t="s">
        <v>84</v>
      </c>
      <c r="G13" s="75" t="s">
        <v>85</v>
      </c>
      <c r="H13" s="75"/>
      <c r="I13" s="62" t="s">
        <v>249</v>
      </c>
      <c r="J13" s="75" t="s">
        <v>84</v>
      </c>
      <c r="K13" s="80" t="s">
        <v>85</v>
      </c>
    </row>
    <row r="14" spans="1:11">
      <c r="A14" s="67" t="s">
        <v>250</v>
      </c>
      <c r="B14" s="70" t="s">
        <v>84</v>
      </c>
      <c r="C14" s="70" t="s">
        <v>85</v>
      </c>
      <c r="D14" s="69"/>
      <c r="E14" s="68" t="s">
        <v>251</v>
      </c>
      <c r="F14" s="70" t="s">
        <v>84</v>
      </c>
      <c r="G14" s="70" t="s">
        <v>85</v>
      </c>
      <c r="H14" s="70"/>
      <c r="I14" s="68" t="s">
        <v>252</v>
      </c>
      <c r="J14" s="70" t="s">
        <v>84</v>
      </c>
      <c r="K14" s="81" t="s">
        <v>85</v>
      </c>
    </row>
    <row r="15" spans="1:11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>
      <c r="A16" s="294" t="s">
        <v>253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>
      <c r="A17" s="240" t="s">
        <v>254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0"/>
    </row>
    <row r="18" spans="1:11">
      <c r="A18" s="240" t="s">
        <v>255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0"/>
    </row>
    <row r="19" spans="1:11">
      <c r="A19" s="333" t="s">
        <v>256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36"/>
    </row>
    <row r="21" spans="1:1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336"/>
    </row>
    <row r="22" spans="1:11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40" t="s">
        <v>124</v>
      </c>
      <c r="B24" s="241"/>
      <c r="C24" s="75" t="s">
        <v>66</v>
      </c>
      <c r="D24" s="75" t="s">
        <v>67</v>
      </c>
      <c r="E24" s="295"/>
      <c r="F24" s="295"/>
      <c r="G24" s="295"/>
      <c r="H24" s="295"/>
      <c r="I24" s="295"/>
      <c r="J24" s="295"/>
      <c r="K24" s="296"/>
    </row>
    <row r="25" spans="1:11">
      <c r="A25" s="78" t="s">
        <v>257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258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>
      <c r="A28" s="404" t="s">
        <v>379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404" t="s">
        <v>380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404" t="s">
        <v>381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404" t="s">
        <v>382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404" t="s">
        <v>383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36"/>
    </row>
    <row r="35" spans="1:11" ht="23.1" customHeight="1">
      <c r="A35" s="347"/>
      <c r="B35" s="284"/>
      <c r="C35" s="284"/>
      <c r="D35" s="284"/>
      <c r="E35" s="284"/>
      <c r="F35" s="284"/>
      <c r="G35" s="284"/>
      <c r="H35" s="284"/>
      <c r="I35" s="284"/>
      <c r="J35" s="284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259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40" t="s">
        <v>260</v>
      </c>
      <c r="B38" s="241"/>
      <c r="C38" s="241"/>
      <c r="D38" s="295" t="s">
        <v>261</v>
      </c>
      <c r="E38" s="295"/>
      <c r="F38" s="287" t="s">
        <v>262</v>
      </c>
      <c r="G38" s="354"/>
      <c r="H38" s="241" t="s">
        <v>263</v>
      </c>
      <c r="I38" s="241"/>
      <c r="J38" s="241" t="s">
        <v>264</v>
      </c>
      <c r="K38" s="300"/>
    </row>
    <row r="39" spans="1:11" ht="18.75" customHeight="1">
      <c r="A39" s="63" t="s">
        <v>125</v>
      </c>
      <c r="B39" s="241" t="s">
        <v>265</v>
      </c>
      <c r="C39" s="241"/>
      <c r="D39" s="241"/>
      <c r="E39" s="241"/>
      <c r="F39" s="241"/>
      <c r="G39" s="241"/>
      <c r="H39" s="241"/>
      <c r="I39" s="241"/>
      <c r="J39" s="241"/>
      <c r="K39" s="300"/>
    </row>
    <row r="40" spans="1:11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00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0"/>
    </row>
    <row r="42" spans="1:11" ht="32.1" customHeight="1">
      <c r="A42" s="67" t="s">
        <v>135</v>
      </c>
      <c r="B42" s="355" t="s">
        <v>266</v>
      </c>
      <c r="C42" s="355"/>
      <c r="D42" s="68" t="s">
        <v>267</v>
      </c>
      <c r="E42" s="69"/>
      <c r="F42" s="68" t="s">
        <v>139</v>
      </c>
      <c r="G42" s="79">
        <v>45047</v>
      </c>
      <c r="H42" s="356" t="s">
        <v>140</v>
      </c>
      <c r="I42" s="356"/>
      <c r="J42" s="355" t="s">
        <v>143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"/>
  <sheetViews>
    <sheetView workbookViewId="0">
      <selection activeCell="M17" sqref="M17"/>
    </sheetView>
  </sheetViews>
  <sheetFormatPr defaultColWidth="9" defaultRowHeight="26.1" customHeight="1"/>
  <cols>
    <col min="1" max="1" width="12.875" style="39" customWidth="1"/>
    <col min="2" max="7" width="9.375" style="39" customWidth="1"/>
    <col min="8" max="8" width="1.375" style="39" customWidth="1"/>
    <col min="9" max="14" width="13.75" style="39" customWidth="1"/>
    <col min="15" max="16384" width="9" style="39"/>
  </cols>
  <sheetData>
    <row r="1" spans="1:14" ht="30" customHeight="1">
      <c r="A1" s="262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40" t="s">
        <v>61</v>
      </c>
      <c r="B2" s="264" t="s">
        <v>62</v>
      </c>
      <c r="C2" s="264"/>
      <c r="D2" s="41" t="s">
        <v>68</v>
      </c>
      <c r="E2" s="265" t="s">
        <v>69</v>
      </c>
      <c r="F2" s="264"/>
      <c r="G2" s="264"/>
      <c r="H2" s="270"/>
      <c r="I2" s="51" t="s">
        <v>56</v>
      </c>
      <c r="J2" s="264" t="s">
        <v>57</v>
      </c>
      <c r="K2" s="264"/>
      <c r="L2" s="264"/>
      <c r="M2" s="264"/>
      <c r="N2" s="266"/>
    </row>
    <row r="3" spans="1:14" ht="29.1" customHeight="1">
      <c r="A3" s="269" t="s">
        <v>145</v>
      </c>
      <c r="B3" s="267" t="s">
        <v>146</v>
      </c>
      <c r="C3" s="267"/>
      <c r="D3" s="267"/>
      <c r="E3" s="267"/>
      <c r="F3" s="267"/>
      <c r="G3" s="267"/>
      <c r="H3" s="271"/>
      <c r="I3" s="267" t="s">
        <v>147</v>
      </c>
      <c r="J3" s="267"/>
      <c r="K3" s="267"/>
      <c r="L3" s="267"/>
      <c r="M3" s="267"/>
      <c r="N3" s="268"/>
    </row>
    <row r="4" spans="1:14" ht="29.1" customHeight="1">
      <c r="A4" s="269"/>
      <c r="B4" s="42" t="s">
        <v>111</v>
      </c>
      <c r="C4" s="42" t="s">
        <v>112</v>
      </c>
      <c r="D4" s="42" t="s">
        <v>113</v>
      </c>
      <c r="E4" s="42" t="s">
        <v>114</v>
      </c>
      <c r="F4" s="42" t="s">
        <v>115</v>
      </c>
      <c r="G4" s="43" t="s">
        <v>116</v>
      </c>
      <c r="H4" s="271"/>
      <c r="I4" s="52" t="s">
        <v>111</v>
      </c>
      <c r="J4" s="52" t="s">
        <v>112</v>
      </c>
      <c r="K4" s="52" t="s">
        <v>113</v>
      </c>
      <c r="L4" s="52" t="s">
        <v>114</v>
      </c>
      <c r="M4" s="52" t="s">
        <v>115</v>
      </c>
      <c r="N4" s="52" t="s">
        <v>116</v>
      </c>
    </row>
    <row r="5" spans="1:14" ht="29.1" customHeight="1">
      <c r="A5" s="44" t="s">
        <v>150</v>
      </c>
      <c r="B5" s="42" t="s">
        <v>151</v>
      </c>
      <c r="C5" s="42" t="s">
        <v>152</v>
      </c>
      <c r="D5" s="45" t="s">
        <v>153</v>
      </c>
      <c r="E5" s="45" t="s">
        <v>154</v>
      </c>
      <c r="F5" s="42" t="s">
        <v>155</v>
      </c>
      <c r="G5" s="42" t="s">
        <v>156</v>
      </c>
      <c r="H5" s="271"/>
      <c r="I5" s="401" t="s">
        <v>360</v>
      </c>
      <c r="J5" s="401" t="s">
        <v>360</v>
      </c>
      <c r="K5" s="401" t="s">
        <v>360</v>
      </c>
      <c r="L5" s="401" t="s">
        <v>360</v>
      </c>
      <c r="M5" s="401" t="s">
        <v>360</v>
      </c>
      <c r="N5" s="401" t="s">
        <v>360</v>
      </c>
    </row>
    <row r="6" spans="1:14" ht="27" customHeight="1">
      <c r="A6" s="46" t="s">
        <v>157</v>
      </c>
      <c r="B6" s="47">
        <f>C6-2.1</f>
        <v>98.800000000000011</v>
      </c>
      <c r="C6" s="47">
        <f>D6-2.1</f>
        <v>100.9</v>
      </c>
      <c r="D6" s="48">
        <v>103</v>
      </c>
      <c r="E6" s="47">
        <f t="shared" ref="E6:G6" si="0">D6+2.1</f>
        <v>105.1</v>
      </c>
      <c r="F6" s="47">
        <f t="shared" si="0"/>
        <v>107.19999999999999</v>
      </c>
      <c r="G6" s="49">
        <f t="shared" si="0"/>
        <v>109.29999999999998</v>
      </c>
      <c r="H6" s="271"/>
      <c r="I6" s="402" t="s">
        <v>368</v>
      </c>
      <c r="J6" s="402" t="s">
        <v>361</v>
      </c>
      <c r="K6" s="402" t="s">
        <v>373</v>
      </c>
      <c r="L6" s="402" t="s">
        <v>365</v>
      </c>
      <c r="M6" s="402" t="s">
        <v>364</v>
      </c>
      <c r="N6" s="402" t="s">
        <v>377</v>
      </c>
    </row>
    <row r="7" spans="1:14" ht="27" customHeight="1">
      <c r="A7" s="46" t="s">
        <v>160</v>
      </c>
      <c r="B7" s="47">
        <f>C7-4</f>
        <v>78</v>
      </c>
      <c r="C7" s="47">
        <f>D7-4</f>
        <v>82</v>
      </c>
      <c r="D7" s="48">
        <v>86</v>
      </c>
      <c r="E7" s="47">
        <f t="shared" ref="E7:E9" si="1">D7+4</f>
        <v>90</v>
      </c>
      <c r="F7" s="47">
        <f>E7+5</f>
        <v>95</v>
      </c>
      <c r="G7" s="49">
        <f>F7+6</f>
        <v>101</v>
      </c>
      <c r="H7" s="271"/>
      <c r="I7" s="402" t="s">
        <v>365</v>
      </c>
      <c r="J7" s="402" t="s">
        <v>362</v>
      </c>
      <c r="K7" s="402" t="s">
        <v>362</v>
      </c>
      <c r="L7" s="402" t="s">
        <v>365</v>
      </c>
      <c r="M7" s="402" t="s">
        <v>365</v>
      </c>
      <c r="N7" s="402" t="s">
        <v>367</v>
      </c>
    </row>
    <row r="8" spans="1:14" ht="27" customHeight="1">
      <c r="A8" s="46" t="s">
        <v>163</v>
      </c>
      <c r="B8" s="50">
        <f t="shared" ref="B8:G8" si="2">B7*1.2</f>
        <v>93.6</v>
      </c>
      <c r="C8" s="50">
        <f t="shared" si="2"/>
        <v>98.399999999999991</v>
      </c>
      <c r="D8" s="50">
        <f t="shared" si="2"/>
        <v>103.2</v>
      </c>
      <c r="E8" s="50">
        <f t="shared" si="2"/>
        <v>108</v>
      </c>
      <c r="F8" s="50">
        <f t="shared" si="2"/>
        <v>114</v>
      </c>
      <c r="G8" s="50">
        <f t="shared" si="2"/>
        <v>121.19999999999999</v>
      </c>
      <c r="H8" s="271"/>
      <c r="I8" s="53"/>
      <c r="J8" s="53"/>
      <c r="K8" s="402" t="s">
        <v>378</v>
      </c>
      <c r="L8" s="53"/>
      <c r="M8" s="53"/>
      <c r="N8" s="53"/>
    </row>
    <row r="9" spans="1:14" ht="27" customHeight="1">
      <c r="A9" s="46" t="s">
        <v>166</v>
      </c>
      <c r="B9" s="47">
        <f>C9-3.6</f>
        <v>99.800000000000011</v>
      </c>
      <c r="C9" s="47">
        <f>D9-3.6</f>
        <v>103.4</v>
      </c>
      <c r="D9" s="48">
        <v>107</v>
      </c>
      <c r="E9" s="47">
        <f t="shared" si="1"/>
        <v>111</v>
      </c>
      <c r="F9" s="47">
        <f>E9+4</f>
        <v>115</v>
      </c>
      <c r="G9" s="49">
        <f>F9+4</f>
        <v>119</v>
      </c>
      <c r="H9" s="271"/>
      <c r="I9" s="402" t="s">
        <v>362</v>
      </c>
      <c r="J9" s="402" t="s">
        <v>361</v>
      </c>
      <c r="K9" s="402" t="s">
        <v>365</v>
      </c>
      <c r="L9" s="402" t="s">
        <v>373</v>
      </c>
      <c r="M9" s="402" t="s">
        <v>362</v>
      </c>
      <c r="N9" s="402" t="s">
        <v>367</v>
      </c>
    </row>
    <row r="10" spans="1:14" ht="27" customHeight="1">
      <c r="A10" s="46" t="s">
        <v>168</v>
      </c>
      <c r="B10" s="47">
        <f>C10-1.15</f>
        <v>30.200000000000003</v>
      </c>
      <c r="C10" s="47">
        <f>D10-1.15</f>
        <v>31.35</v>
      </c>
      <c r="D10" s="48">
        <v>32.5</v>
      </c>
      <c r="E10" s="47">
        <f t="shared" ref="E10:G10" si="3">D10+1.3</f>
        <v>33.799999999999997</v>
      </c>
      <c r="F10" s="47">
        <f t="shared" si="3"/>
        <v>35.099999999999994</v>
      </c>
      <c r="G10" s="49">
        <f t="shared" si="3"/>
        <v>36.399999999999991</v>
      </c>
      <c r="H10" s="271"/>
      <c r="I10" s="402" t="s">
        <v>369</v>
      </c>
      <c r="J10" s="402" t="s">
        <v>363</v>
      </c>
      <c r="K10" s="402" t="s">
        <v>374</v>
      </c>
      <c r="L10" s="402" t="s">
        <v>374</v>
      </c>
      <c r="M10" s="402" t="s">
        <v>375</v>
      </c>
      <c r="N10" s="402" t="s">
        <v>373</v>
      </c>
    </row>
    <row r="11" spans="1:14" ht="27" customHeight="1">
      <c r="A11" s="46" t="s">
        <v>169</v>
      </c>
      <c r="B11" s="47">
        <f>C11-0.7</f>
        <v>22.6</v>
      </c>
      <c r="C11" s="47">
        <f>D11-0.7</f>
        <v>23.3</v>
      </c>
      <c r="D11" s="48">
        <v>24</v>
      </c>
      <c r="E11" s="47">
        <f>D11+0.7</f>
        <v>24.7</v>
      </c>
      <c r="F11" s="47">
        <f>E11+0.7</f>
        <v>25.4</v>
      </c>
      <c r="G11" s="49">
        <f>F11+0.9</f>
        <v>26.299999999999997</v>
      </c>
      <c r="H11" s="271"/>
      <c r="I11" s="402" t="s">
        <v>370</v>
      </c>
      <c r="J11" s="402" t="s">
        <v>364</v>
      </c>
      <c r="K11" s="402" t="s">
        <v>364</v>
      </c>
      <c r="L11" s="402" t="s">
        <v>370</v>
      </c>
      <c r="M11" s="402" t="s">
        <v>376</v>
      </c>
      <c r="N11" s="402" t="s">
        <v>377</v>
      </c>
    </row>
    <row r="12" spans="1:14" ht="27" customHeight="1">
      <c r="A12" s="46" t="s">
        <v>171</v>
      </c>
      <c r="B12" s="47">
        <f>C12-0.5</f>
        <v>18</v>
      </c>
      <c r="C12" s="47">
        <f>D12-0.5</f>
        <v>18.5</v>
      </c>
      <c r="D12" s="48">
        <v>19</v>
      </c>
      <c r="E12" s="47">
        <f>D12+0.5</f>
        <v>19.5</v>
      </c>
      <c r="F12" s="47">
        <f>E12+0.5</f>
        <v>20</v>
      </c>
      <c r="G12" s="49">
        <f>F12+0.7</f>
        <v>20.7</v>
      </c>
      <c r="H12" s="271"/>
      <c r="I12" s="402" t="s">
        <v>371</v>
      </c>
      <c r="J12" s="402" t="s">
        <v>365</v>
      </c>
      <c r="K12" s="402" t="s">
        <v>371</v>
      </c>
      <c r="L12" s="402" t="s">
        <v>365</v>
      </c>
      <c r="M12" s="402" t="s">
        <v>371</v>
      </c>
      <c r="N12" s="402" t="s">
        <v>369</v>
      </c>
    </row>
    <row r="13" spans="1:14" ht="27" customHeight="1">
      <c r="A13" s="46" t="s">
        <v>172</v>
      </c>
      <c r="B13" s="47">
        <f>C13-0.7</f>
        <v>28.7</v>
      </c>
      <c r="C13" s="47">
        <f>D13-0.6</f>
        <v>29.4</v>
      </c>
      <c r="D13" s="48">
        <v>30</v>
      </c>
      <c r="E13" s="47">
        <f>D13+0.6</f>
        <v>30.6</v>
      </c>
      <c r="F13" s="47">
        <f>E13+0.7</f>
        <v>31.3</v>
      </c>
      <c r="G13" s="49">
        <f>F13+0.6</f>
        <v>31.900000000000002</v>
      </c>
      <c r="H13" s="271"/>
      <c r="I13" s="402" t="s">
        <v>372</v>
      </c>
      <c r="J13" s="402" t="s">
        <v>366</v>
      </c>
      <c r="K13" s="402" t="s">
        <v>370</v>
      </c>
      <c r="L13" s="402" t="s">
        <v>375</v>
      </c>
      <c r="M13" s="402" t="s">
        <v>368</v>
      </c>
      <c r="N13" s="402" t="s">
        <v>363</v>
      </c>
    </row>
    <row r="14" spans="1:14" ht="27" customHeight="1">
      <c r="A14" s="46" t="s">
        <v>173</v>
      </c>
      <c r="B14" s="47">
        <f>C14-0.9</f>
        <v>41.2</v>
      </c>
      <c r="C14" s="47">
        <f>D14-0.9</f>
        <v>42.1</v>
      </c>
      <c r="D14" s="48">
        <v>43</v>
      </c>
      <c r="E14" s="47">
        <f t="shared" ref="E14:G14" si="4">D14+1.1</f>
        <v>44.1</v>
      </c>
      <c r="F14" s="47">
        <f t="shared" si="4"/>
        <v>45.2</v>
      </c>
      <c r="G14" s="49">
        <f t="shared" si="4"/>
        <v>46.300000000000004</v>
      </c>
      <c r="H14" s="271"/>
      <c r="I14" s="402" t="s">
        <v>369</v>
      </c>
      <c r="J14" s="402" t="s">
        <v>367</v>
      </c>
      <c r="K14" s="402" t="s">
        <v>373</v>
      </c>
      <c r="L14" s="402" t="s">
        <v>365</v>
      </c>
      <c r="M14" s="402" t="s">
        <v>364</v>
      </c>
      <c r="N14" s="402" t="s">
        <v>368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style="34" customWidth="1"/>
    <col min="3" max="3" width="12.875" style="34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268</v>
      </c>
      <c r="B1" s="358"/>
      <c r="C1" s="358"/>
      <c r="D1" s="359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72" t="s">
        <v>269</v>
      </c>
      <c r="B2" s="373" t="s">
        <v>270</v>
      </c>
      <c r="C2" s="373" t="s">
        <v>271</v>
      </c>
      <c r="D2" s="375" t="s">
        <v>272</v>
      </c>
      <c r="E2" s="373" t="s">
        <v>273</v>
      </c>
      <c r="F2" s="373" t="s">
        <v>274</v>
      </c>
      <c r="G2" s="373" t="s">
        <v>275</v>
      </c>
      <c r="H2" s="373" t="s">
        <v>276</v>
      </c>
      <c r="I2" s="3" t="s">
        <v>277</v>
      </c>
      <c r="J2" s="3" t="s">
        <v>278</v>
      </c>
      <c r="K2" s="3" t="s">
        <v>279</v>
      </c>
      <c r="L2" s="3" t="s">
        <v>280</v>
      </c>
      <c r="M2" s="3" t="s">
        <v>281</v>
      </c>
      <c r="N2" s="373" t="s">
        <v>282</v>
      </c>
      <c r="O2" s="373" t="s">
        <v>283</v>
      </c>
    </row>
    <row r="3" spans="1:15" s="1" customFormat="1" ht="16.5">
      <c r="A3" s="372"/>
      <c r="B3" s="374"/>
      <c r="C3" s="374"/>
      <c r="D3" s="376"/>
      <c r="E3" s="374"/>
      <c r="F3" s="374"/>
      <c r="G3" s="374"/>
      <c r="H3" s="374"/>
      <c r="I3" s="3" t="s">
        <v>284</v>
      </c>
      <c r="J3" s="3" t="s">
        <v>284</v>
      </c>
      <c r="K3" s="3" t="s">
        <v>284</v>
      </c>
      <c r="L3" s="3" t="s">
        <v>284</v>
      </c>
      <c r="M3" s="3" t="s">
        <v>284</v>
      </c>
      <c r="N3" s="374"/>
      <c r="O3" s="374"/>
    </row>
    <row r="4" spans="1:15" ht="31.5">
      <c r="A4" s="5">
        <v>1</v>
      </c>
      <c r="B4" s="12" t="s">
        <v>285</v>
      </c>
      <c r="C4" s="169" t="s">
        <v>286</v>
      </c>
      <c r="D4" s="170" t="s">
        <v>287</v>
      </c>
      <c r="E4" s="6" t="s">
        <v>288</v>
      </c>
      <c r="F4" s="171" t="s">
        <v>289</v>
      </c>
      <c r="G4" s="7" t="s">
        <v>66</v>
      </c>
      <c r="H4" s="7" t="s">
        <v>66</v>
      </c>
      <c r="I4" s="7">
        <v>2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12</v>
      </c>
      <c r="O4" s="7" t="s">
        <v>290</v>
      </c>
    </row>
    <row r="5" spans="1:15" ht="31.5">
      <c r="A5" s="5">
        <v>2</v>
      </c>
      <c r="B5" s="23">
        <v>116</v>
      </c>
      <c r="C5" s="169" t="s">
        <v>286</v>
      </c>
      <c r="D5" s="172" t="s">
        <v>291</v>
      </c>
      <c r="E5" s="24" t="s">
        <v>62</v>
      </c>
      <c r="F5" s="171" t="s">
        <v>289</v>
      </c>
      <c r="G5" s="7" t="s">
        <v>66</v>
      </c>
      <c r="H5" s="7" t="s">
        <v>66</v>
      </c>
      <c r="I5" s="7">
        <v>1</v>
      </c>
      <c r="J5" s="7">
        <v>3</v>
      </c>
      <c r="K5" s="7">
        <v>2</v>
      </c>
      <c r="L5" s="7">
        <v>4</v>
      </c>
      <c r="M5" s="7">
        <v>3</v>
      </c>
      <c r="N5" s="7">
        <f>SUM(I5:M5)</f>
        <v>13</v>
      </c>
      <c r="O5" s="7" t="s">
        <v>290</v>
      </c>
    </row>
    <row r="6" spans="1:15" ht="31.5">
      <c r="A6" s="5">
        <v>3</v>
      </c>
      <c r="B6" s="7">
        <v>6</v>
      </c>
      <c r="C6" s="169" t="s">
        <v>286</v>
      </c>
      <c r="D6" s="173" t="s">
        <v>292</v>
      </c>
      <c r="E6" s="6" t="s">
        <v>288</v>
      </c>
      <c r="F6" s="171" t="s">
        <v>289</v>
      </c>
      <c r="G6" s="7" t="s">
        <v>66</v>
      </c>
      <c r="H6" s="7" t="s">
        <v>66</v>
      </c>
      <c r="I6" s="7">
        <v>2</v>
      </c>
      <c r="J6" s="7">
        <v>3</v>
      </c>
      <c r="K6" s="7">
        <v>3</v>
      </c>
      <c r="L6" s="7">
        <v>5</v>
      </c>
      <c r="M6" s="7">
        <v>3</v>
      </c>
      <c r="N6" s="7">
        <f>SUM(I6:M6)</f>
        <v>16</v>
      </c>
      <c r="O6" s="7" t="s">
        <v>290</v>
      </c>
    </row>
    <row r="7" spans="1:15">
      <c r="A7" s="5"/>
      <c r="B7" s="7"/>
      <c r="C7" s="35"/>
      <c r="D7" s="26"/>
      <c r="E7" s="7"/>
      <c r="F7" s="36"/>
      <c r="G7" s="7"/>
      <c r="H7" s="7"/>
      <c r="I7" s="7"/>
      <c r="J7" s="7"/>
      <c r="K7" s="7"/>
      <c r="L7" s="7"/>
      <c r="M7" s="7"/>
      <c r="N7" s="7"/>
      <c r="O7" s="7"/>
    </row>
    <row r="8" spans="1:15">
      <c r="A8" s="5"/>
      <c r="B8" s="7"/>
      <c r="C8" s="7"/>
      <c r="D8" s="37"/>
      <c r="E8" s="7"/>
      <c r="F8" s="35"/>
      <c r="G8" s="7"/>
      <c r="H8" s="7"/>
      <c r="I8" s="7"/>
      <c r="J8" s="7"/>
      <c r="K8" s="7"/>
      <c r="L8" s="7"/>
      <c r="M8" s="5"/>
      <c r="N8" s="5"/>
      <c r="O8" s="5"/>
    </row>
    <row r="9" spans="1:15">
      <c r="A9" s="5"/>
      <c r="B9" s="28"/>
      <c r="C9" s="28"/>
      <c r="D9" s="38"/>
      <c r="E9" s="28"/>
      <c r="F9" s="35"/>
      <c r="G9" s="7"/>
      <c r="H9" s="7"/>
      <c r="I9" s="7"/>
      <c r="J9" s="7"/>
      <c r="K9" s="7"/>
      <c r="L9" s="7"/>
      <c r="M9" s="5"/>
      <c r="N9" s="5"/>
      <c r="O9" s="5"/>
    </row>
    <row r="10" spans="1:15">
      <c r="A10" s="5"/>
      <c r="B10" s="7"/>
      <c r="C10" s="7"/>
      <c r="D10" s="3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7"/>
      <c r="C11" s="7"/>
      <c r="D11" s="3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0" t="s">
        <v>293</v>
      </c>
      <c r="B12" s="361"/>
      <c r="C12" s="361"/>
      <c r="D12" s="362"/>
      <c r="E12" s="363"/>
      <c r="F12" s="364"/>
      <c r="G12" s="364"/>
      <c r="H12" s="364"/>
      <c r="I12" s="365"/>
      <c r="J12" s="360" t="s">
        <v>294</v>
      </c>
      <c r="K12" s="366"/>
      <c r="L12" s="366"/>
      <c r="M12" s="367"/>
      <c r="N12" s="10"/>
      <c r="O12" s="11"/>
    </row>
    <row r="13" spans="1:15" ht="16.5">
      <c r="A13" s="368" t="s">
        <v>295</v>
      </c>
      <c r="B13" s="369"/>
      <c r="C13" s="369"/>
      <c r="D13" s="370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2023-05-01T07:08:40Z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