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2140" tabRatio="727"/>
  </bookViews>
  <sheets>
    <sheet name="尾期" sheetId="5" r:id="rId1"/>
    <sheet name="验货尺寸表" sheetId="6" r:id="rId2"/>
  </sheets>
  <calcPr calcId="144525" concurrentCalc="0"/>
</workbook>
</file>

<file path=xl/sharedStrings.xml><?xml version="1.0" encoding="utf-8"?>
<sst xmlns="http://schemas.openxmlformats.org/spreadsheetml/2006/main" count="194" uniqueCount="133">
  <si>
    <t>QC出货报告书</t>
  </si>
  <si>
    <t>订单类别</t>
  </si>
  <si>
    <t>探路者</t>
  </si>
  <si>
    <t>款号</t>
  </si>
  <si>
    <t>TAMMFL81335</t>
  </si>
  <si>
    <t>男式徒步长裤</t>
  </si>
  <si>
    <t>生产工厂</t>
  </si>
  <si>
    <t>天津探越</t>
  </si>
  <si>
    <t>订单数量</t>
  </si>
  <si>
    <t>合同日期</t>
  </si>
  <si>
    <t>2023/2/30</t>
  </si>
  <si>
    <t>检验资料确认</t>
  </si>
  <si>
    <t>色/号型数</t>
  </si>
  <si>
    <t>交货形式</t>
  </si>
  <si>
    <t>送货</t>
  </si>
  <si>
    <t>面料第三方合格报告</t>
  </si>
  <si>
    <t>有</t>
  </si>
  <si>
    <t>无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</si>
  <si>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</si>
  <si>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</si>
  <si>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</si>
  <si>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</si>
  <si>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</si>
  <si>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</si>
  <si>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</si>
  <si>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</si>
  <si>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</si>
  <si>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</si>
  <si>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</si>
  <si>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</si>
  <si>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</si>
  <si>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</si>
  <si>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</si>
  <si>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</si>
  <si>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</si>
  <si>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</si>
  <si>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</si>
  <si>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</si>
  <si>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</si>
  <si>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</si>
  <si>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</si>
  <si>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</si>
  <si>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</si>
  <si>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</si>
  <si>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</si>
  <si>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</si>
  <si>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</si>
  <si>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</si>
  <si>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</si>
  <si>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</si>
  <si>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</si>
  <si>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高级灰 （ M L XL XXL XXXL）1.2.5.8</t>
  </si>
  <si>
    <t>明灰（ M L XL XXL XXXL）17.11.12.16.</t>
  </si>
  <si>
    <t>②规格异常情况</t>
  </si>
  <si>
    <t>情况说明：</t>
  </si>
  <si>
    <t xml:space="preserve">【问题点描述】  </t>
  </si>
  <si>
    <t>1.断线1件</t>
  </si>
  <si>
    <t>2.脏污1.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</si>
  <si>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</si>
  <si>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</si>
  <si>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</si>
  <si>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</si>
  <si>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</si>
  <si>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</si>
  <si>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</si>
  <si>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此次出货667件，按照探路者要求抽箱验货80件，返修1件，未超标，同意出货。</t>
  </si>
  <si>
    <t>检验部门</t>
  </si>
  <si>
    <t>品控部</t>
  </si>
  <si>
    <t>检验人</t>
  </si>
  <si>
    <t>杨金玲</t>
  </si>
  <si>
    <t>查验时间</t>
  </si>
  <si>
    <t>工厂负责人</t>
  </si>
  <si>
    <t>李</t>
  </si>
  <si>
    <t>QC规格测量表</t>
  </si>
  <si>
    <t>品名</t>
  </si>
  <si>
    <t>指示规格 FINAL SPAC</t>
  </si>
  <si>
    <t>样品规格 FINAL SPAC</t>
  </si>
  <si>
    <t>S</t>
  </si>
  <si>
    <t>M</t>
  </si>
  <si>
    <t>L</t>
  </si>
  <si>
    <t>XL</t>
  </si>
  <si>
    <t>XXL</t>
  </si>
  <si>
    <t>XXXL</t>
  </si>
  <si>
    <t>S明灰</t>
  </si>
  <si>
    <t>M明灰</t>
  </si>
  <si>
    <t>L明灰</t>
  </si>
  <si>
    <t>高级灰XL</t>
  </si>
  <si>
    <t>高级灰XXL</t>
  </si>
  <si>
    <t>高级灰XXXL</t>
  </si>
  <si>
    <t>165/80B</t>
  </si>
  <si>
    <t>170/84B</t>
  </si>
  <si>
    <t>175/88B</t>
  </si>
  <si>
    <t>180/92B</t>
  </si>
  <si>
    <t>185/96B</t>
  </si>
  <si>
    <t>190/100B</t>
  </si>
  <si>
    <t>裤外侧长</t>
  </si>
  <si>
    <t>+0.5 +1.4</t>
  </si>
  <si>
    <t>+1  +1.2</t>
  </si>
  <si>
    <t>+1 +0.5</t>
  </si>
  <si>
    <t>+1.2  +0.5</t>
  </si>
  <si>
    <t>+1.3 +0.5</t>
  </si>
  <si>
    <t>内裆长</t>
  </si>
  <si>
    <t>+0.5  +1</t>
  </si>
  <si>
    <t>-0.5  0</t>
  </si>
  <si>
    <t>+0.5 +0.5</t>
  </si>
  <si>
    <t>+0.5  +1.2</t>
  </si>
  <si>
    <t>0 +0.5</t>
  </si>
  <si>
    <t>腰围平量</t>
  </si>
  <si>
    <t>0  +1.2</t>
  </si>
  <si>
    <t>+1  +0.7</t>
  </si>
  <si>
    <t>0  +1.1</t>
  </si>
  <si>
    <t>0  +1</t>
  </si>
  <si>
    <t>+0.6  0</t>
  </si>
  <si>
    <t>+0.5  0</t>
  </si>
  <si>
    <t>腰围拉量</t>
  </si>
  <si>
    <t>+1  +1</t>
  </si>
  <si>
    <t>0  0</t>
  </si>
  <si>
    <t>+0.5  +0.5</t>
  </si>
  <si>
    <t>腰绳</t>
  </si>
  <si>
    <t>-0.8 0</t>
  </si>
  <si>
    <t>-0.5  -0.5</t>
  </si>
  <si>
    <t>-0.6  -0.5</t>
  </si>
  <si>
    <t>臀围</t>
  </si>
  <si>
    <t>腿围/2，裆底2cm</t>
  </si>
  <si>
    <t>+0.3  0</t>
  </si>
  <si>
    <t>+0.7  0</t>
  </si>
  <si>
    <t>-0.6  +0.4</t>
  </si>
  <si>
    <t>膝围/2</t>
  </si>
  <si>
    <t>0  +0.5</t>
  </si>
  <si>
    <t>+0.5 0</t>
  </si>
  <si>
    <t>脚口/2</t>
  </si>
  <si>
    <t>0  -0.5</t>
  </si>
  <si>
    <t>+0.5  -0.5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</si>
</sst>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0" fontId="4" fillId="0" borderId="0">
      <alignment vertical="center"/>
    </xf>
    <xf numFmtId="0" fontId="13" fillId="0" borderId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22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7" fillId="31" borderId="35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4" fillId="22" borderId="35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0" borderId="0"/>
    <xf numFmtId="0" fontId="30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9" fillId="17" borderId="33" applyNumberFormat="0" applyAlignment="0" applyProtection="0">
      <alignment vertical="center"/>
    </xf>
    <xf numFmtId="0" fontId="36" fillId="22" borderId="37" applyNumberFormat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/>
    <xf numFmtId="0" fontId="19" fillId="10" borderId="0" applyNumberFormat="0" applyBorder="0" applyAlignment="0" applyProtection="0">
      <alignment vertical="center"/>
    </xf>
    <xf numFmtId="0" fontId="22" fillId="9" borderId="32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4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0" borderId="0"/>
    <xf numFmtId="0" fontId="31" fillId="0" borderId="34" applyNumberFormat="0" applyFill="0" applyAlignment="0" applyProtection="0">
      <alignment vertical="center"/>
    </xf>
  </cellStyleXfs>
  <cellXfs count="131">
    <xf numFmtId="0" fontId="0" fillId="0" borderId="0" xfId="0"/>
    <xf numFmtId="0" fontId="1" fillId="2" borderId="0" xfId="57" applyFont="1" applyFill="1" applyAlignment="1">
      <alignment horizontal="center" vertical="center"/>
    </xf>
    <xf numFmtId="0" fontId="2" fillId="2" borderId="0" xfId="57" applyFont="1" applyFill="1" applyAlignment="1">
      <alignment horizontal="center" vertical="center"/>
    </xf>
    <xf numFmtId="0" fontId="3" fillId="2" borderId="0" xfId="57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2" fillId="2" borderId="1" xfId="57" applyFont="1" applyFill="1" applyBorder="1" applyAlignment="1" applyProtection="1">
      <alignment horizontal="center" vertical="center"/>
    </xf>
    <xf numFmtId="0" fontId="2" fillId="2" borderId="1" xfId="57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76" fontId="7" fillId="4" borderId="1" xfId="0" applyNumberFormat="1" applyFont="1" applyFill="1" applyBorder="1" applyAlignment="1">
      <alignment horizontal="center"/>
    </xf>
    <xf numFmtId="176" fontId="8" fillId="4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176" fontId="8" fillId="2" borderId="1" xfId="0" applyNumberFormat="1" applyFont="1" applyFill="1" applyBorder="1" applyAlignment="1">
      <alignment horizontal="center"/>
    </xf>
    <xf numFmtId="0" fontId="6" fillId="2" borderId="2" xfId="47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3" borderId="1" xfId="57" applyFont="1" applyFill="1" applyBorder="1" applyAlignment="1">
      <alignment horizontal="center" vertical="center"/>
    </xf>
    <xf numFmtId="49" fontId="12" fillId="3" borderId="1" xfId="57" applyNumberFormat="1" applyFont="1" applyFill="1" applyBorder="1" applyAlignment="1">
      <alignment horizontal="center" vertical="center"/>
    </xf>
    <xf numFmtId="0" fontId="13" fillId="3" borderId="0" xfId="4" applyFill="1" applyAlignment="1">
      <alignment horizontal="left" vertical="center"/>
    </xf>
    <xf numFmtId="0" fontId="13" fillId="0" borderId="0" xfId="4" applyFill="1" applyBorder="1" applyAlignment="1">
      <alignment horizontal="left" vertical="center"/>
    </xf>
    <xf numFmtId="0" fontId="13" fillId="2" borderId="0" xfId="4" applyFill="1" applyAlignment="1">
      <alignment horizontal="left" vertical="center"/>
    </xf>
    <xf numFmtId="0" fontId="13" fillId="0" borderId="0" xfId="4" applyFont="1" applyFill="1" applyAlignment="1">
      <alignment horizontal="left" vertical="center"/>
    </xf>
    <xf numFmtId="0" fontId="13" fillId="0" borderId="0" xfId="4" applyFill="1" applyAlignment="1">
      <alignment horizontal="left" vertical="center"/>
    </xf>
    <xf numFmtId="0" fontId="14" fillId="0" borderId="5" xfId="4" applyFont="1" applyFill="1" applyBorder="1" applyAlignment="1">
      <alignment horizontal="center" vertical="top"/>
    </xf>
    <xf numFmtId="0" fontId="15" fillId="0" borderId="6" xfId="4" applyFont="1" applyFill="1" applyBorder="1" applyAlignment="1">
      <alignment horizontal="left" vertical="center"/>
    </xf>
    <xf numFmtId="0" fontId="6" fillId="3" borderId="7" xfId="4" applyFont="1" applyFill="1" applyBorder="1" applyAlignment="1">
      <alignment horizontal="center" vertical="center"/>
    </xf>
    <xf numFmtId="0" fontId="15" fillId="0" borderId="7" xfId="4" applyFont="1" applyFill="1" applyBorder="1" applyAlignment="1">
      <alignment horizontal="center" vertical="center"/>
    </xf>
    <xf numFmtId="0" fontId="15" fillId="0" borderId="8" xfId="4" applyFont="1" applyFill="1" applyBorder="1" applyAlignment="1">
      <alignment vertical="center"/>
    </xf>
    <xf numFmtId="0" fontId="6" fillId="3" borderId="9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vertical="center"/>
    </xf>
    <xf numFmtId="0" fontId="15" fillId="0" borderId="8" xfId="4" applyFont="1" applyFill="1" applyBorder="1" applyAlignment="1">
      <alignment horizontal="left" vertical="center"/>
    </xf>
    <xf numFmtId="0" fontId="6" fillId="3" borderId="9" xfId="4" applyFont="1" applyFill="1" applyBorder="1" applyAlignment="1">
      <alignment horizontal="right" vertical="center"/>
    </xf>
    <xf numFmtId="0" fontId="15" fillId="0" borderId="9" xfId="4" applyFont="1" applyFill="1" applyBorder="1" applyAlignment="1">
      <alignment horizontal="left" vertical="center"/>
    </xf>
    <xf numFmtId="0" fontId="15" fillId="0" borderId="10" xfId="4" applyFont="1" applyFill="1" applyBorder="1" applyAlignment="1">
      <alignment vertical="center"/>
    </xf>
    <xf numFmtId="0" fontId="16" fillId="3" borderId="11" xfId="4" applyFont="1" applyFill="1" applyBorder="1" applyAlignment="1">
      <alignment horizontal="center" vertical="center" wrapText="1"/>
    </xf>
    <xf numFmtId="0" fontId="16" fillId="3" borderId="11" xfId="4" applyFont="1" applyFill="1" applyBorder="1" applyAlignment="1">
      <alignment horizontal="center" vertical="center"/>
    </xf>
    <xf numFmtId="0" fontId="15" fillId="0" borderId="11" xfId="4" applyFont="1" applyFill="1" applyBorder="1" applyAlignment="1">
      <alignment vertical="center"/>
    </xf>
    <xf numFmtId="0" fontId="15" fillId="0" borderId="0" xfId="4" applyFont="1" applyFill="1" applyBorder="1" applyAlignment="1">
      <alignment vertical="center"/>
    </xf>
    <xf numFmtId="0" fontId="17" fillId="0" borderId="0" xfId="4" applyFont="1" applyFill="1" applyBorder="1" applyAlignment="1">
      <alignment vertical="center"/>
    </xf>
    <xf numFmtId="0" fontId="15" fillId="3" borderId="6" xfId="4" applyFont="1" applyFill="1" applyBorder="1" applyAlignment="1">
      <alignment vertical="center"/>
    </xf>
    <xf numFmtId="0" fontId="15" fillId="3" borderId="7" xfId="4" applyFont="1" applyFill="1" applyBorder="1" applyAlignment="1">
      <alignment vertical="center"/>
    </xf>
    <xf numFmtId="0" fontId="15" fillId="3" borderId="8" xfId="4" applyFont="1" applyFill="1" applyBorder="1" applyAlignment="1">
      <alignment horizontal="left" vertical="center"/>
    </xf>
    <xf numFmtId="0" fontId="15" fillId="3" borderId="9" xfId="4" applyFont="1" applyFill="1" applyBorder="1" applyAlignment="1">
      <alignment horizontal="left" vertical="center"/>
    </xf>
    <xf numFmtId="0" fontId="17" fillId="3" borderId="9" xfId="4" applyFont="1" applyFill="1" applyBorder="1" applyAlignment="1">
      <alignment horizontal="left" vertical="center"/>
    </xf>
    <xf numFmtId="0" fontId="5" fillId="3" borderId="12" xfId="4" applyFont="1" applyFill="1" applyBorder="1" applyAlignment="1">
      <alignment horizontal="left" vertical="center"/>
    </xf>
    <xf numFmtId="0" fontId="5" fillId="3" borderId="13" xfId="4" applyFont="1" applyFill="1" applyBorder="1" applyAlignment="1">
      <alignment horizontal="left" vertical="center"/>
    </xf>
    <xf numFmtId="0" fontId="15" fillId="3" borderId="8" xfId="4" applyFont="1" applyFill="1" applyBorder="1" applyAlignment="1">
      <alignment vertical="center"/>
    </xf>
    <xf numFmtId="0" fontId="17" fillId="3" borderId="9" xfId="4" applyFont="1" applyFill="1" applyBorder="1" applyAlignment="1">
      <alignment vertical="center"/>
    </xf>
    <xf numFmtId="0" fontId="15" fillId="3" borderId="10" xfId="4" applyFont="1" applyFill="1" applyBorder="1" applyAlignment="1">
      <alignment vertical="center"/>
    </xf>
    <xf numFmtId="0" fontId="17" fillId="3" borderId="11" xfId="4" applyFont="1" applyFill="1" applyBorder="1" applyAlignment="1">
      <alignment horizontal="left" vertical="center"/>
    </xf>
    <xf numFmtId="0" fontId="17" fillId="3" borderId="11" xfId="4" applyFont="1" applyFill="1" applyBorder="1" applyAlignment="1">
      <alignment vertical="center"/>
    </xf>
    <xf numFmtId="0" fontId="17" fillId="0" borderId="0" xfId="4" applyFont="1" applyFill="1" applyBorder="1" applyAlignment="1">
      <alignment horizontal="left" vertical="center"/>
    </xf>
    <xf numFmtId="0" fontId="15" fillId="0" borderId="7" xfId="4" applyFont="1" applyFill="1" applyBorder="1" applyAlignment="1">
      <alignment horizontal="left" vertical="center"/>
    </xf>
    <xf numFmtId="0" fontId="17" fillId="3" borderId="8" xfId="4" applyFont="1" applyFill="1" applyBorder="1" applyAlignment="1">
      <alignment horizontal="left" vertical="center"/>
    </xf>
    <xf numFmtId="0" fontId="17" fillId="3" borderId="12" xfId="4" applyFont="1" applyFill="1" applyBorder="1" applyAlignment="1">
      <alignment horizontal="left" vertical="center"/>
    </xf>
    <xf numFmtId="0" fontId="17" fillId="3" borderId="13" xfId="4" applyFont="1" applyFill="1" applyBorder="1" applyAlignment="1">
      <alignment horizontal="left" vertical="center"/>
    </xf>
    <xf numFmtId="0" fontId="17" fillId="2" borderId="12" xfId="4" applyFont="1" applyFill="1" applyBorder="1" applyAlignment="1">
      <alignment horizontal="left" vertical="center"/>
    </xf>
    <xf numFmtId="0" fontId="17" fillId="2" borderId="13" xfId="4" applyFont="1" applyFill="1" applyBorder="1" applyAlignment="1">
      <alignment horizontal="left" vertical="center"/>
    </xf>
    <xf numFmtId="0" fontId="17" fillId="2" borderId="8" xfId="4" applyFont="1" applyFill="1" applyBorder="1" applyAlignment="1">
      <alignment horizontal="left" vertical="center"/>
    </xf>
    <xf numFmtId="0" fontId="17" fillId="2" borderId="9" xfId="4" applyFont="1" applyFill="1" applyBorder="1" applyAlignment="1">
      <alignment horizontal="left" vertical="center"/>
    </xf>
    <xf numFmtId="0" fontId="17" fillId="0" borderId="12" xfId="4" applyFont="1" applyFill="1" applyBorder="1" applyAlignment="1">
      <alignment horizontal="left" vertical="center"/>
    </xf>
    <xf numFmtId="0" fontId="17" fillId="0" borderId="13" xfId="4" applyFont="1" applyFill="1" applyBorder="1" applyAlignment="1">
      <alignment horizontal="left" vertical="center"/>
    </xf>
    <xf numFmtId="0" fontId="17" fillId="0" borderId="9" xfId="4" applyFont="1" applyFill="1" applyBorder="1" applyAlignment="1">
      <alignment horizontal="left" vertical="center"/>
    </xf>
    <xf numFmtId="0" fontId="15" fillId="0" borderId="10" xfId="4" applyFont="1" applyFill="1" applyBorder="1" applyAlignment="1">
      <alignment horizontal="left" vertical="center"/>
    </xf>
    <xf numFmtId="0" fontId="13" fillId="0" borderId="11" xfId="4" applyFill="1" applyBorder="1" applyAlignment="1">
      <alignment horizontal="center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15" xfId="4" applyFont="1" applyFill="1" applyBorder="1" applyAlignment="1">
      <alignment horizontal="left" vertical="center"/>
    </xf>
    <xf numFmtId="0" fontId="15" fillId="0" borderId="16" xfId="4" applyFont="1" applyFill="1" applyBorder="1" applyAlignment="1">
      <alignment horizontal="left" vertical="center"/>
    </xf>
    <xf numFmtId="0" fontId="13" fillId="3" borderId="12" xfId="4" applyFont="1" applyFill="1" applyBorder="1" applyAlignment="1">
      <alignment horizontal="left" vertical="center"/>
    </xf>
    <xf numFmtId="0" fontId="13" fillId="3" borderId="13" xfId="4" applyFont="1" applyFill="1" applyBorder="1" applyAlignment="1">
      <alignment horizontal="left" vertical="center"/>
    </xf>
    <xf numFmtId="0" fontId="13" fillId="2" borderId="12" xfId="4" applyFont="1" applyFill="1" applyBorder="1" applyAlignment="1">
      <alignment horizontal="left" vertical="center"/>
    </xf>
    <xf numFmtId="0" fontId="13" fillId="2" borderId="13" xfId="4" applyFont="1" applyFill="1" applyBorder="1" applyAlignment="1">
      <alignment horizontal="left" vertical="center"/>
    </xf>
    <xf numFmtId="0" fontId="13" fillId="0" borderId="12" xfId="4" applyFont="1" applyFill="1" applyBorder="1" applyAlignment="1">
      <alignment horizontal="left" vertical="center"/>
    </xf>
    <xf numFmtId="0" fontId="13" fillId="0" borderId="13" xfId="4" applyFont="1" applyFill="1" applyBorder="1" applyAlignment="1">
      <alignment horizontal="left" vertical="center"/>
    </xf>
    <xf numFmtId="0" fontId="5" fillId="0" borderId="6" xfId="4" applyFont="1" applyFill="1" applyBorder="1" applyAlignment="1">
      <alignment horizontal="left" vertical="center"/>
    </xf>
    <xf numFmtId="0" fontId="5" fillId="0" borderId="7" xfId="4" applyFont="1" applyFill="1" applyBorder="1" applyAlignment="1">
      <alignment horizontal="left" vertical="center"/>
    </xf>
    <xf numFmtId="0" fontId="15" fillId="0" borderId="9" xfId="4" applyFont="1" applyFill="1" applyBorder="1" applyAlignment="1">
      <alignment horizontal="center" vertical="center"/>
    </xf>
    <xf numFmtId="0" fontId="17" fillId="3" borderId="11" xfId="4" applyFont="1" applyFill="1" applyBorder="1" applyAlignment="1">
      <alignment horizontal="center" vertical="center"/>
    </xf>
    <xf numFmtId="0" fontId="1" fillId="3" borderId="17" xfId="4" applyFont="1" applyFill="1" applyBorder="1" applyAlignment="1">
      <alignment horizontal="center" vertical="center"/>
    </xf>
    <xf numFmtId="0" fontId="15" fillId="3" borderId="18" xfId="4" applyFont="1" applyFill="1" applyBorder="1" applyAlignment="1">
      <alignment horizontal="center" vertical="center"/>
    </xf>
    <xf numFmtId="0" fontId="15" fillId="3" borderId="19" xfId="4" applyFont="1" applyFill="1" applyBorder="1" applyAlignment="1">
      <alignment horizontal="center" vertical="center"/>
    </xf>
    <xf numFmtId="58" fontId="17" fillId="3" borderId="9" xfId="4" applyNumberFormat="1" applyFont="1" applyFill="1" applyBorder="1" applyAlignment="1">
      <alignment horizontal="center" vertical="center"/>
    </xf>
    <xf numFmtId="0" fontId="17" fillId="3" borderId="9" xfId="4" applyFont="1" applyFill="1" applyBorder="1" applyAlignment="1">
      <alignment horizontal="center" vertical="center"/>
    </xf>
    <xf numFmtId="0" fontId="17" fillId="3" borderId="20" xfId="4" applyFont="1" applyFill="1" applyBorder="1" applyAlignment="1">
      <alignment horizontal="center" vertical="center"/>
    </xf>
    <xf numFmtId="0" fontId="17" fillId="3" borderId="21" xfId="4" applyFont="1" applyFill="1" applyBorder="1" applyAlignment="1">
      <alignment horizontal="center" vertical="center"/>
    </xf>
    <xf numFmtId="0" fontId="17" fillId="3" borderId="22" xfId="4" applyFont="1" applyFill="1" applyBorder="1" applyAlignment="1">
      <alignment horizontal="center" vertical="center"/>
    </xf>
    <xf numFmtId="0" fontId="15" fillId="3" borderId="11" xfId="4" applyFont="1" applyFill="1" applyBorder="1" applyAlignment="1">
      <alignment horizontal="left" vertical="center"/>
    </xf>
    <xf numFmtId="0" fontId="17" fillId="0" borderId="0" xfId="4" applyFont="1" applyFill="1" applyAlignment="1">
      <alignment horizontal="left" vertical="center"/>
    </xf>
    <xf numFmtId="0" fontId="17" fillId="3" borderId="18" xfId="4" applyFont="1" applyFill="1" applyBorder="1" applyAlignment="1">
      <alignment horizontal="center" vertical="center"/>
    </xf>
    <xf numFmtId="0" fontId="17" fillId="3" borderId="16" xfId="4" applyFont="1" applyFill="1" applyBorder="1" applyAlignment="1">
      <alignment horizontal="center" vertical="center"/>
    </xf>
    <xf numFmtId="0" fontId="15" fillId="3" borderId="9" xfId="4" applyFont="1" applyFill="1" applyBorder="1" applyAlignment="1">
      <alignment vertical="center"/>
    </xf>
    <xf numFmtId="0" fontId="17" fillId="3" borderId="23" xfId="4" applyFont="1" applyFill="1" applyBorder="1" applyAlignment="1">
      <alignment horizontal="center" vertical="center"/>
    </xf>
    <xf numFmtId="0" fontId="17" fillId="3" borderId="13" xfId="4" applyFont="1" applyFill="1" applyBorder="1" applyAlignment="1">
      <alignment horizontal="center" vertical="center"/>
    </xf>
    <xf numFmtId="0" fontId="15" fillId="3" borderId="11" xfId="4" applyFont="1" applyFill="1" applyBorder="1" applyAlignment="1">
      <alignment vertical="center"/>
    </xf>
    <xf numFmtId="0" fontId="15" fillId="0" borderId="23" xfId="4" applyFont="1" applyFill="1" applyBorder="1" applyAlignment="1">
      <alignment horizontal="left" vertical="center"/>
    </xf>
    <xf numFmtId="0" fontId="15" fillId="0" borderId="24" xfId="4" applyFont="1" applyFill="1" applyBorder="1" applyAlignment="1">
      <alignment horizontal="left" vertical="center"/>
    </xf>
    <xf numFmtId="0" fontId="17" fillId="3" borderId="11" xfId="4" applyFont="1" applyFill="1" applyBorder="1" applyAlignment="1">
      <alignment vertical="center" wrapText="1"/>
    </xf>
    <xf numFmtId="58" fontId="17" fillId="3" borderId="11" xfId="4" applyNumberFormat="1" applyFont="1" applyFill="1" applyBorder="1" applyAlignment="1">
      <alignment vertical="center"/>
    </xf>
    <xf numFmtId="0" fontId="15" fillId="0" borderId="11" xfId="4" applyFont="1" applyFill="1" applyBorder="1" applyAlignment="1">
      <alignment horizontal="center" vertical="center"/>
    </xf>
    <xf numFmtId="0" fontId="17" fillId="3" borderId="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5" fillId="0" borderId="26" xfId="4" applyFont="1" applyFill="1" applyBorder="1" applyAlignment="1">
      <alignment horizontal="center" vertical="center"/>
    </xf>
    <xf numFmtId="0" fontId="17" fillId="3" borderId="26" xfId="4" applyFont="1" applyFill="1" applyBorder="1" applyAlignment="1">
      <alignment horizontal="left" vertical="center"/>
    </xf>
    <xf numFmtId="0" fontId="17" fillId="3" borderId="27" xfId="4" applyFont="1" applyFill="1" applyBorder="1" applyAlignment="1">
      <alignment horizontal="left" vertical="center"/>
    </xf>
    <xf numFmtId="0" fontId="17" fillId="3" borderId="28" xfId="4" applyFont="1" applyFill="1" applyBorder="1" applyAlignment="1">
      <alignment horizontal="center" vertical="center"/>
    </xf>
    <xf numFmtId="0" fontId="17" fillId="3" borderId="29" xfId="4" applyFont="1" applyFill="1" applyBorder="1" applyAlignment="1">
      <alignment horizontal="center" vertical="center"/>
    </xf>
    <xf numFmtId="0" fontId="5" fillId="3" borderId="29" xfId="4" applyFont="1" applyFill="1" applyBorder="1" applyAlignment="1">
      <alignment horizontal="left" vertical="center"/>
    </xf>
    <xf numFmtId="0" fontId="15" fillId="0" borderId="25" xfId="4" applyFont="1" applyFill="1" applyBorder="1" applyAlignment="1">
      <alignment horizontal="left" vertical="center"/>
    </xf>
    <xf numFmtId="0" fontId="15" fillId="0" borderId="26" xfId="4" applyFont="1" applyFill="1" applyBorder="1" applyAlignment="1">
      <alignment horizontal="left" vertical="center"/>
    </xf>
    <xf numFmtId="0" fontId="17" fillId="3" borderId="29" xfId="4" applyFont="1" applyFill="1" applyBorder="1" applyAlignment="1">
      <alignment horizontal="left" vertical="center"/>
    </xf>
    <xf numFmtId="0" fontId="17" fillId="2" borderId="29" xfId="4" applyFont="1" applyFill="1" applyBorder="1" applyAlignment="1">
      <alignment horizontal="left" vertical="center"/>
    </xf>
    <xf numFmtId="0" fontId="17" fillId="2" borderId="26" xfId="4" applyFont="1" applyFill="1" applyBorder="1" applyAlignment="1">
      <alignment horizontal="left" vertical="center"/>
    </xf>
    <xf numFmtId="0" fontId="17" fillId="0" borderId="29" xfId="4" applyFont="1" applyFill="1" applyBorder="1" applyAlignment="1">
      <alignment horizontal="left" vertical="center"/>
    </xf>
    <xf numFmtId="0" fontId="13" fillId="0" borderId="27" xfId="4" applyFill="1" applyBorder="1" applyAlignment="1">
      <alignment horizontal="center" vertical="center"/>
    </xf>
    <xf numFmtId="0" fontId="15" fillId="0" borderId="28" xfId="4" applyFont="1" applyFill="1" applyBorder="1" applyAlignment="1">
      <alignment horizontal="left" vertical="center"/>
    </xf>
    <xf numFmtId="0" fontId="13" fillId="3" borderId="29" xfId="4" applyFont="1" applyFill="1" applyBorder="1" applyAlignment="1">
      <alignment horizontal="left" vertical="center"/>
    </xf>
    <xf numFmtId="0" fontId="13" fillId="2" borderId="29" xfId="4" applyFont="1" applyFill="1" applyBorder="1" applyAlignment="1">
      <alignment horizontal="left" vertical="center"/>
    </xf>
    <xf numFmtId="0" fontId="13" fillId="0" borderId="29" xfId="4" applyFont="1" applyFill="1" applyBorder="1" applyAlignment="1">
      <alignment horizontal="left" vertical="center"/>
    </xf>
    <xf numFmtId="0" fontId="5" fillId="0" borderId="25" xfId="4" applyFont="1" applyFill="1" applyBorder="1" applyAlignment="1">
      <alignment horizontal="left" vertical="center"/>
    </xf>
    <xf numFmtId="0" fontId="15" fillId="3" borderId="26" xfId="4" applyFont="1" applyFill="1" applyBorder="1" applyAlignment="1">
      <alignment horizontal="left" vertical="center"/>
    </xf>
    <xf numFmtId="0" fontId="17" fillId="3" borderId="27" xfId="4" applyFont="1" applyFill="1" applyBorder="1" applyAlignment="1">
      <alignment horizontal="center" vertical="center"/>
    </xf>
  </cellXfs>
  <cellStyles count="59">
    <cellStyle name="常规" xfId="0" builtinId="0"/>
    <cellStyle name="常规 11 17" xfId="1"/>
    <cellStyle name="常规 38 2" xfId="2"/>
    <cellStyle name="常规 4" xfId="3"/>
    <cellStyle name="常规 2" xfId="4"/>
    <cellStyle name="常规 40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常规 23" xfId="24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常规 68 3" xfId="42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常规 68" xfId="47"/>
    <cellStyle name="40% - 强调文字颜色 6" xfId="48" builtinId="51"/>
    <cellStyle name="超链接" xfId="49" builtinId="8"/>
    <cellStyle name="千位分隔[0]" xfId="50" builtinId="6"/>
    <cellStyle name="标题 2" xfId="51" builtinId="17"/>
    <cellStyle name="常规 72" xfId="52"/>
    <cellStyle name="40% - 强调文字颜色 5" xfId="53" builtinId="47"/>
    <cellStyle name="标题 3" xfId="54" builtinId="18"/>
    <cellStyle name="强调文字颜色 6" xfId="55" builtinId="49"/>
    <cellStyle name="40% - 强调文字颜色 1" xfId="56" builtinId="31"/>
    <cellStyle name="常规 3" xfId="57"/>
    <cellStyle name="链接单元格" xfId="58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627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627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18" workbookViewId="0">
      <selection activeCell="A29" sqref="A29:K29"/>
    </sheetView>
  </sheetViews>
  <sheetFormatPr defaultColWidth="10.1696428571429" defaultRowHeight="17.6"/>
  <cols>
    <col min="1" max="1" width="9.66964285714286" style="32" customWidth="1"/>
    <col min="2" max="2" width="11.1696428571429" style="32" customWidth="1"/>
    <col min="3" max="3" width="9.16964285714286" style="32" customWidth="1"/>
    <col min="4" max="4" width="9.5" style="32" customWidth="1"/>
    <col min="5" max="5" width="9.16964285714286" style="32" customWidth="1"/>
    <col min="6" max="6" width="10.3303571428571" style="32" customWidth="1"/>
    <col min="7" max="7" width="9.5" style="32" customWidth="1"/>
    <col min="8" max="8" width="9.16964285714286" style="32" customWidth="1"/>
    <col min="9" max="9" width="8.16964285714286" style="32" customWidth="1"/>
    <col min="10" max="10" width="10.5" style="32" customWidth="1"/>
    <col min="11" max="11" width="12.1696428571429" style="32" customWidth="1"/>
    <col min="12" max="16384" width="10.1696428571429" style="32"/>
  </cols>
  <sheetData>
    <row r="1" ht="29.55" spans="1:1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ht="18.35" spans="1:11">
      <c r="A2" s="34" t="s">
        <v>1</v>
      </c>
      <c r="B2" s="35" t="s">
        <v>2</v>
      </c>
      <c r="C2" s="35"/>
      <c r="D2" s="36" t="s">
        <v>3</v>
      </c>
      <c r="E2" s="88" t="s">
        <v>4</v>
      </c>
      <c r="F2" s="88"/>
      <c r="G2" s="89" t="s">
        <v>5</v>
      </c>
      <c r="H2" s="90"/>
      <c r="I2" s="62" t="s">
        <v>6</v>
      </c>
      <c r="J2" s="109" t="s">
        <v>7</v>
      </c>
      <c r="K2" s="110"/>
    </row>
    <row r="3" spans="1:11">
      <c r="A3" s="37" t="s">
        <v>8</v>
      </c>
      <c r="B3" s="38">
        <v>670</v>
      </c>
      <c r="C3" s="38"/>
      <c r="D3" s="39" t="s">
        <v>9</v>
      </c>
      <c r="E3" s="91" t="s">
        <v>10</v>
      </c>
      <c r="F3" s="92"/>
      <c r="G3" s="92"/>
      <c r="H3" s="86" t="s">
        <v>11</v>
      </c>
      <c r="I3" s="86"/>
      <c r="J3" s="86"/>
      <c r="K3" s="111"/>
    </row>
    <row r="4" spans="1:11">
      <c r="A4" s="40" t="s">
        <v>12</v>
      </c>
      <c r="B4" s="41">
        <v>2</v>
      </c>
      <c r="C4" s="41">
        <v>6</v>
      </c>
      <c r="D4" s="42" t="s">
        <v>13</v>
      </c>
      <c r="E4" s="92" t="s">
        <v>14</v>
      </c>
      <c r="F4" s="92"/>
      <c r="G4" s="92"/>
      <c r="H4" s="52" t="s">
        <v>15</v>
      </c>
      <c r="I4" s="52"/>
      <c r="J4" s="53" t="s">
        <v>16</v>
      </c>
      <c r="K4" s="112" t="s">
        <v>17</v>
      </c>
    </row>
    <row r="5" spans="1:11">
      <c r="A5" s="40" t="s">
        <v>18</v>
      </c>
      <c r="B5" s="38">
        <v>1</v>
      </c>
      <c r="C5" s="38"/>
      <c r="D5" s="39"/>
      <c r="E5" s="39"/>
      <c r="F5" s="39"/>
      <c r="G5" s="39"/>
      <c r="H5" s="52" t="s">
        <v>19</v>
      </c>
      <c r="I5" s="52"/>
      <c r="J5" s="53" t="s">
        <v>16</v>
      </c>
      <c r="K5" s="112" t="s">
        <v>17</v>
      </c>
    </row>
    <row r="6" ht="40" customHeight="1" spans="1:11">
      <c r="A6" s="43" t="s">
        <v>20</v>
      </c>
      <c r="B6" s="44">
        <v>80</v>
      </c>
      <c r="C6" s="45"/>
      <c r="D6" s="46" t="s">
        <v>21</v>
      </c>
      <c r="E6" s="93">
        <v>667</v>
      </c>
      <c r="F6" s="94"/>
      <c r="G6" s="95"/>
      <c r="H6" s="96" t="s">
        <v>22</v>
      </c>
      <c r="I6" s="96"/>
      <c r="J6" s="59" t="s">
        <v>16</v>
      </c>
      <c r="K6" s="113" t="s">
        <v>17</v>
      </c>
    </row>
    <row r="7" ht="18.35" spans="1:11">
      <c r="A7" s="47"/>
      <c r="B7" s="48"/>
      <c r="C7" s="48"/>
      <c r="D7" s="47"/>
      <c r="E7" s="48"/>
      <c r="F7" s="97"/>
      <c r="G7" s="47"/>
      <c r="H7" s="97"/>
      <c r="I7" s="48"/>
      <c r="J7" s="48"/>
      <c r="K7" s="48"/>
    </row>
    <row r="8" s="28" customFormat="1" spans="1:11">
      <c r="A8" s="49" t="s">
        <v>23</v>
      </c>
      <c r="B8" s="50" t="s">
        <v>24</v>
      </c>
      <c r="C8" s="50" t="s">
        <v>25</v>
      </c>
      <c r="D8" s="50" t="s">
        <v>26</v>
      </c>
      <c r="E8" s="50" t="s">
        <v>27</v>
      </c>
      <c r="F8" s="50" t="s">
        <v>28</v>
      </c>
      <c r="G8" s="98"/>
      <c r="H8" s="99"/>
      <c r="I8" s="99"/>
      <c r="J8" s="99"/>
      <c r="K8" s="114"/>
    </row>
    <row r="9" s="28" customFormat="1" spans="1:11">
      <c r="A9" s="51" t="s">
        <v>29</v>
      </c>
      <c r="B9" s="52"/>
      <c r="C9" s="53" t="s">
        <v>16</v>
      </c>
      <c r="D9" s="53" t="s">
        <v>17</v>
      </c>
      <c r="E9" s="100" t="s">
        <v>30</v>
      </c>
      <c r="F9" s="57" t="s">
        <v>31</v>
      </c>
      <c r="G9" s="101"/>
      <c r="H9" s="102"/>
      <c r="I9" s="102"/>
      <c r="J9" s="102"/>
      <c r="K9" s="115"/>
    </row>
    <row r="10" s="28" customFormat="1" spans="1:11">
      <c r="A10" s="51" t="s">
        <v>32</v>
      </c>
      <c r="B10" s="52"/>
      <c r="C10" s="53" t="s">
        <v>16</v>
      </c>
      <c r="D10" s="53" t="s">
        <v>17</v>
      </c>
      <c r="E10" s="100" t="s">
        <v>33</v>
      </c>
      <c r="F10" s="57" t="s">
        <v>34</v>
      </c>
      <c r="G10" s="101" t="s">
        <v>35</v>
      </c>
      <c r="H10" s="102"/>
      <c r="I10" s="102"/>
      <c r="J10" s="102"/>
      <c r="K10" s="115"/>
    </row>
    <row r="11" s="28" customFormat="1" spans="1:11">
      <c r="A11" s="54" t="s">
        <v>36</v>
      </c>
      <c r="B11" s="55"/>
      <c r="C11" s="55"/>
      <c r="D11" s="55"/>
      <c r="E11" s="55"/>
      <c r="F11" s="55"/>
      <c r="G11" s="55"/>
      <c r="H11" s="55"/>
      <c r="I11" s="55"/>
      <c r="J11" s="55"/>
      <c r="K11" s="116"/>
    </row>
    <row r="12" s="28" customFormat="1" spans="1:11">
      <c r="A12" s="56" t="s">
        <v>37</v>
      </c>
      <c r="B12" s="53" t="s">
        <v>38</v>
      </c>
      <c r="C12" s="53" t="s">
        <v>39</v>
      </c>
      <c r="D12" s="57"/>
      <c r="E12" s="100" t="s">
        <v>40</v>
      </c>
      <c r="F12" s="53" t="s">
        <v>38</v>
      </c>
      <c r="G12" s="53" t="s">
        <v>39</v>
      </c>
      <c r="H12" s="53"/>
      <c r="I12" s="100" t="s">
        <v>41</v>
      </c>
      <c r="J12" s="53" t="s">
        <v>38</v>
      </c>
      <c r="K12" s="112" t="s">
        <v>39</v>
      </c>
    </row>
    <row r="13" s="28" customFormat="1" spans="1:11">
      <c r="A13" s="56" t="s">
        <v>42</v>
      </c>
      <c r="B13" s="53" t="s">
        <v>38</v>
      </c>
      <c r="C13" s="53" t="s">
        <v>39</v>
      </c>
      <c r="D13" s="57"/>
      <c r="E13" s="100" t="s">
        <v>43</v>
      </c>
      <c r="F13" s="53" t="s">
        <v>38</v>
      </c>
      <c r="G13" s="53" t="s">
        <v>39</v>
      </c>
      <c r="H13" s="53"/>
      <c r="I13" s="100" t="s">
        <v>44</v>
      </c>
      <c r="J13" s="53" t="s">
        <v>38</v>
      </c>
      <c r="K13" s="112" t="s">
        <v>39</v>
      </c>
    </row>
    <row r="14" s="28" customFormat="1" ht="18.35" spans="1:11">
      <c r="A14" s="58" t="s">
        <v>45</v>
      </c>
      <c r="B14" s="59" t="s">
        <v>38</v>
      </c>
      <c r="C14" s="59" t="s">
        <v>39</v>
      </c>
      <c r="D14" s="60"/>
      <c r="E14" s="103" t="s">
        <v>46</v>
      </c>
      <c r="F14" s="59" t="s">
        <v>38</v>
      </c>
      <c r="G14" s="59" t="s">
        <v>39</v>
      </c>
      <c r="H14" s="59"/>
      <c r="I14" s="103" t="s">
        <v>47</v>
      </c>
      <c r="J14" s="59" t="s">
        <v>38</v>
      </c>
      <c r="K14" s="113" t="s">
        <v>39</v>
      </c>
    </row>
    <row r="15" ht="18.35" spans="1:11">
      <c r="A15" s="47"/>
      <c r="B15" s="61"/>
      <c r="C15" s="61"/>
      <c r="D15" s="48"/>
      <c r="E15" s="47"/>
      <c r="F15" s="61"/>
      <c r="G15" s="61"/>
      <c r="H15" s="61"/>
      <c r="I15" s="47"/>
      <c r="J15" s="61"/>
      <c r="K15" s="61"/>
    </row>
    <row r="16" s="29" customFormat="1" spans="1:11">
      <c r="A16" s="34" t="s">
        <v>48</v>
      </c>
      <c r="B16" s="62"/>
      <c r="C16" s="62"/>
      <c r="D16" s="62"/>
      <c r="E16" s="62"/>
      <c r="F16" s="62"/>
      <c r="G16" s="62"/>
      <c r="H16" s="62"/>
      <c r="I16" s="62"/>
      <c r="J16" s="62"/>
      <c r="K16" s="117"/>
    </row>
    <row r="17" spans="1:11">
      <c r="A17" s="40" t="s">
        <v>49</v>
      </c>
      <c r="B17" s="42"/>
      <c r="C17" s="42"/>
      <c r="D17" s="42"/>
      <c r="E17" s="42"/>
      <c r="F17" s="42"/>
      <c r="G17" s="42"/>
      <c r="H17" s="42"/>
      <c r="I17" s="42"/>
      <c r="J17" s="42"/>
      <c r="K17" s="118"/>
    </row>
    <row r="18" spans="1:11">
      <c r="A18" s="40" t="s">
        <v>50</v>
      </c>
      <c r="B18" s="42"/>
      <c r="C18" s="42"/>
      <c r="D18" s="42"/>
      <c r="E18" s="42"/>
      <c r="F18" s="42"/>
      <c r="G18" s="42"/>
      <c r="H18" s="42"/>
      <c r="I18" s="42"/>
      <c r="J18" s="42"/>
      <c r="K18" s="118"/>
    </row>
    <row r="19" spans="1:11">
      <c r="A19" s="63" t="s">
        <v>51</v>
      </c>
      <c r="B19" s="53"/>
      <c r="C19" s="53"/>
      <c r="D19" s="53"/>
      <c r="E19" s="53"/>
      <c r="F19" s="53"/>
      <c r="G19" s="53"/>
      <c r="H19" s="53"/>
      <c r="I19" s="53"/>
      <c r="J19" s="53"/>
      <c r="K19" s="112"/>
    </row>
    <row r="20" spans="1:11">
      <c r="A20" s="64" t="s">
        <v>52</v>
      </c>
      <c r="B20" s="65"/>
      <c r="C20" s="65"/>
      <c r="D20" s="65"/>
      <c r="E20" s="65"/>
      <c r="F20" s="65"/>
      <c r="G20" s="65"/>
      <c r="H20" s="65"/>
      <c r="I20" s="65"/>
      <c r="J20" s="65"/>
      <c r="K20" s="119"/>
    </row>
    <row r="21" s="30" customFormat="1" spans="1:11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120"/>
    </row>
    <row r="22" s="30" customFormat="1" spans="1:11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121"/>
    </row>
    <row r="23" spans="1:11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122"/>
    </row>
    <row r="24" spans="1:11">
      <c r="A24" s="40" t="s">
        <v>53</v>
      </c>
      <c r="B24" s="42"/>
      <c r="C24" s="72" t="s">
        <v>16</v>
      </c>
      <c r="D24" s="72" t="s">
        <v>17</v>
      </c>
      <c r="E24" s="86"/>
      <c r="F24" s="86"/>
      <c r="G24" s="86"/>
      <c r="H24" s="86"/>
      <c r="I24" s="86"/>
      <c r="J24" s="86"/>
      <c r="K24" s="111"/>
    </row>
    <row r="25" ht="18.35" spans="1:11">
      <c r="A25" s="73" t="s">
        <v>54</v>
      </c>
      <c r="B25" s="74"/>
      <c r="C25" s="74"/>
      <c r="D25" s="74"/>
      <c r="E25" s="74"/>
      <c r="F25" s="74"/>
      <c r="G25" s="74"/>
      <c r="H25" s="74"/>
      <c r="I25" s="74"/>
      <c r="J25" s="74"/>
      <c r="K25" s="123"/>
    </row>
    <row r="26" ht="18.35" spans="1:1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1">
      <c r="A27" s="76" t="s">
        <v>55</v>
      </c>
      <c r="B27" s="77"/>
      <c r="C27" s="77"/>
      <c r="D27" s="77"/>
      <c r="E27" s="77"/>
      <c r="F27" s="77"/>
      <c r="G27" s="77"/>
      <c r="H27" s="77"/>
      <c r="I27" s="77"/>
      <c r="J27" s="77"/>
      <c r="K27" s="124"/>
    </row>
    <row r="28" spans="1:11">
      <c r="A28" s="78" t="s">
        <v>56</v>
      </c>
      <c r="B28" s="79"/>
      <c r="C28" s="79"/>
      <c r="D28" s="79"/>
      <c r="E28" s="79"/>
      <c r="F28" s="79"/>
      <c r="G28" s="79"/>
      <c r="H28" s="79"/>
      <c r="I28" s="79"/>
      <c r="J28" s="79"/>
      <c r="K28" s="125"/>
    </row>
    <row r="29" spans="1:11">
      <c r="A29" s="78" t="s">
        <v>57</v>
      </c>
      <c r="B29" s="79"/>
      <c r="C29" s="79"/>
      <c r="D29" s="79"/>
      <c r="E29" s="79"/>
      <c r="F29" s="79"/>
      <c r="G29" s="79"/>
      <c r="H29" s="79"/>
      <c r="I29" s="79"/>
      <c r="J29" s="79"/>
      <c r="K29" s="125"/>
    </row>
    <row r="30" spans="1:11">
      <c r="A30" s="80"/>
      <c r="B30" s="81"/>
      <c r="C30" s="81"/>
      <c r="D30" s="81"/>
      <c r="E30" s="81"/>
      <c r="F30" s="81"/>
      <c r="G30" s="81"/>
      <c r="H30" s="81"/>
      <c r="I30" s="81"/>
      <c r="J30" s="81"/>
      <c r="K30" s="126"/>
    </row>
    <row r="31" spans="1:11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126"/>
    </row>
    <row r="32" spans="1:11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127"/>
    </row>
    <row r="33" ht="23" customHeight="1" spans="1:11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127"/>
    </row>
    <row r="34" ht="18.75" customHeight="1" spans="1:11">
      <c r="A34" s="84" t="s">
        <v>58</v>
      </c>
      <c r="B34" s="85"/>
      <c r="C34" s="85"/>
      <c r="D34" s="85"/>
      <c r="E34" s="85"/>
      <c r="F34" s="85"/>
      <c r="G34" s="85"/>
      <c r="H34" s="85"/>
      <c r="I34" s="85"/>
      <c r="J34" s="85"/>
      <c r="K34" s="128"/>
    </row>
    <row r="35" s="31" customFormat="1" ht="18.75" customHeight="1" spans="1:11">
      <c r="A35" s="40" t="s">
        <v>59</v>
      </c>
      <c r="B35" s="42"/>
      <c r="C35" s="42"/>
      <c r="D35" s="86" t="s">
        <v>60</v>
      </c>
      <c r="E35" s="86"/>
      <c r="F35" s="104" t="s">
        <v>61</v>
      </c>
      <c r="G35" s="105"/>
      <c r="H35" s="42" t="s">
        <v>62</v>
      </c>
      <c r="I35" s="42"/>
      <c r="J35" s="42" t="s">
        <v>63</v>
      </c>
      <c r="K35" s="118"/>
    </row>
    <row r="36" ht="18.75" customHeight="1" spans="1:13">
      <c r="A36" s="40" t="s">
        <v>64</v>
      </c>
      <c r="B36" s="42"/>
      <c r="C36" s="42"/>
      <c r="D36" s="42"/>
      <c r="E36" s="42"/>
      <c r="F36" s="42"/>
      <c r="G36" s="42"/>
      <c r="H36" s="42"/>
      <c r="I36" s="42"/>
      <c r="J36" s="42"/>
      <c r="K36" s="118"/>
      <c r="M36" s="31"/>
    </row>
    <row r="37" ht="31" customHeight="1" spans="1:11">
      <c r="A37" s="51" t="s">
        <v>65</v>
      </c>
      <c r="B37" s="52"/>
      <c r="C37" s="52"/>
      <c r="D37" s="52"/>
      <c r="E37" s="52"/>
      <c r="F37" s="52"/>
      <c r="G37" s="52"/>
      <c r="H37" s="52"/>
      <c r="I37" s="52"/>
      <c r="J37" s="52"/>
      <c r="K37" s="129"/>
    </row>
    <row r="38" ht="18.75" customHeight="1" spans="1:11">
      <c r="A38" s="40"/>
      <c r="B38" s="42"/>
      <c r="C38" s="42"/>
      <c r="D38" s="42"/>
      <c r="E38" s="42"/>
      <c r="F38" s="42"/>
      <c r="G38" s="42"/>
      <c r="H38" s="42"/>
      <c r="I38" s="42"/>
      <c r="J38" s="42"/>
      <c r="K38" s="118"/>
    </row>
    <row r="39" ht="32" customHeight="1" spans="1:11">
      <c r="A39" s="43" t="s">
        <v>66</v>
      </c>
      <c r="B39" s="87" t="s">
        <v>67</v>
      </c>
      <c r="C39" s="87"/>
      <c r="D39" s="46" t="s">
        <v>68</v>
      </c>
      <c r="E39" s="106" t="s">
        <v>69</v>
      </c>
      <c r="F39" s="46" t="s">
        <v>70</v>
      </c>
      <c r="G39" s="107">
        <v>45032</v>
      </c>
      <c r="H39" s="108" t="s">
        <v>71</v>
      </c>
      <c r="I39" s="108"/>
      <c r="J39" s="87" t="s">
        <v>72</v>
      </c>
      <c r="K39" s="130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J3" sqref="J3:O3"/>
    </sheetView>
  </sheetViews>
  <sheetFormatPr defaultColWidth="9.75" defaultRowHeight="30" customHeight="1"/>
  <cols>
    <col min="1" max="1" width="9.25" style="2" customWidth="1"/>
    <col min="2" max="2" width="7.5" style="2" customWidth="1"/>
    <col min="3" max="3" width="7.25" style="2" customWidth="1"/>
    <col min="4" max="4" width="7.125" style="2" customWidth="1"/>
    <col min="5" max="5" width="7.625" style="2" customWidth="1"/>
    <col min="6" max="6" width="7.75" style="2" customWidth="1"/>
    <col min="7" max="8" width="8.25" style="2" customWidth="1"/>
    <col min="9" max="9" width="1.5" style="2" customWidth="1"/>
    <col min="10" max="15" width="11" style="2" customWidth="1"/>
    <col min="16" max="16382" width="9.75" style="2" customWidth="1"/>
    <col min="16383" max="16384" width="9.75" style="1"/>
  </cols>
  <sheetData>
    <row r="1" s="1" customFormat="1" ht="44" customHeight="1" spans="1:20">
      <c r="A1" s="3" t="s">
        <v>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</row>
    <row r="2" s="1" customFormat="1" customHeight="1" spans="1:20">
      <c r="A2" s="4" t="s">
        <v>3</v>
      </c>
      <c r="B2" s="5" t="s">
        <v>4</v>
      </c>
      <c r="C2" s="5"/>
      <c r="D2" s="4" t="s">
        <v>74</v>
      </c>
      <c r="E2" s="5" t="s">
        <v>5</v>
      </c>
      <c r="F2" s="5"/>
      <c r="G2" s="5"/>
      <c r="H2" s="5"/>
      <c r="I2" s="7"/>
      <c r="J2" s="26" t="s">
        <v>5</v>
      </c>
      <c r="K2" s="26"/>
      <c r="L2" s="26"/>
      <c r="M2" s="26"/>
      <c r="N2" s="26"/>
      <c r="O2" s="26"/>
      <c r="P2" s="2"/>
      <c r="Q2" s="2"/>
      <c r="R2" s="2"/>
      <c r="S2" s="2"/>
      <c r="T2" s="2"/>
    </row>
    <row r="3" s="1" customFormat="1" customHeight="1" spans="1:20">
      <c r="A3" s="6"/>
      <c r="B3" s="7" t="s">
        <v>75</v>
      </c>
      <c r="C3" s="7"/>
      <c r="D3" s="7"/>
      <c r="E3" s="7"/>
      <c r="F3" s="7"/>
      <c r="G3" s="7"/>
      <c r="H3" s="7"/>
      <c r="I3" s="7"/>
      <c r="J3" s="7" t="s">
        <v>76</v>
      </c>
      <c r="K3" s="7"/>
      <c r="L3" s="7"/>
      <c r="M3" s="7"/>
      <c r="N3" s="7"/>
      <c r="O3" s="7"/>
      <c r="P3" s="2"/>
      <c r="Q3" s="2"/>
      <c r="R3" s="2"/>
      <c r="S3" s="2"/>
      <c r="T3" s="2"/>
    </row>
    <row r="4" s="1" customFormat="1" customHeight="1" spans="1:20">
      <c r="A4" s="6"/>
      <c r="B4" s="8" t="s">
        <v>77</v>
      </c>
      <c r="C4" s="8" t="s">
        <v>78</v>
      </c>
      <c r="D4" s="9" t="s">
        <v>79</v>
      </c>
      <c r="E4" s="8" t="s">
        <v>80</v>
      </c>
      <c r="F4" s="8" t="s">
        <v>81</v>
      </c>
      <c r="G4" s="8" t="s">
        <v>82</v>
      </c>
      <c r="H4" s="24"/>
      <c r="I4" s="7"/>
      <c r="J4" s="8" t="s">
        <v>83</v>
      </c>
      <c r="K4" s="8" t="s">
        <v>84</v>
      </c>
      <c r="L4" s="9" t="s">
        <v>85</v>
      </c>
      <c r="M4" s="8" t="s">
        <v>86</v>
      </c>
      <c r="N4" s="8" t="s">
        <v>87</v>
      </c>
      <c r="O4" s="8" t="s">
        <v>88</v>
      </c>
      <c r="P4" s="2"/>
      <c r="Q4" s="2"/>
      <c r="R4" s="2"/>
      <c r="S4" s="2"/>
      <c r="T4" s="2"/>
    </row>
    <row r="5" s="1" customFormat="1" customHeight="1" spans="1:20">
      <c r="A5" s="6"/>
      <c r="B5" s="10" t="s">
        <v>89</v>
      </c>
      <c r="C5" s="10" t="s">
        <v>90</v>
      </c>
      <c r="D5" s="9" t="s">
        <v>91</v>
      </c>
      <c r="E5" s="10" t="s">
        <v>92</v>
      </c>
      <c r="F5" s="10" t="s">
        <v>93</v>
      </c>
      <c r="G5" s="10" t="s">
        <v>94</v>
      </c>
      <c r="H5" s="24"/>
      <c r="I5" s="7"/>
      <c r="J5" s="10" t="s">
        <v>89</v>
      </c>
      <c r="K5" s="10" t="s">
        <v>90</v>
      </c>
      <c r="L5" s="9" t="s">
        <v>91</v>
      </c>
      <c r="M5" s="10" t="s">
        <v>92</v>
      </c>
      <c r="N5" s="10" t="s">
        <v>93</v>
      </c>
      <c r="O5" s="10" t="s">
        <v>94</v>
      </c>
      <c r="P5" s="2"/>
      <c r="Q5" s="2"/>
      <c r="R5" s="2"/>
      <c r="S5" s="2"/>
      <c r="T5" s="2"/>
    </row>
    <row r="6" s="1" customFormat="1" customHeight="1" spans="1:20">
      <c r="A6" s="11" t="s">
        <v>95</v>
      </c>
      <c r="B6" s="12">
        <f>C6-2.1</f>
        <v>98.8</v>
      </c>
      <c r="C6" s="12">
        <f>D6-2.1</f>
        <v>100.9</v>
      </c>
      <c r="D6" s="13">
        <v>103</v>
      </c>
      <c r="E6" s="12">
        <f t="shared" ref="E6:G6" si="0">D6+2.1</f>
        <v>105.1</v>
      </c>
      <c r="F6" s="12">
        <f t="shared" si="0"/>
        <v>107.2</v>
      </c>
      <c r="G6" s="12">
        <f t="shared" si="0"/>
        <v>109.3</v>
      </c>
      <c r="H6" s="24"/>
      <c r="I6" s="7"/>
      <c r="J6" s="27" t="s">
        <v>96</v>
      </c>
      <c r="K6" s="27" t="s">
        <v>97</v>
      </c>
      <c r="L6" s="27" t="s">
        <v>98</v>
      </c>
      <c r="M6" s="27" t="s">
        <v>99</v>
      </c>
      <c r="N6" s="27" t="s">
        <v>98</v>
      </c>
      <c r="O6" s="27" t="s">
        <v>100</v>
      </c>
      <c r="P6" s="2"/>
      <c r="Q6" s="2"/>
      <c r="R6" s="2"/>
      <c r="S6" s="2"/>
      <c r="T6" s="2"/>
    </row>
    <row r="7" s="1" customFormat="1" customHeight="1" spans="1:20">
      <c r="A7" s="14" t="s">
        <v>101</v>
      </c>
      <c r="B7" s="15">
        <f>C7-1.5</f>
        <v>71</v>
      </c>
      <c r="C7" s="15">
        <f>D7-1.5</f>
        <v>72.5</v>
      </c>
      <c r="D7" s="16">
        <v>74</v>
      </c>
      <c r="E7" s="15">
        <f t="shared" ref="E7:G7" si="1">D7+1.5</f>
        <v>75.5</v>
      </c>
      <c r="F7" s="15">
        <f t="shared" si="1"/>
        <v>77</v>
      </c>
      <c r="G7" s="15">
        <f t="shared" si="1"/>
        <v>78.5</v>
      </c>
      <c r="H7" s="24"/>
      <c r="I7" s="7"/>
      <c r="J7" s="27" t="s">
        <v>102</v>
      </c>
      <c r="K7" s="27" t="s">
        <v>103</v>
      </c>
      <c r="L7" s="27" t="s">
        <v>104</v>
      </c>
      <c r="M7" s="27" t="s">
        <v>105</v>
      </c>
      <c r="N7" s="27" t="s">
        <v>104</v>
      </c>
      <c r="O7" s="27" t="s">
        <v>106</v>
      </c>
      <c r="P7" s="2"/>
      <c r="Q7" s="2"/>
      <c r="R7" s="2"/>
      <c r="S7" s="2"/>
      <c r="T7" s="2"/>
    </row>
    <row r="8" s="1" customFormat="1" customHeight="1" spans="1:20">
      <c r="A8" s="14" t="s">
        <v>107</v>
      </c>
      <c r="B8" s="15">
        <f>C8-4</f>
        <v>74</v>
      </c>
      <c r="C8" s="15">
        <f>D8-4</f>
        <v>78</v>
      </c>
      <c r="D8" s="16">
        <v>82</v>
      </c>
      <c r="E8" s="15">
        <f t="shared" ref="E8:E11" si="2">D8+4</f>
        <v>86</v>
      </c>
      <c r="F8" s="15">
        <f>E8+5</f>
        <v>91</v>
      </c>
      <c r="G8" s="15">
        <f>F8+6</f>
        <v>97</v>
      </c>
      <c r="H8" s="24"/>
      <c r="I8" s="7"/>
      <c r="J8" s="27" t="s">
        <v>108</v>
      </c>
      <c r="K8" s="27" t="s">
        <v>109</v>
      </c>
      <c r="L8" s="27" t="s">
        <v>110</v>
      </c>
      <c r="M8" s="27" t="s">
        <v>111</v>
      </c>
      <c r="N8" s="27" t="s">
        <v>112</v>
      </c>
      <c r="O8" s="27" t="s">
        <v>113</v>
      </c>
      <c r="P8" s="2"/>
      <c r="Q8" s="2"/>
      <c r="R8" s="2"/>
      <c r="S8" s="2"/>
      <c r="T8" s="2"/>
    </row>
    <row r="9" s="1" customFormat="1" customHeight="1" spans="1:20">
      <c r="A9" s="14" t="s">
        <v>114</v>
      </c>
      <c r="B9" s="15">
        <f>C9-4</f>
        <v>92</v>
      </c>
      <c r="C9" s="15">
        <f>D9-4</f>
        <v>96</v>
      </c>
      <c r="D9" s="16">
        <v>100</v>
      </c>
      <c r="E9" s="15">
        <f t="shared" si="2"/>
        <v>104</v>
      </c>
      <c r="F9" s="15">
        <f>E9+5</f>
        <v>109</v>
      </c>
      <c r="G9" s="15">
        <f>F9+6</f>
        <v>115</v>
      </c>
      <c r="H9" s="24"/>
      <c r="I9" s="7"/>
      <c r="J9" s="27" t="s">
        <v>115</v>
      </c>
      <c r="K9" s="27" t="s">
        <v>116</v>
      </c>
      <c r="L9" s="27" t="s">
        <v>115</v>
      </c>
      <c r="M9" s="27" t="s">
        <v>117</v>
      </c>
      <c r="N9" s="27" t="s">
        <v>115</v>
      </c>
      <c r="O9" s="27" t="s">
        <v>115</v>
      </c>
      <c r="P9" s="2"/>
      <c r="Q9" s="2"/>
      <c r="R9" s="2"/>
      <c r="S9" s="2"/>
      <c r="T9" s="2"/>
    </row>
    <row r="10" s="1" customFormat="1" customHeight="1" spans="1:20">
      <c r="A10" s="17" t="s">
        <v>118</v>
      </c>
      <c r="B10" s="18">
        <f>C10-0</f>
        <v>120</v>
      </c>
      <c r="C10" s="18">
        <f>D10-8</f>
        <v>120</v>
      </c>
      <c r="D10" s="19">
        <v>128</v>
      </c>
      <c r="E10" s="18">
        <f>D10+0</f>
        <v>128</v>
      </c>
      <c r="F10" s="18">
        <f>E10+9</f>
        <v>137</v>
      </c>
      <c r="G10" s="18">
        <f>F10+0</f>
        <v>137</v>
      </c>
      <c r="H10" s="24"/>
      <c r="I10" s="7"/>
      <c r="J10" s="27" t="s">
        <v>103</v>
      </c>
      <c r="K10" s="27" t="s">
        <v>116</v>
      </c>
      <c r="L10" s="27" t="s">
        <v>119</v>
      </c>
      <c r="M10" s="27" t="s">
        <v>103</v>
      </c>
      <c r="N10" s="27" t="s">
        <v>120</v>
      </c>
      <c r="O10" s="27" t="s">
        <v>121</v>
      </c>
      <c r="P10" s="2"/>
      <c r="Q10" s="2"/>
      <c r="R10" s="2"/>
      <c r="S10" s="2"/>
      <c r="T10" s="2"/>
    </row>
    <row r="11" s="1" customFormat="1" customHeight="1" spans="1:20">
      <c r="A11" s="17" t="s">
        <v>122</v>
      </c>
      <c r="B11" s="18">
        <f>C11-3.6</f>
        <v>96.8</v>
      </c>
      <c r="C11" s="18">
        <f>D11-3.6</f>
        <v>100.4</v>
      </c>
      <c r="D11" s="19">
        <v>104</v>
      </c>
      <c r="E11" s="18">
        <f t="shared" si="2"/>
        <v>108</v>
      </c>
      <c r="F11" s="18">
        <f>E11+4</f>
        <v>112</v>
      </c>
      <c r="G11" s="18">
        <f>F11+4</f>
        <v>116</v>
      </c>
      <c r="H11" s="24"/>
      <c r="I11" s="7"/>
      <c r="J11" s="27" t="s">
        <v>102</v>
      </c>
      <c r="K11" s="27" t="s">
        <v>103</v>
      </c>
      <c r="L11" s="27" t="s">
        <v>104</v>
      </c>
      <c r="M11" s="27" t="s">
        <v>102</v>
      </c>
      <c r="N11" s="27" t="s">
        <v>104</v>
      </c>
      <c r="O11" s="27" t="s">
        <v>106</v>
      </c>
      <c r="P11" s="2"/>
      <c r="Q11" s="2"/>
      <c r="R11" s="2"/>
      <c r="S11" s="2"/>
      <c r="T11" s="2"/>
    </row>
    <row r="12" s="1" customFormat="1" customHeight="1" spans="1:20">
      <c r="A12" s="20" t="s">
        <v>123</v>
      </c>
      <c r="B12" s="18">
        <f>C12-2.3</f>
        <v>28.05</v>
      </c>
      <c r="C12" s="18">
        <f>D12-2.3/2</f>
        <v>30.35</v>
      </c>
      <c r="D12" s="19">
        <v>31.5</v>
      </c>
      <c r="E12" s="18">
        <f t="shared" ref="E12:G12" si="3">D12+2.6/2</f>
        <v>32.8</v>
      </c>
      <c r="F12" s="18">
        <f t="shared" si="3"/>
        <v>34.1</v>
      </c>
      <c r="G12" s="18">
        <f t="shared" si="3"/>
        <v>35.4</v>
      </c>
      <c r="H12" s="24"/>
      <c r="I12" s="7"/>
      <c r="J12" s="27" t="s">
        <v>112</v>
      </c>
      <c r="K12" s="27" t="s">
        <v>124</v>
      </c>
      <c r="L12" s="27" t="s">
        <v>104</v>
      </c>
      <c r="M12" s="27" t="s">
        <v>125</v>
      </c>
      <c r="N12" s="27" t="s">
        <v>126</v>
      </c>
      <c r="O12" s="27" t="s">
        <v>126</v>
      </c>
      <c r="P12" s="2"/>
      <c r="Q12" s="2"/>
      <c r="R12" s="2"/>
      <c r="S12" s="2"/>
      <c r="T12" s="2"/>
    </row>
    <row r="13" s="1" customFormat="1" customHeight="1" spans="1:20">
      <c r="A13" s="17" t="s">
        <v>127</v>
      </c>
      <c r="B13" s="18">
        <v>2</v>
      </c>
      <c r="C13" s="18">
        <f>D13-0.7</f>
        <v>20.8</v>
      </c>
      <c r="D13" s="19">
        <v>21.5</v>
      </c>
      <c r="E13" s="18">
        <f>D13+0.7</f>
        <v>22.2</v>
      </c>
      <c r="F13" s="18">
        <f>E13+0.7</f>
        <v>22.9</v>
      </c>
      <c r="G13" s="18">
        <f>F13+0.9</f>
        <v>23.8</v>
      </c>
      <c r="H13" s="24"/>
      <c r="I13" s="7"/>
      <c r="J13" s="27" t="s">
        <v>128</v>
      </c>
      <c r="K13" s="27" t="s">
        <v>117</v>
      </c>
      <c r="L13" s="27" t="s">
        <v>116</v>
      </c>
      <c r="M13" s="27" t="s">
        <v>128</v>
      </c>
      <c r="N13" s="27" t="s">
        <v>129</v>
      </c>
      <c r="O13" s="27" t="s">
        <v>116</v>
      </c>
      <c r="P13" s="2"/>
      <c r="Q13" s="2"/>
      <c r="R13" s="2"/>
      <c r="S13" s="2"/>
      <c r="T13" s="2"/>
    </row>
    <row r="14" s="1" customFormat="1" customHeight="1" spans="1:20">
      <c r="A14" s="17" t="s">
        <v>130</v>
      </c>
      <c r="B14" s="18">
        <f>C14-0.5</f>
        <v>17</v>
      </c>
      <c r="C14" s="18">
        <f>D14-0.5</f>
        <v>17.5</v>
      </c>
      <c r="D14" s="19">
        <v>18</v>
      </c>
      <c r="E14" s="18">
        <f>D14+0.5</f>
        <v>18.5</v>
      </c>
      <c r="F14" s="18">
        <f>E14+0.5</f>
        <v>19</v>
      </c>
      <c r="G14" s="18">
        <f>F14+0.7</f>
        <v>19.7</v>
      </c>
      <c r="H14" s="24"/>
      <c r="I14" s="7"/>
      <c r="J14" s="27" t="s">
        <v>131</v>
      </c>
      <c r="K14" s="27" t="s">
        <v>116</v>
      </c>
      <c r="L14" s="27" t="s">
        <v>103</v>
      </c>
      <c r="M14" s="27" t="s">
        <v>103</v>
      </c>
      <c r="N14" s="27" t="s">
        <v>132</v>
      </c>
      <c r="O14" s="27" t="s">
        <v>113</v>
      </c>
      <c r="P14" s="2"/>
      <c r="Q14" s="2"/>
      <c r="R14" s="2"/>
      <c r="S14" s="2"/>
      <c r="T14" s="2"/>
    </row>
    <row r="15" customHeight="1" spans="1:15">
      <c r="A15" s="21"/>
      <c r="B15" s="22"/>
      <c r="C15" s="22"/>
      <c r="D15" s="23"/>
      <c r="E15" s="22"/>
      <c r="F15" s="22"/>
      <c r="G15" s="25"/>
      <c r="H15" s="7"/>
      <c r="I15" s="7"/>
      <c r="J15" s="27"/>
      <c r="K15" s="27"/>
      <c r="L15" s="27"/>
      <c r="M15" s="27"/>
      <c r="N15" s="27"/>
      <c r="O15" s="27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尾期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2020-03-12T01:34:00Z</dcterms:created>
  <dcterms:modified xsi:type="dcterms:W3CDTF">2023-04-18T08:32:56Z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