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优溢23SS\加单TAJJBL81820\3-4尾期第1批1300件\"/>
    </mc:Choice>
  </mc:AlternateContent>
  <xr:revisionPtr revIDLastSave="0" documentId="13_ncr:1_{51121B45-6B36-47D2-94BF-3989B51B7F59}" xr6:coauthVersionLast="47" xr6:coauthVersionMax="47" xr10:uidLastSave="{00000000-0000-0000-0000-000000000000}"/>
  <bookViews>
    <workbookView xWindow="-120" yWindow="-120" windowWidth="20730" windowHeight="11160" tabRatio="793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_xlnm.Print_Area" localSheetId="2">首期!$A$1:$K$53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E12" i="17" l="1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K36" i="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<sst xmlns="http://schemas.openxmlformats.org/spreadsheetml/2006/main" count="778" uniqueCount="343">
  <si>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</si>
  <si>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</si>
  <si>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</si>
  <si>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</si>
  <si>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</si>
  <si>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</si>
  <si>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</si>
  <si>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</si>
  <si>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</si>
  <si>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</si>
  <si>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</si>
  <si>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</si>
  <si>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</si>
  <si>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</si>
  <si>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</si>
  <si>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</si>
  <si>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</si>
  <si>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</si>
  <si>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</si>
  <si>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</si>
  <si>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</si>
  <si>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</si>
  <si>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</si>
  <si>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</si>
  <si>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</si>
  <si>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</si>
  <si>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</si>
  <si>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</si>
  <si>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</si>
  <si>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</si>
  <si>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</si>
  <si>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</si>
  <si>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</si>
  <si>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</si>
  <si>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</si>
  <si>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</si>
  <si>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</si>
  <si>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</si>
  <si>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</si>
  <si>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</si>
  <si>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</si>
  <si>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</si>
  <si>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</si>
  <si>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</si>
  <si>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</si>
  <si>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</si>
  <si>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</si>
  <si>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</si>
  <si>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</si>
  <si>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</si>
  <si>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</si>
  <si>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</si>
  <si>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</si>
  <si>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</si>
  <si>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唯品定制款</t>
  </si>
  <si>
    <t>合同签订方</t>
  </si>
  <si>
    <t>优溢服饰有限公司</t>
  </si>
  <si>
    <t>生产工厂</t>
  </si>
  <si>
    <t>优溢</t>
  </si>
  <si>
    <t>订单基础信息</t>
  </si>
  <si>
    <t>生产•出货进度</t>
  </si>
  <si>
    <t>指示•确认资料</t>
  </si>
  <si>
    <t>款号</t>
  </si>
  <si>
    <t>TAJJBL81820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</si>
  <si>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</si>
  <si>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</si>
  <si>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</si>
  <si>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</si>
  <si>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</si>
  <si>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</si>
  <si>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</si>
  <si>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</si>
  <si>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</si>
  <si>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</si>
  <si>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S-3XL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</si>
  <si>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</si>
  <si>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</si>
  <si>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</si>
  <si>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</si>
  <si>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</si>
  <si>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</si>
  <si>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CGDD23022300001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</si>
  <si>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</si>
  <si>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</si>
  <si>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</si>
  <si>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</si>
  <si>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</si>
  <si>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</si>
  <si>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</si>
  <si>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</si>
  <si>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</si>
  <si>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</si>
  <si>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</si>
  <si>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</si>
  <si>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</si>
  <si>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</si>
  <si>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</si>
  <si>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</si>
  <si>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</si>
  <si>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</si>
  <si>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</si>
  <si>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</si>
  <si>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</si>
  <si>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</si>
  <si>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</si>
  <si>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</si>
  <si>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</si>
  <si>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</si>
  <si>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</si>
  <si>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</si>
  <si>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</si>
  <si>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</si>
  <si>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</si>
  <si>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</si>
  <si>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</si>
  <si>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</si>
  <si>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</si>
  <si>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</si>
  <si>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</si>
  <si>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铁蓝灰</t>
  </si>
  <si>
    <t>黑色</t>
  </si>
  <si>
    <t>深花灰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</si>
  <si>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</si>
  <si>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</si>
  <si>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</si>
  <si>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</si>
  <si>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</si>
  <si>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</si>
  <si>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</si>
  <si>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1.太前领口线大小。</t>
  </si>
  <si>
    <t>2.包后领条离骨缝处左右长短。</t>
  </si>
  <si>
    <t>3.上袖肩顶处欠圆顺。</t>
  </si>
  <si>
    <t>4.冚脚尺寸只有2cm、不接受，接线处没有重合。</t>
  </si>
  <si>
    <t>5.线头未清干净。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</si>
  <si>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</si>
  <si>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</si>
  <si>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</si>
  <si>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</si>
  <si>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</si>
  <si>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</si>
  <si>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</si>
  <si>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</si>
  <si>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</si>
  <si>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</si>
  <si>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</si>
  <si>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</si>
  <si>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复核时间</t>
  </si>
  <si>
    <t>QC规格测量表</t>
  </si>
  <si>
    <t>部位名称</t>
  </si>
  <si>
    <t>样品规格  SAMPLE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</si>
  <si>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</si>
  <si>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</si>
  <si>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</si>
  <si>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</si>
  <si>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</si>
  <si>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</si>
  <si>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</si>
  <si>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</si>
  <si>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</si>
  <si>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-0.4</t>
  </si>
  <si>
    <t>-0.7</t>
  </si>
  <si>
    <t>胸围</t>
  </si>
  <si>
    <t>+2</t>
  </si>
  <si>
    <t>+1.5</t>
  </si>
  <si>
    <t>-</t>
  </si>
  <si>
    <t>摆围</t>
  </si>
  <si>
    <t>-1</t>
  </si>
  <si>
    <t>肩宽</t>
  </si>
  <si>
    <t>+0.8</t>
  </si>
  <si>
    <t>+0.3</t>
  </si>
  <si>
    <t>短袖肩点袖长</t>
  </si>
  <si>
    <t>-0.2</t>
  </si>
  <si>
    <t>-0.5</t>
  </si>
  <si>
    <t>袖肥/2（参考值）</t>
  </si>
  <si>
    <t>+0.2</t>
  </si>
  <si>
    <t>短袖口/2</t>
  </si>
  <si>
    <t xml:space="preserve">     初期请洗测2-3件，有问题的另加测量数量。</t>
  </si>
  <si>
    <t>验货时间：</t>
  </si>
  <si>
    <t>跟单QC:</t>
  </si>
  <si>
    <t>全世琼</t>
  </si>
  <si>
    <t>工厂负责人：</t>
  </si>
  <si>
    <t>【附属资料确认】</t>
  </si>
  <si>
    <t>数量</t>
  </si>
  <si>
    <t>合计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</si>
  <si>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</si>
  <si>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</si>
  <si>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</si>
  <si>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</si>
  <si>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</si>
  <si>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</si>
  <si>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</si>
  <si>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</si>
  <si>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</si>
  <si>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</si>
  <si>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</si>
  <si>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</si>
  <si>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</si>
  <si>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</si>
  <si>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</si>
  <si>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</si>
  <si>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</si>
  <si>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</si>
  <si>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</si>
  <si>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</si>
  <si>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采购凭证编号：CGDD23022300001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</si>
  <si>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</si>
  <si>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</si>
  <si>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</si>
  <si>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</si>
  <si>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</si>
  <si>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</si>
  <si>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</si>
  <si>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</si>
  <si>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</si>
  <si>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</si>
  <si>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</si>
  <si>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</si>
  <si>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</si>
  <si>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</si>
  <si>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</si>
  <si>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</si>
  <si>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</si>
  <si>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</si>
  <si>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</si>
  <si>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</si>
  <si>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</si>
  <si>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</si>
  <si>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</si>
  <si>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</si>
  <si>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</si>
  <si>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</si>
  <si>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</si>
  <si>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</si>
  <si>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</si>
  <si>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</si>
  <si>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</si>
  <si>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</si>
  <si>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</si>
  <si>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</si>
  <si>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</si>
  <si>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</si>
  <si>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</si>
  <si>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</si>
  <si>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</si>
  <si>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23021549-R1</t>
  </si>
  <si>
    <t>涤氨汗布磨毛</t>
  </si>
  <si>
    <t>兴欣宝</t>
  </si>
  <si>
    <t>深灰色</t>
  </si>
  <si>
    <t>制表时间：2023-2-22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</si>
  <si>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</si>
  <si>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</si>
  <si>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</si>
  <si>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</si>
  <si>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</si>
  <si>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</si>
  <si>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</si>
  <si>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</si>
  <si>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</si>
  <si>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</si>
  <si>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</si>
  <si>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</si>
  <si>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</si>
  <si>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</si>
  <si>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t>制表时间：2023-2-23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</si>
  <si>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</si>
  <si>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</si>
  <si>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</si>
  <si>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</si>
  <si>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</si>
  <si>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</si>
  <si>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</si>
  <si>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</si>
  <si>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</si>
  <si>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</si>
  <si>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</si>
  <si>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欣兴宝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</si>
  <si>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</si>
  <si>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</si>
  <si>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</si>
  <si>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</si>
  <si>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</si>
  <si>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</si>
  <si>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</si>
  <si>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</si>
  <si>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</si>
  <si>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</si>
  <si>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</si>
  <si>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</si>
  <si>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</si>
  <si>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</si>
  <si>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</si>
  <si>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</si>
  <si>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</si>
  <si>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</si>
  <si>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</si>
  <si>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</si>
  <si>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</si>
  <si>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</si>
  <si>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前幅左胸</t>
  </si>
  <si>
    <t>烫LOGO标</t>
  </si>
  <si>
    <t>无开胶/掉色</t>
  </si>
  <si>
    <t>制表时间：2023-2-25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</si>
  <si>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</si>
  <si>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</si>
  <si>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</si>
  <si>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</si>
  <si>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</si>
  <si>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</si>
  <si>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</si>
  <si>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</si>
  <si>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﹣3</t>
  </si>
  <si>
    <t>制表时间：2023-2-20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</si>
  <si>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</si>
  <si>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</si>
  <si>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全世琼</t>
    <phoneticPr fontId="49" type="noConversion"/>
  </si>
  <si>
    <t>TAJJBL81820</t>
    <phoneticPr fontId="51" type="noConversion"/>
  </si>
  <si>
    <t>大货首件</t>
    <phoneticPr fontId="51" type="noConversion"/>
  </si>
  <si>
    <t>黑色XL</t>
    <phoneticPr fontId="49" type="noConversion"/>
  </si>
  <si>
    <t>佛山优溢</t>
    <phoneticPr fontId="51" type="noConversion"/>
  </si>
  <si>
    <t>全</t>
    <phoneticPr fontId="51" type="noConversion"/>
  </si>
  <si>
    <t>黑色</t>
    <phoneticPr fontId="51" type="noConversion"/>
  </si>
  <si>
    <t>+0</t>
    <phoneticPr fontId="51" type="noConversion"/>
  </si>
  <si>
    <t>-1</t>
    <phoneticPr fontId="51" type="noConversion"/>
  </si>
  <si>
    <t>-0.4</t>
    <phoneticPr fontId="51" type="noConversion"/>
  </si>
  <si>
    <t>+0.6</t>
    <phoneticPr fontId="51" type="noConversion"/>
  </si>
  <si>
    <t>深花灰</t>
    <phoneticPr fontId="51" type="noConversion"/>
  </si>
  <si>
    <t>-0.3</t>
    <phoneticPr fontId="51" type="noConversion"/>
  </si>
  <si>
    <t>+2</t>
    <phoneticPr fontId="51" type="noConversion"/>
  </si>
  <si>
    <t>+1</t>
    <phoneticPr fontId="51" type="noConversion"/>
  </si>
  <si>
    <t>+0.5</t>
    <phoneticPr fontId="51" type="noConversion"/>
  </si>
  <si>
    <t>+0.3</t>
    <phoneticPr fontId="51" type="noConversion"/>
  </si>
  <si>
    <t>-0.2</t>
    <phoneticPr fontId="51" type="noConversion"/>
  </si>
  <si>
    <t>-0.7</t>
    <phoneticPr fontId="51" type="noConversion"/>
  </si>
  <si>
    <t>-0.6</t>
    <phoneticPr fontId="51" type="noConversion"/>
  </si>
  <si>
    <t>铁蓝灰</t>
    <phoneticPr fontId="51" type="noConversion"/>
  </si>
  <si>
    <t>+0.2</t>
    <phoneticPr fontId="51" type="noConversion"/>
  </si>
  <si>
    <t>4</t>
    <phoneticPr fontId="51" type="noConversion"/>
  </si>
  <si>
    <t>男士短袖T恤</t>
    <phoneticPr fontId="51" type="noConversion"/>
  </si>
  <si>
    <t>第1批验货，3个颜色（黑色，铁蓝灰，深花灰）出货，齐色齐号抽验，包装80%，</t>
    <phoneticPr fontId="51" type="noConversion"/>
  </si>
  <si>
    <t>前领围压线宽窄</t>
    <phoneticPr fontId="51" type="noConversion"/>
  </si>
  <si>
    <t>袖笼肩点处合缝不顺</t>
    <phoneticPr fontId="51" type="noConversion"/>
  </si>
  <si>
    <t>合缝处熨烫极光印较明显</t>
    <phoneticPr fontId="51" type="noConversion"/>
  </si>
  <si>
    <t>尾期验货，第1批出货，抽验125件，验货合格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</si>
</sst>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_ "/>
    <numFmt numFmtId="178" formatCode="yyyy&quot;年&quot;m&quot;月&quot;d&quot;日&quot;;@"/>
  </numFmts>
  <fonts count="5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80000"/>
      <name val="微软雅黑"/>
      <family val="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8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46" fillId="0" borderId="0">
      <alignment horizontal="center" vertical="center"/>
    </xf>
    <xf numFmtId="0" fontId="13" fillId="0" borderId="0">
      <alignment vertical="center"/>
    </xf>
    <xf numFmtId="0" fontId="13" fillId="0" borderId="0"/>
    <xf numFmtId="0" fontId="1" fillId="0" borderId="0"/>
    <xf numFmtId="0" fontId="1" fillId="0" borderId="0">
      <alignment vertical="center"/>
    </xf>
    <xf numFmtId="0" fontId="47" fillId="0" borderId="0">
      <alignment horizontal="center" vertical="center"/>
    </xf>
    <xf numFmtId="0" fontId="13" fillId="0" borderId="0">
      <alignment vertical="center"/>
    </xf>
  </cellStyleXfs>
  <cellXfs count="3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2" fillId="0" borderId="0" xfId="5" applyFont="1"/>
    <xf numFmtId="0" fontId="13" fillId="0" borderId="0" xfId="5"/>
    <xf numFmtId="0" fontId="15" fillId="0" borderId="10" xfId="4" applyFont="1" applyBorder="1" applyAlignment="1">
      <alignment horizontal="left" vertical="center"/>
    </xf>
    <xf numFmtId="0" fontId="15" fillId="0" borderId="13" xfId="4" applyFont="1" applyBorder="1">
      <alignment vertical="center"/>
    </xf>
    <xf numFmtId="0" fontId="21" fillId="5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4" xfId="6" applyFont="1" applyBorder="1" applyAlignment="1">
      <alignment horizontal="center" vertical="center"/>
    </xf>
    <xf numFmtId="0" fontId="23" fillId="0" borderId="2" xfId="6" applyFont="1" applyBorder="1" applyAlignment="1">
      <alignment horizontal="center" vertical="center"/>
    </xf>
    <xf numFmtId="0" fontId="26" fillId="0" borderId="19" xfId="0" applyFont="1" applyBorder="1" applyAlignment="1">
      <alignment shrinkToFit="1"/>
    </xf>
    <xf numFmtId="0" fontId="24" fillId="0" borderId="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7" fillId="0" borderId="21" xfId="0" applyFont="1" applyBorder="1" applyAlignment="1">
      <alignment shrinkToFit="1"/>
    </xf>
    <xf numFmtId="0" fontId="23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0" borderId="0" xfId="5" applyFont="1"/>
    <xf numFmtId="0" fontId="20" fillId="0" borderId="0" xfId="5" applyFont="1"/>
    <xf numFmtId="0" fontId="15" fillId="0" borderId="13" xfId="4" applyFont="1" applyBorder="1" applyAlignment="1">
      <alignment horizontal="left" vertical="center"/>
    </xf>
    <xf numFmtId="176" fontId="22" fillId="0" borderId="25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2" fillId="0" borderId="25" xfId="5" applyFont="1" applyBorder="1"/>
    <xf numFmtId="49" fontId="29" fillId="6" borderId="25" xfId="7" applyNumberFormat="1" applyFont="1" applyFill="1" applyBorder="1" applyAlignment="1">
      <alignment horizontal="center" vertical="center"/>
    </xf>
    <xf numFmtId="49" fontId="30" fillId="6" borderId="25" xfId="7" applyNumberFormat="1" applyFont="1" applyFill="1" applyBorder="1" applyAlignment="1">
      <alignment horizontal="center" vertical="center"/>
    </xf>
    <xf numFmtId="49" fontId="12" fillId="6" borderId="27" xfId="5" applyNumberFormat="1" applyFont="1" applyFill="1" applyBorder="1" applyAlignment="1">
      <alignment horizontal="center"/>
    </xf>
    <xf numFmtId="49" fontId="29" fillId="6" borderId="27" xfId="7" applyNumberFormat="1" applyFont="1" applyFill="1" applyBorder="1" applyAlignment="1">
      <alignment horizontal="center" vertical="center"/>
    </xf>
    <xf numFmtId="0" fontId="19" fillId="0" borderId="0" xfId="5" applyFont="1"/>
    <xf numFmtId="14" fontId="19" fillId="0" borderId="0" xfId="5" applyNumberFormat="1" applyFont="1"/>
    <xf numFmtId="0" fontId="13" fillId="0" borderId="0" xfId="4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0" fontId="32" fillId="0" borderId="30" xfId="4" applyFont="1" applyBorder="1" applyAlignment="1">
      <alignment horizontal="center" vertical="center"/>
    </xf>
    <xf numFmtId="0" fontId="20" fillId="0" borderId="30" xfId="4" applyFont="1" applyBorder="1">
      <alignment vertical="center"/>
    </xf>
    <xf numFmtId="0" fontId="32" fillId="0" borderId="30" xfId="4" applyFont="1" applyBorder="1">
      <alignment vertical="center"/>
    </xf>
    <xf numFmtId="0" fontId="32" fillId="0" borderId="31" xfId="4" applyFont="1" applyBorder="1">
      <alignment vertical="center"/>
    </xf>
    <xf numFmtId="0" fontId="16" fillId="0" borderId="25" xfId="4" applyFont="1" applyBorder="1" applyAlignment="1">
      <alignment horizontal="center" vertical="center"/>
    </xf>
    <xf numFmtId="0" fontId="32" fillId="0" borderId="25" xfId="4" applyFont="1" applyBorder="1">
      <alignment vertical="center"/>
    </xf>
    <xf numFmtId="0" fontId="32" fillId="0" borderId="31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32" xfId="4" applyFont="1" applyBorder="1">
      <alignment vertical="center"/>
    </xf>
    <xf numFmtId="0" fontId="32" fillId="0" borderId="33" xfId="4" applyFont="1" applyBorder="1">
      <alignment vertical="center"/>
    </xf>
    <xf numFmtId="0" fontId="20" fillId="0" borderId="33" xfId="4" applyFont="1" applyBorder="1" applyAlignment="1">
      <alignment horizontal="center" vertical="center"/>
    </xf>
    <xf numFmtId="0" fontId="20" fillId="0" borderId="33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32" fillId="0" borderId="29" xfId="4" applyFont="1" applyBorder="1">
      <alignment vertical="center"/>
    </xf>
    <xf numFmtId="0" fontId="20" fillId="0" borderId="25" xfId="4" applyFont="1" applyBorder="1">
      <alignment vertical="center"/>
    </xf>
    <xf numFmtId="0" fontId="20" fillId="0" borderId="33" xfId="4" applyFont="1" applyBorder="1">
      <alignment vertical="center"/>
    </xf>
    <xf numFmtId="0" fontId="32" fillId="0" borderId="30" xfId="4" applyFont="1" applyBorder="1" applyAlignment="1">
      <alignment horizontal="left" vertical="center"/>
    </xf>
    <xf numFmtId="0" fontId="32" fillId="0" borderId="32" xfId="4" applyFont="1" applyBorder="1" applyAlignment="1">
      <alignment horizontal="left" vertical="center"/>
    </xf>
    <xf numFmtId="58" fontId="32" fillId="0" borderId="33" xfId="4" applyNumberFormat="1" applyFont="1" applyBorder="1" applyAlignment="1">
      <alignment horizontal="center" vertical="center"/>
    </xf>
    <xf numFmtId="58" fontId="20" fillId="0" borderId="33" xfId="4" applyNumberFormat="1" applyFont="1" applyBorder="1">
      <alignment vertical="center"/>
    </xf>
    <xf numFmtId="0" fontId="20" fillId="0" borderId="48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0" fillId="0" borderId="51" xfId="4" applyFont="1" applyBorder="1" applyAlignment="1">
      <alignment horizontal="center" vertical="center"/>
    </xf>
    <xf numFmtId="0" fontId="32" fillId="0" borderId="48" xfId="4" applyFont="1" applyBorder="1" applyAlignment="1">
      <alignment horizontal="left" vertical="center"/>
    </xf>
    <xf numFmtId="0" fontId="26" fillId="0" borderId="50" xfId="4" applyFont="1" applyBorder="1" applyAlignment="1">
      <alignment horizontal="center" vertical="center"/>
    </xf>
    <xf numFmtId="0" fontId="13" fillId="0" borderId="54" xfId="4" applyBorder="1" applyAlignment="1">
      <alignment horizontal="center" vertical="center"/>
    </xf>
    <xf numFmtId="0" fontId="13" fillId="0" borderId="51" xfId="4" applyBorder="1" applyAlignment="1">
      <alignment horizontal="center" vertical="center"/>
    </xf>
    <xf numFmtId="0" fontId="26" fillId="0" borderId="51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6" fillId="0" borderId="61" xfId="4" applyFont="1" applyBorder="1" applyAlignment="1">
      <alignment horizontal="left" vertical="center"/>
    </xf>
    <xf numFmtId="0" fontId="33" fillId="0" borderId="62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31" xfId="4" applyFont="1" applyBorder="1">
      <alignment vertical="center"/>
    </xf>
    <xf numFmtId="0" fontId="16" fillId="0" borderId="31" xfId="4" applyFont="1" applyBorder="1" applyAlignment="1">
      <alignment horizontal="left" vertical="center"/>
    </xf>
    <xf numFmtId="0" fontId="35" fillId="0" borderId="32" xfId="4" applyFont="1" applyBorder="1">
      <alignment vertical="center"/>
    </xf>
    <xf numFmtId="0" fontId="13" fillId="0" borderId="25" xfId="4" applyBorder="1" applyAlignment="1">
      <alignment horizontal="left" vertical="center"/>
    </xf>
    <xf numFmtId="0" fontId="16" fillId="0" borderId="25" xfId="4" applyFont="1" applyBorder="1" applyAlignment="1">
      <alignment horizontal="left" vertical="center"/>
    </xf>
    <xf numFmtId="0" fontId="13" fillId="0" borderId="25" xfId="4" applyBorder="1">
      <alignment vertical="center"/>
    </xf>
    <xf numFmtId="0" fontId="33" fillId="0" borderId="25" xfId="4" applyFont="1" applyBorder="1">
      <alignment vertical="center"/>
    </xf>
    <xf numFmtId="0" fontId="16" fillId="0" borderId="33" xfId="4" applyFont="1" applyBorder="1" applyAlignment="1">
      <alignment horizontal="left" vertical="center"/>
    </xf>
    <xf numFmtId="0" fontId="33" fillId="0" borderId="31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16" fillId="0" borderId="48" xfId="4" applyFont="1" applyBorder="1" applyAlignment="1">
      <alignment horizontal="left" vertical="center"/>
    </xf>
    <xf numFmtId="0" fontId="16" fillId="0" borderId="49" xfId="4" applyFont="1" applyBorder="1" applyAlignment="1">
      <alignment horizontal="left" vertical="center"/>
    </xf>
    <xf numFmtId="49" fontId="16" fillId="0" borderId="25" xfId="4" applyNumberFormat="1" applyFont="1" applyBorder="1">
      <alignment vertical="center"/>
    </xf>
    <xf numFmtId="0" fontId="16" fillId="0" borderId="48" xfId="4" applyFont="1" applyBorder="1">
      <alignment vertical="center"/>
    </xf>
    <xf numFmtId="0" fontId="33" fillId="0" borderId="43" xfId="4" applyFont="1" applyBorder="1">
      <alignment vertical="center"/>
    </xf>
    <xf numFmtId="0" fontId="13" fillId="0" borderId="44" xfId="4" applyBorder="1" applyAlignment="1">
      <alignment horizontal="left" vertical="center"/>
    </xf>
    <xf numFmtId="0" fontId="16" fillId="0" borderId="44" xfId="4" applyFont="1" applyBorder="1" applyAlignment="1">
      <alignment horizontal="left" vertical="center"/>
    </xf>
    <xf numFmtId="0" fontId="13" fillId="0" borderId="44" xfId="4" applyBorder="1">
      <alignment vertical="center"/>
    </xf>
    <xf numFmtId="0" fontId="33" fillId="0" borderId="44" xfId="4" applyFont="1" applyBorder="1">
      <alignment vertical="center"/>
    </xf>
    <xf numFmtId="0" fontId="33" fillId="0" borderId="43" xfId="4" applyFont="1" applyBorder="1" applyAlignment="1">
      <alignment horizontal="center" vertical="center"/>
    </xf>
    <xf numFmtId="0" fontId="16" fillId="0" borderId="44" xfId="4" applyFont="1" applyBorder="1" applyAlignment="1">
      <alignment horizontal="center" vertical="center"/>
    </xf>
    <xf numFmtId="0" fontId="33" fillId="0" borderId="44" xfId="4" applyFont="1" applyBorder="1" applyAlignment="1">
      <alignment horizontal="center" vertical="center"/>
    </xf>
    <xf numFmtId="0" fontId="13" fillId="0" borderId="44" xfId="4" applyBorder="1" applyAlignment="1">
      <alignment horizontal="center" vertical="center"/>
    </xf>
    <xf numFmtId="0" fontId="13" fillId="0" borderId="25" xfId="4" applyBorder="1" applyAlignment="1">
      <alignment horizontal="center" vertical="center"/>
    </xf>
    <xf numFmtId="0" fontId="37" fillId="0" borderId="69" xfId="4" applyFont="1" applyBorder="1" applyAlignment="1">
      <alignment horizontal="left" vertical="center" wrapText="1"/>
    </xf>
    <xf numFmtId="0" fontId="38" fillId="0" borderId="70" xfId="0" applyFont="1" applyBorder="1" applyAlignment="1">
      <alignment horizontal="center" vertical="center"/>
    </xf>
    <xf numFmtId="0" fontId="39" fillId="0" borderId="2" xfId="0" applyFont="1" applyBorder="1" applyAlignment="1" applyProtection="1">
      <alignment horizontal="center" vertical="center" wrapText="1"/>
      <protection locked="0"/>
    </xf>
    <xf numFmtId="177" fontId="16" fillId="0" borderId="25" xfId="4" applyNumberFormat="1" applyFont="1" applyBorder="1" applyAlignment="1">
      <alignment horizontal="center" vertical="center"/>
    </xf>
    <xf numFmtId="9" fontId="16" fillId="0" borderId="25" xfId="4" applyNumberFormat="1" applyFont="1" applyBorder="1" applyAlignment="1">
      <alignment horizontal="center" vertical="center"/>
    </xf>
    <xf numFmtId="0" fontId="26" fillId="0" borderId="61" xfId="4" applyFont="1" applyBorder="1">
      <alignment vertical="center"/>
    </xf>
    <xf numFmtId="0" fontId="26" fillId="0" borderId="62" xfId="4" applyFont="1" applyBorder="1">
      <alignment vertical="center"/>
    </xf>
    <xf numFmtId="0" fontId="26" fillId="0" borderId="74" xfId="4" applyFont="1" applyBorder="1">
      <alignment vertical="center"/>
    </xf>
    <xf numFmtId="58" fontId="13" fillId="0" borderId="62" xfId="4" applyNumberFormat="1" applyBorder="1">
      <alignment vertical="center"/>
    </xf>
    <xf numFmtId="0" fontId="13" fillId="0" borderId="74" xfId="4" applyBorder="1">
      <alignment vertical="center"/>
    </xf>
    <xf numFmtId="0" fontId="16" fillId="0" borderId="57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42" fillId="0" borderId="79" xfId="0" applyFont="1" applyBorder="1"/>
    <xf numFmtId="0" fontId="42" fillId="0" borderId="2" xfId="0" applyFont="1" applyBorder="1"/>
    <xf numFmtId="0" fontId="42" fillId="7" borderId="2" xfId="0" applyFont="1" applyFill="1" applyBorder="1"/>
    <xf numFmtId="0" fontId="0" fillId="0" borderId="79" xfId="0" applyBorder="1"/>
    <xf numFmtId="0" fontId="0" fillId="7" borderId="2" xfId="0" applyFill="1" applyBorder="1"/>
    <xf numFmtId="0" fontId="0" fillId="0" borderId="59" xfId="0" applyBorder="1"/>
    <xf numFmtId="0" fontId="0" fillId="0" borderId="17" xfId="0" applyBorder="1"/>
    <xf numFmtId="0" fontId="0" fillId="7" borderId="17" xfId="0" applyFill="1" applyBorder="1"/>
    <xf numFmtId="0" fontId="0" fillId="8" borderId="0" xfId="0" applyFill="1"/>
    <xf numFmtId="0" fontId="42" fillId="0" borderId="60" xfId="0" applyFont="1" applyBorder="1"/>
    <xf numFmtId="0" fontId="0" fillId="0" borderId="6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49" fontId="6" fillId="3" borderId="5" xfId="0" quotePrefix="1" applyNumberFormat="1" applyFont="1" applyFill="1" applyBorder="1" applyAlignment="1">
      <alignment horizontal="center" vertical="center" wrapText="1" readingOrder="1"/>
    </xf>
    <xf numFmtId="0" fontId="50" fillId="0" borderId="74" xfId="4" applyFont="1" applyBorder="1">
      <alignment vertical="center"/>
    </xf>
    <xf numFmtId="49" fontId="52" fillId="6" borderId="25" xfId="7" applyNumberFormat="1" applyFont="1" applyFill="1" applyBorder="1" applyAlignment="1">
      <alignment horizontal="center" vertical="center"/>
    </xf>
    <xf numFmtId="0" fontId="54" fillId="0" borderId="0" xfId="5" applyFont="1"/>
    <xf numFmtId="0" fontId="41" fillId="0" borderId="78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7" borderId="6" xfId="0" applyFont="1" applyFill="1" applyBorder="1" applyAlignment="1">
      <alignment horizontal="center" vertical="center"/>
    </xf>
    <xf numFmtId="0" fontId="42" fillId="7" borderId="8" xfId="0" applyFont="1" applyFill="1" applyBorder="1" applyAlignment="1">
      <alignment horizontal="center" vertical="center"/>
    </xf>
    <xf numFmtId="0" fontId="42" fillId="0" borderId="81" xfId="0" applyFont="1" applyBorder="1" applyAlignment="1">
      <alignment horizontal="center" vertical="center"/>
    </xf>
    <xf numFmtId="0" fontId="36" fillId="0" borderId="28" xfId="4" applyFont="1" applyBorder="1" applyAlignment="1">
      <alignment horizontal="center" vertical="top"/>
    </xf>
    <xf numFmtId="0" fontId="16" fillId="0" borderId="62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13" fillId="0" borderId="62" xfId="4" applyBorder="1" applyAlignment="1">
      <alignment horizontal="center" vertical="center"/>
    </xf>
    <xf numFmtId="0" fontId="13" fillId="0" borderId="64" xfId="4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47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16" fillId="0" borderId="25" xfId="4" applyFont="1" applyBorder="1" applyAlignment="1">
      <alignment horizontal="left" vertical="center"/>
    </xf>
    <xf numFmtId="0" fontId="16" fillId="0" borderId="48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14" fontId="16" fillId="0" borderId="25" xfId="4" applyNumberFormat="1" applyFont="1" applyBorder="1" applyAlignment="1">
      <alignment horizontal="center" vertical="center"/>
    </xf>
    <xf numFmtId="14" fontId="16" fillId="0" borderId="48" xfId="4" applyNumberFormat="1" applyFont="1" applyBorder="1" applyAlignment="1">
      <alignment horizontal="center" vertical="center"/>
    </xf>
    <xf numFmtId="0" fontId="16" fillId="0" borderId="36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33" fillId="0" borderId="32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14" fontId="16" fillId="0" borderId="33" xfId="4" applyNumberFormat="1" applyFont="1" applyBorder="1" applyAlignment="1">
      <alignment horizontal="center" vertical="center"/>
    </xf>
    <xf numFmtId="14" fontId="16" fillId="0" borderId="49" xfId="4" applyNumberFormat="1" applyFont="1" applyBorder="1" applyAlignment="1">
      <alignment horizontal="center" vertical="center"/>
    </xf>
    <xf numFmtId="0" fontId="33" fillId="0" borderId="66" xfId="4" applyFont="1" applyBorder="1" applyAlignment="1">
      <alignment horizontal="left" vertical="center"/>
    </xf>
    <xf numFmtId="0" fontId="33" fillId="0" borderId="39" xfId="4" applyFont="1" applyBorder="1" applyAlignment="1">
      <alignment horizontal="left" vertical="center"/>
    </xf>
    <xf numFmtId="0" fontId="33" fillId="0" borderId="75" xfId="4" applyFont="1" applyBorder="1" applyAlignment="1">
      <alignment horizontal="left" vertical="center"/>
    </xf>
    <xf numFmtId="0" fontId="26" fillId="0" borderId="63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65" xfId="4" applyFont="1" applyBorder="1" applyAlignment="1">
      <alignment horizontal="left" vertical="center"/>
    </xf>
    <xf numFmtId="0" fontId="33" fillId="0" borderId="49" xfId="4" applyFont="1" applyBorder="1" applyAlignment="1">
      <alignment horizontal="left" vertical="center"/>
    </xf>
    <xf numFmtId="0" fontId="33" fillId="0" borderId="67" xfId="4" applyFont="1" applyBorder="1" applyAlignment="1">
      <alignment horizontal="left" vertical="center" wrapText="1"/>
    </xf>
    <xf numFmtId="0" fontId="33" fillId="0" borderId="68" xfId="4" applyFont="1" applyBorder="1" applyAlignment="1">
      <alignment horizontal="left" vertical="center" wrapText="1"/>
    </xf>
    <xf numFmtId="0" fontId="33" fillId="0" borderId="55" xfId="4" applyFont="1" applyBorder="1" applyAlignment="1">
      <alignment horizontal="left" vertical="center" wrapText="1"/>
    </xf>
    <xf numFmtId="0" fontId="33" fillId="0" borderId="43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33" fillId="0" borderId="57" xfId="4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9" fontId="50" fillId="0" borderId="40" xfId="4" applyNumberFormat="1" applyFont="1" applyBorder="1" applyAlignment="1">
      <alignment horizontal="left" vertical="center"/>
    </xf>
    <xf numFmtId="9" fontId="16" fillId="0" borderId="35" xfId="4" applyNumberFormat="1" applyFont="1" applyBorder="1" applyAlignment="1">
      <alignment horizontal="left" vertical="center"/>
    </xf>
    <xf numFmtId="9" fontId="16" fillId="0" borderId="50" xfId="4" applyNumberFormat="1" applyFont="1" applyBorder="1" applyAlignment="1">
      <alignment horizontal="left" vertical="center"/>
    </xf>
    <xf numFmtId="9" fontId="16" fillId="0" borderId="67" xfId="4" applyNumberFormat="1" applyFont="1" applyBorder="1" applyAlignment="1">
      <alignment horizontal="left" vertical="center"/>
    </xf>
    <xf numFmtId="9" fontId="16" fillId="0" borderId="68" xfId="4" applyNumberFormat="1" applyFont="1" applyBorder="1" applyAlignment="1">
      <alignment horizontal="left" vertical="center"/>
    </xf>
    <xf numFmtId="9" fontId="16" fillId="0" borderId="55" xfId="4" applyNumberFormat="1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71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2" fillId="0" borderId="55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16" fillId="0" borderId="72" xfId="4" applyFont="1" applyBorder="1" applyAlignment="1">
      <alignment horizontal="left" vertical="center"/>
    </xf>
    <xf numFmtId="0" fontId="16" fillId="0" borderId="73" xfId="4" applyFont="1" applyBorder="1" applyAlignment="1">
      <alignment horizontal="left" vertical="center"/>
    </xf>
    <xf numFmtId="0" fontId="16" fillId="0" borderId="76" xfId="4" applyFont="1" applyBorder="1" applyAlignment="1">
      <alignment horizontal="left" vertical="center"/>
    </xf>
    <xf numFmtId="0" fontId="16" fillId="0" borderId="38" xfId="4" applyFont="1" applyBorder="1" applyAlignment="1">
      <alignment horizontal="left" vertical="center"/>
    </xf>
    <xf numFmtId="0" fontId="16" fillId="0" borderId="37" xfId="4" applyFont="1" applyBorder="1" applyAlignment="1">
      <alignment horizontal="left" vertical="center"/>
    </xf>
    <xf numFmtId="0" fontId="16" fillId="0" borderId="51" xfId="4" applyFont="1" applyBorder="1" applyAlignment="1">
      <alignment horizontal="left" vertical="center"/>
    </xf>
    <xf numFmtId="0" fontId="33" fillId="0" borderId="67" xfId="4" applyFont="1" applyBorder="1" applyAlignment="1">
      <alignment horizontal="left" vertical="center"/>
    </xf>
    <xf numFmtId="0" fontId="33" fillId="0" borderId="68" xfId="4" applyFont="1" applyBorder="1" applyAlignment="1">
      <alignment horizontal="left" vertical="center"/>
    </xf>
    <xf numFmtId="0" fontId="33" fillId="0" borderId="55" xfId="4" applyFont="1" applyBorder="1" applyAlignment="1">
      <alignment horizontal="left" vertical="center"/>
    </xf>
    <xf numFmtId="0" fontId="40" fillId="0" borderId="42" xfId="4" applyFont="1" applyBorder="1" applyAlignment="1">
      <alignment horizontal="center" vertical="center"/>
    </xf>
    <xf numFmtId="0" fontId="26" fillId="0" borderId="39" xfId="4" applyFont="1" applyBorder="1" applyAlignment="1">
      <alignment horizontal="center" vertical="center"/>
    </xf>
    <xf numFmtId="0" fontId="26" fillId="0" borderId="77" xfId="4" applyFont="1" applyBorder="1" applyAlignment="1">
      <alignment horizontal="center" vertical="center"/>
    </xf>
    <xf numFmtId="0" fontId="16" fillId="0" borderId="74" xfId="4" applyFont="1" applyBorder="1" applyAlignment="1">
      <alignment horizontal="center" vertical="center"/>
    </xf>
    <xf numFmtId="0" fontId="16" fillId="0" borderId="75" xfId="4" applyFont="1" applyBorder="1" applyAlignment="1">
      <alignment horizontal="center" vertical="center"/>
    </xf>
    <xf numFmtId="0" fontId="16" fillId="0" borderId="66" xfId="4" applyFont="1" applyBorder="1" applyAlignment="1">
      <alignment horizontal="left" vertical="center"/>
    </xf>
    <xf numFmtId="0" fontId="16" fillId="0" borderId="39" xfId="4" applyFont="1" applyBorder="1" applyAlignment="1">
      <alignment horizontal="left" vertical="center"/>
    </xf>
    <xf numFmtId="0" fontId="16" fillId="0" borderId="75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0" fillId="0" borderId="11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13" xfId="4" applyFont="1" applyBorder="1" applyAlignment="1">
      <alignment horizontal="center" vertical="center"/>
    </xf>
    <xf numFmtId="0" fontId="12" fillId="0" borderId="13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19" fillId="0" borderId="7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19" fillId="0" borderId="24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2" fillId="0" borderId="13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26" xfId="5" applyFont="1" applyBorder="1" applyAlignment="1">
      <alignment horizontal="center"/>
    </xf>
    <xf numFmtId="0" fontId="31" fillId="0" borderId="28" xfId="4" applyFont="1" applyBorder="1" applyAlignment="1">
      <alignment horizontal="center" vertical="top"/>
    </xf>
    <xf numFmtId="0" fontId="16" fillId="0" borderId="30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178" fontId="20" fillId="0" borderId="25" xfId="4" applyNumberFormat="1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48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32" fillId="0" borderId="33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50" xfId="4" applyFont="1" applyBorder="1" applyAlignment="1">
      <alignment horizontal="left" vertical="center"/>
    </xf>
    <xf numFmtId="0" fontId="20" fillId="0" borderId="36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51" xfId="4" applyFont="1" applyBorder="1" applyAlignment="1">
      <alignment horizontal="center" vertical="center"/>
    </xf>
    <xf numFmtId="0" fontId="33" fillId="0" borderId="38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32" fillId="0" borderId="47" xfId="4" applyFont="1" applyBorder="1" applyAlignment="1">
      <alignment horizontal="left" vertical="center"/>
    </xf>
    <xf numFmtId="0" fontId="32" fillId="0" borderId="48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 wrapText="1"/>
    </xf>
    <xf numFmtId="0" fontId="20" fillId="0" borderId="25" xfId="4" applyFont="1" applyBorder="1" applyAlignment="1">
      <alignment horizontal="left" vertical="center" wrapText="1"/>
    </xf>
    <xf numFmtId="0" fontId="20" fillId="0" borderId="48" xfId="4" applyFont="1" applyBorder="1" applyAlignment="1">
      <alignment horizontal="left" vertical="center" wrapText="1"/>
    </xf>
    <xf numFmtId="0" fontId="13" fillId="0" borderId="33" xfId="4" applyBorder="1" applyAlignment="1">
      <alignment horizontal="center" vertical="center"/>
    </xf>
    <xf numFmtId="0" fontId="13" fillId="0" borderId="49" xfId="4" applyBorder="1" applyAlignment="1">
      <alignment horizontal="center" vertical="center"/>
    </xf>
    <xf numFmtId="0" fontId="32" fillId="0" borderId="39" xfId="4" applyFont="1" applyBorder="1" applyAlignment="1">
      <alignment horizontal="center" vertical="center"/>
    </xf>
    <xf numFmtId="0" fontId="32" fillId="0" borderId="40" xfId="4" applyFont="1" applyBorder="1" applyAlignment="1">
      <alignment horizontal="left" vertical="center"/>
    </xf>
    <xf numFmtId="0" fontId="32" fillId="0" borderId="52" xfId="4" applyFont="1" applyBorder="1" applyAlignment="1">
      <alignment horizontal="left" vertical="center"/>
    </xf>
    <xf numFmtId="0" fontId="13" fillId="0" borderId="38" xfId="4" applyBorder="1" applyAlignment="1">
      <alignment horizontal="left" vertical="center"/>
    </xf>
    <xf numFmtId="0" fontId="13" fillId="0" borderId="37" xfId="4" applyBorder="1" applyAlignment="1">
      <alignment horizontal="left" vertical="center"/>
    </xf>
    <xf numFmtId="0" fontId="13" fillId="0" borderId="53" xfId="4" applyBorder="1" applyAlignment="1">
      <alignment horizontal="left" vertical="center"/>
    </xf>
    <xf numFmtId="0" fontId="13" fillId="0" borderId="38" xfId="4" applyBorder="1" applyAlignment="1">
      <alignment horizontal="right" vertical="center"/>
    </xf>
    <xf numFmtId="0" fontId="13" fillId="0" borderId="37" xfId="4" applyBorder="1" applyAlignment="1">
      <alignment horizontal="right" vertical="center"/>
    </xf>
    <xf numFmtId="0" fontId="13" fillId="0" borderId="53" xfId="4" applyBorder="1" applyAlignment="1">
      <alignment horizontal="right" vertical="center"/>
    </xf>
    <xf numFmtId="0" fontId="33" fillId="0" borderId="41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2" fillId="0" borderId="44" xfId="4" applyFont="1" applyBorder="1" applyAlignment="1">
      <alignment horizontal="center" vertical="center"/>
    </xf>
    <xf numFmtId="0" fontId="32" fillId="0" borderId="45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/>
    </xf>
    <xf numFmtId="0" fontId="20" fillId="0" borderId="33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53" fillId="0" borderId="13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55" fillId="0" borderId="25" xfId="0" applyNumberFormat="1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3" fillId="0" borderId="25" xfId="5" applyFont="1" applyBorder="1"/>
    <xf numFmtId="49" fontId="50" fillId="0" borderId="25" xfId="4" applyNumberFormat="1" applyFont="1" applyBorder="1" applyAlignment="1">
      <alignment horizontal="right" vertical="center"/>
    </xf>
    <xf numFmtId="0" fontId="56" fillId="0" borderId="30" xfId="4" applyFont="1" applyBorder="1" applyAlignment="1">
      <alignment horizontal="center" vertical="center"/>
    </xf>
    <xf numFmtId="0" fontId="57" fillId="0" borderId="31" xfId="4" applyFont="1" applyBorder="1" applyAlignment="1">
      <alignment horizontal="left" vertical="center"/>
    </xf>
    <xf numFmtId="0" fontId="58" fillId="0" borderId="38" xfId="4" applyFont="1" applyBorder="1" applyAlignment="1">
      <alignment horizontal="left" vertical="center"/>
    </xf>
    <xf numFmtId="0" fontId="56" fillId="0" borderId="33" xfId="4" applyFont="1" applyBorder="1">
      <alignment vertical="center"/>
    </xf>
  </cellXfs>
  <cellStyles count="10">
    <cellStyle name="S10" xfId="8" xr:uid="{00000000-0005-0000-0000-000038000000}"/>
    <cellStyle name="S15 2" xfId="3" xr:uid="{00000000-0005-0000-0000-00002C000000}"/>
    <cellStyle name="常规" xfId="0" builtinId="0"/>
    <cellStyle name="常规 2" xfId="4" xr:uid="{00000000-0005-0000-0000-000034000000}"/>
    <cellStyle name="常规 23" xfId="9" xr:uid="{00000000-0005-0000-0000-000039000000}"/>
    <cellStyle name="常规 3" xfId="5" xr:uid="{00000000-0005-0000-0000-000035000000}"/>
    <cellStyle name="常规 4" xfId="7" xr:uid="{00000000-0005-0000-0000-000037000000}"/>
    <cellStyle name="常规 40" xfId="1" xr:uid="{00000000-0005-0000-0000-00000B000000}"/>
    <cellStyle name="常规 71" xfId="6" xr:uid="{00000000-0005-0000-0000-000036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47625</xdr:rowOff>
        </xdr:from>
        <xdr:to>
          <xdr:col>9</xdr:col>
          <xdr:colOff>619125</xdr:colOff>
          <xdr:row>3</xdr:row>
          <xdr:rowOff>85725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19050</xdr:rowOff>
        </xdr:from>
        <xdr:to>
          <xdr:col>9</xdr:col>
          <xdr:colOff>600075</xdr:colOff>
          <xdr:row>4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14</xdr:col>
      <xdr:colOff>657225</xdr:colOff>
      <xdr:row>0</xdr:row>
      <xdr:rowOff>635</xdr:rowOff>
    </xdr:from>
    <xdr:to>
      <xdr:col>26</xdr:col>
      <xdr:colOff>257175</xdr:colOff>
      <xdr:row>28</xdr:row>
      <xdr:rowOff>92710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1190" y="635"/>
          <a:ext cx="7829550" cy="6238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38100</xdr:rowOff>
        </xdr:from>
        <xdr:to>
          <xdr:col>5</xdr:col>
          <xdr:colOff>638175</xdr:colOff>
          <xdr:row>11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13</xdr:row>
          <xdr:rowOff>28575</xdr:rowOff>
        </xdr:from>
        <xdr:to>
          <xdr:col>5</xdr:col>
          <xdr:colOff>733425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28575</xdr:rowOff>
        </xdr:from>
        <xdr:to>
          <xdr:col>6</xdr:col>
          <xdr:colOff>190500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3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52" customWidth="1"/>
    <col min="3" max="3" width="10.125" customWidth="1"/>
  </cols>
  <sheetData>
    <row r="1" spans="1:2" ht="21" customHeight="1">
      <c r="A1" s="153"/>
      <c r="B1" s="154" t="s">
        <v>0</v>
      </c>
    </row>
    <row r="2" spans="1:2">
      <c r="A2" s="19">
        <v>1</v>
      </c>
      <c r="B2" s="155" t="s">
        <v>1</v>
      </c>
    </row>
    <row r="3" spans="1:2">
      <c r="A3" s="19">
        <v>2</v>
      </c>
      <c r="B3" s="155" t="s">
        <v>2</v>
      </c>
    </row>
    <row r="4" spans="1:2">
      <c r="A4" s="19">
        <v>3</v>
      </c>
      <c r="B4" s="155" t="s">
        <v>3</v>
      </c>
    </row>
    <row r="5" spans="1:2">
      <c r="A5" s="19">
        <v>4</v>
      </c>
      <c r="B5" s="155" t="s">
        <v>4</v>
      </c>
    </row>
    <row r="6" spans="1:2">
      <c r="A6" s="19">
        <v>5</v>
      </c>
      <c r="B6" s="155" t="s">
        <v>5</v>
      </c>
    </row>
    <row r="7" spans="1:2">
      <c r="A7" s="19">
        <v>6</v>
      </c>
      <c r="B7" s="155" t="s">
        <v>6</v>
      </c>
    </row>
    <row r="8" spans="1:2" s="151" customFormat="1" ht="15" customHeight="1">
      <c r="A8" s="156">
        <v>7</v>
      </c>
      <c r="B8" s="157" t="s">
        <v>7</v>
      </c>
    </row>
    <row r="9" spans="1:2" ht="18.95" customHeight="1">
      <c r="A9" s="153"/>
      <c r="B9" s="158" t="s">
        <v>8</v>
      </c>
    </row>
    <row r="10" spans="1:2" ht="15.95" customHeight="1">
      <c r="A10" s="19">
        <v>1</v>
      </c>
      <c r="B10" s="159" t="s">
        <v>9</v>
      </c>
    </row>
    <row r="11" spans="1:2">
      <c r="A11" s="19">
        <v>2</v>
      </c>
      <c r="B11" s="155" t="s">
        <v>10</v>
      </c>
    </row>
    <row r="12" spans="1:2">
      <c r="A12" s="19">
        <v>3</v>
      </c>
      <c r="B12" s="157" t="s">
        <v>11</v>
      </c>
    </row>
    <row r="13" spans="1:2">
      <c r="A13" s="19">
        <v>4</v>
      </c>
      <c r="B13" s="155" t="s">
        <v>12</v>
      </c>
    </row>
    <row r="14" spans="1:2">
      <c r="A14" s="19">
        <v>5</v>
      </c>
      <c r="B14" s="155" t="s">
        <v>13</v>
      </c>
    </row>
    <row r="15" spans="1:2">
      <c r="A15" s="19">
        <v>6</v>
      </c>
      <c r="B15" s="155" t="s">
        <v>14</v>
      </c>
    </row>
    <row r="16" spans="1:2">
      <c r="A16" s="19">
        <v>7</v>
      </c>
      <c r="B16" s="155" t="s">
        <v>15</v>
      </c>
    </row>
    <row r="17" spans="1:2">
      <c r="A17" s="19">
        <v>8</v>
      </c>
      <c r="B17" s="155" t="s">
        <v>16</v>
      </c>
    </row>
    <row r="18" spans="1:2">
      <c r="A18" s="19">
        <v>9</v>
      </c>
      <c r="B18" s="155" t="s">
        <v>17</v>
      </c>
    </row>
    <row r="19" spans="1:2">
      <c r="A19" s="19"/>
      <c r="B19" s="155"/>
    </row>
    <row r="20" spans="1:2" ht="20.25">
      <c r="A20" s="153"/>
      <c r="B20" s="154" t="s">
        <v>18</v>
      </c>
    </row>
    <row r="21" spans="1:2">
      <c r="A21" s="19">
        <v>1</v>
      </c>
      <c r="B21" s="155" t="s">
        <v>19</v>
      </c>
    </row>
    <row r="22" spans="1:2">
      <c r="A22" s="19">
        <v>2</v>
      </c>
      <c r="B22" s="155" t="s">
        <v>20</v>
      </c>
    </row>
    <row r="23" spans="1:2">
      <c r="A23" s="19">
        <v>3</v>
      </c>
      <c r="B23" s="155" t="s">
        <v>21</v>
      </c>
    </row>
    <row r="24" spans="1:2">
      <c r="A24" s="19">
        <v>4</v>
      </c>
      <c r="B24" s="155" t="s">
        <v>22</v>
      </c>
    </row>
    <row r="25" spans="1:2">
      <c r="A25" s="19">
        <v>5</v>
      </c>
      <c r="B25" s="155" t="s">
        <v>23</v>
      </c>
    </row>
    <row r="26" spans="1:2">
      <c r="A26" s="19">
        <v>6</v>
      </c>
      <c r="B26" s="155" t="s">
        <v>24</v>
      </c>
    </row>
    <row r="27" spans="1:2">
      <c r="A27" s="19">
        <v>7</v>
      </c>
      <c r="B27" s="155" t="s">
        <v>25</v>
      </c>
    </row>
    <row r="28" spans="1:2">
      <c r="A28" s="19"/>
      <c r="B28" s="155"/>
    </row>
    <row r="29" spans="1:2" ht="20.25">
      <c r="A29" s="153"/>
      <c r="B29" s="154" t="s">
        <v>26</v>
      </c>
    </row>
    <row r="30" spans="1:2">
      <c r="A30" s="19">
        <v>1</v>
      </c>
      <c r="B30" s="155" t="s">
        <v>27</v>
      </c>
    </row>
    <row r="31" spans="1:2">
      <c r="A31" s="19">
        <v>2</v>
      </c>
      <c r="B31" s="155" t="s">
        <v>28</v>
      </c>
    </row>
    <row r="32" spans="1:2">
      <c r="A32" s="19">
        <v>3</v>
      </c>
      <c r="B32" s="155" t="s">
        <v>29</v>
      </c>
    </row>
    <row r="33" spans="1:2" ht="28.5">
      <c r="A33" s="19">
        <v>4</v>
      </c>
      <c r="B33" s="155" t="s">
        <v>30</v>
      </c>
    </row>
    <row r="34" spans="1:2">
      <c r="A34" s="19">
        <v>5</v>
      </c>
      <c r="B34" s="155" t="s">
        <v>31</v>
      </c>
    </row>
    <row r="35" spans="1:2">
      <c r="A35" s="19">
        <v>6</v>
      </c>
      <c r="B35" s="155" t="s">
        <v>32</v>
      </c>
    </row>
    <row r="36" spans="1:2">
      <c r="A36" s="19">
        <v>7</v>
      </c>
      <c r="B36" s="155" t="s">
        <v>33</v>
      </c>
    </row>
    <row r="37" spans="1:2">
      <c r="A37" s="19"/>
      <c r="B37" s="155"/>
    </row>
    <row r="39" spans="1:2">
      <c r="A39" s="160" t="s">
        <v>34</v>
      </c>
      <c r="B39" s="161"/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5" sqref="D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7" t="s">
        <v>282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s="2" customFormat="1" ht="16.5">
      <c r="A2" s="17" t="s">
        <v>283</v>
      </c>
      <c r="B2" s="18" t="s">
        <v>230</v>
      </c>
      <c r="C2" s="18" t="s">
        <v>231</v>
      </c>
      <c r="D2" s="18" t="s">
        <v>232</v>
      </c>
      <c r="E2" s="18" t="s">
        <v>233</v>
      </c>
      <c r="F2" s="18" t="s">
        <v>234</v>
      </c>
      <c r="G2" s="17" t="s">
        <v>284</v>
      </c>
      <c r="H2" s="17" t="s">
        <v>285</v>
      </c>
      <c r="I2" s="17" t="s">
        <v>286</v>
      </c>
      <c r="J2" s="17" t="s">
        <v>285</v>
      </c>
      <c r="K2" s="17" t="s">
        <v>287</v>
      </c>
      <c r="L2" s="17" t="s">
        <v>285</v>
      </c>
      <c r="M2" s="18" t="s">
        <v>272</v>
      </c>
      <c r="N2" s="18" t="s">
        <v>243</v>
      </c>
    </row>
    <row r="3" spans="1:1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>
      <c r="A4" s="21" t="s">
        <v>283</v>
      </c>
      <c r="B4" s="22" t="s">
        <v>288</v>
      </c>
      <c r="C4" s="22" t="s">
        <v>273</v>
      </c>
      <c r="D4" s="22" t="s">
        <v>232</v>
      </c>
      <c r="E4" s="18" t="s">
        <v>233</v>
      </c>
      <c r="F4" s="18" t="s">
        <v>234</v>
      </c>
      <c r="G4" s="17" t="s">
        <v>284</v>
      </c>
      <c r="H4" s="17" t="s">
        <v>285</v>
      </c>
      <c r="I4" s="17" t="s">
        <v>286</v>
      </c>
      <c r="J4" s="17" t="s">
        <v>285</v>
      </c>
      <c r="K4" s="17" t="s">
        <v>287</v>
      </c>
      <c r="L4" s="17" t="s">
        <v>285</v>
      </c>
      <c r="M4" s="18" t="s">
        <v>272</v>
      </c>
      <c r="N4" s="18" t="s">
        <v>243</v>
      </c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6" customFormat="1" ht="18.75">
      <c r="A11" s="318" t="s">
        <v>289</v>
      </c>
      <c r="B11" s="319"/>
      <c r="C11" s="319"/>
      <c r="D11" s="320"/>
      <c r="E11" s="321"/>
      <c r="F11" s="322"/>
      <c r="G11" s="323"/>
      <c r="H11" s="23"/>
      <c r="I11" s="318" t="s">
        <v>290</v>
      </c>
      <c r="J11" s="319"/>
      <c r="K11" s="319"/>
      <c r="L11" s="12"/>
      <c r="M11" s="12"/>
      <c r="N11" s="14"/>
    </row>
    <row r="12" spans="1:14" ht="16.5">
      <c r="A12" s="324" t="s">
        <v>291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3" sqref="E3:F6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20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17" t="s">
        <v>292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2" s="2" customFormat="1" ht="18" customHeight="1">
      <c r="A2" s="4" t="s">
        <v>266</v>
      </c>
      <c r="B2" s="5" t="s">
        <v>234</v>
      </c>
      <c r="C2" s="5" t="s">
        <v>230</v>
      </c>
      <c r="D2" s="5" t="s">
        <v>231</v>
      </c>
      <c r="E2" s="5" t="s">
        <v>232</v>
      </c>
      <c r="F2" s="5" t="s">
        <v>233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272</v>
      </c>
      <c r="L2" s="5" t="s">
        <v>243</v>
      </c>
    </row>
    <row r="3" spans="1:12" ht="14.25" customHeight="1">
      <c r="A3" s="11" t="s">
        <v>297</v>
      </c>
      <c r="B3" s="6" t="s">
        <v>275</v>
      </c>
      <c r="C3" s="8" t="s">
        <v>244</v>
      </c>
      <c r="D3" s="8" t="s">
        <v>245</v>
      </c>
      <c r="E3" s="8" t="s">
        <v>120</v>
      </c>
      <c r="F3" s="9" t="s">
        <v>63</v>
      </c>
      <c r="G3" s="6" t="s">
        <v>298</v>
      </c>
      <c r="H3" s="6" t="s">
        <v>299</v>
      </c>
      <c r="I3" s="6"/>
      <c r="J3" s="6"/>
      <c r="K3" s="6" t="s">
        <v>300</v>
      </c>
      <c r="L3" s="6" t="s">
        <v>262</v>
      </c>
    </row>
    <row r="4" spans="1:12" ht="14.25" customHeight="1">
      <c r="A4" s="11" t="s">
        <v>297</v>
      </c>
      <c r="B4" s="6" t="s">
        <v>275</v>
      </c>
      <c r="C4" s="8">
        <v>230206540</v>
      </c>
      <c r="D4" s="8" t="s">
        <v>245</v>
      </c>
      <c r="E4" s="8" t="s">
        <v>247</v>
      </c>
      <c r="F4" s="9" t="s">
        <v>63</v>
      </c>
      <c r="G4" s="6" t="s">
        <v>298</v>
      </c>
      <c r="H4" s="6" t="s">
        <v>299</v>
      </c>
      <c r="I4" s="6"/>
      <c r="J4" s="6"/>
      <c r="K4" s="6" t="s">
        <v>300</v>
      </c>
      <c r="L4" s="6" t="s">
        <v>262</v>
      </c>
    </row>
    <row r="5" spans="1:12" ht="14.25" customHeight="1">
      <c r="A5" s="11" t="s">
        <v>297</v>
      </c>
      <c r="B5" s="6" t="s">
        <v>275</v>
      </c>
      <c r="C5" s="8">
        <v>230206541</v>
      </c>
      <c r="D5" s="8" t="s">
        <v>245</v>
      </c>
      <c r="E5" s="8" t="s">
        <v>122</v>
      </c>
      <c r="F5" s="9" t="s">
        <v>63</v>
      </c>
      <c r="G5" s="6" t="s">
        <v>298</v>
      </c>
      <c r="H5" s="6" t="s">
        <v>299</v>
      </c>
      <c r="I5" s="6"/>
      <c r="J5" s="6"/>
      <c r="K5" s="6" t="s">
        <v>300</v>
      </c>
      <c r="L5" s="6" t="s">
        <v>262</v>
      </c>
    </row>
    <row r="6" spans="1:12" ht="14.25" customHeight="1">
      <c r="A6" s="11" t="s">
        <v>297</v>
      </c>
      <c r="B6" s="6" t="s">
        <v>275</v>
      </c>
      <c r="C6" s="8">
        <v>230207539</v>
      </c>
      <c r="D6" s="8" t="s">
        <v>245</v>
      </c>
      <c r="E6" s="8" t="s">
        <v>119</v>
      </c>
      <c r="F6" s="9" t="s">
        <v>63</v>
      </c>
      <c r="G6" s="6" t="s">
        <v>298</v>
      </c>
      <c r="H6" s="6" t="s">
        <v>299</v>
      </c>
      <c r="I6" s="9"/>
      <c r="J6" s="6"/>
      <c r="K6" s="6" t="s">
        <v>300</v>
      </c>
      <c r="L6" s="6" t="s">
        <v>262</v>
      </c>
    </row>
    <row r="7" spans="1:12" ht="14.25" customHeight="1">
      <c r="A7" s="11"/>
      <c r="B7" s="11"/>
      <c r="C7" s="11"/>
      <c r="D7" s="15"/>
      <c r="E7" s="6"/>
      <c r="F7" s="11"/>
      <c r="G7" s="11"/>
      <c r="H7" s="11"/>
      <c r="I7" s="11"/>
      <c r="J7" s="11"/>
      <c r="K7" s="11"/>
      <c r="L7" s="11"/>
    </row>
    <row r="8" spans="1:12" ht="14.2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4.2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3" customFormat="1" ht="29.25" customHeight="1">
      <c r="A10" s="318" t="s">
        <v>301</v>
      </c>
      <c r="B10" s="319"/>
      <c r="C10" s="319"/>
      <c r="D10" s="319"/>
      <c r="E10" s="320"/>
      <c r="F10" s="321"/>
      <c r="G10" s="323"/>
      <c r="H10" s="318" t="s">
        <v>302</v>
      </c>
      <c r="I10" s="319"/>
      <c r="J10" s="319"/>
      <c r="K10" s="12"/>
      <c r="L10" s="14"/>
    </row>
    <row r="11" spans="1:12" ht="72.95" customHeight="1">
      <c r="A11" s="324" t="s">
        <v>303</v>
      </c>
      <c r="B11" s="324"/>
      <c r="C11" s="325"/>
      <c r="D11" s="325"/>
      <c r="E11" s="325"/>
      <c r="F11" s="325"/>
      <c r="G11" s="325"/>
      <c r="H11" s="325"/>
      <c r="I11" s="325"/>
      <c r="J11" s="325"/>
      <c r="K11" s="325"/>
      <c r="L11" s="325"/>
    </row>
  </sheetData>
  <mergeCells count="5">
    <mergeCell ref="A1:J1"/>
    <mergeCell ref="A10:E10"/>
    <mergeCell ref="F10:G10"/>
    <mergeCell ref="H10:J10"/>
    <mergeCell ref="A11:L11"/>
  </mergeCells>
  <phoneticPr fontId="51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9" sqref="I19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17" t="s">
        <v>304</v>
      </c>
      <c r="B1" s="317"/>
      <c r="C1" s="317"/>
      <c r="D1" s="317"/>
      <c r="E1" s="317"/>
      <c r="F1" s="317"/>
      <c r="G1" s="317"/>
      <c r="H1" s="317"/>
      <c r="I1" s="317"/>
    </row>
    <row r="2" spans="1:9" s="2" customFormat="1" ht="18" customHeight="1">
      <c r="A2" s="326" t="s">
        <v>229</v>
      </c>
      <c r="B2" s="327" t="s">
        <v>234</v>
      </c>
      <c r="C2" s="327" t="s">
        <v>273</v>
      </c>
      <c r="D2" s="327" t="s">
        <v>232</v>
      </c>
      <c r="E2" s="327" t="s">
        <v>233</v>
      </c>
      <c r="F2" s="4" t="s">
        <v>305</v>
      </c>
      <c r="G2" s="4" t="s">
        <v>253</v>
      </c>
      <c r="H2" s="332" t="s">
        <v>254</v>
      </c>
      <c r="I2" s="336" t="s">
        <v>256</v>
      </c>
    </row>
    <row r="3" spans="1:9" s="2" customFormat="1" ht="18" customHeight="1">
      <c r="A3" s="326"/>
      <c r="B3" s="328"/>
      <c r="C3" s="328"/>
      <c r="D3" s="328"/>
      <c r="E3" s="328"/>
      <c r="F3" s="4" t="s">
        <v>306</v>
      </c>
      <c r="G3" s="4" t="s">
        <v>257</v>
      </c>
      <c r="H3" s="333"/>
      <c r="I3" s="337"/>
    </row>
    <row r="4" spans="1:9" ht="14.25" customHeight="1">
      <c r="A4" s="6">
        <v>1</v>
      </c>
      <c r="B4" s="6" t="s">
        <v>307</v>
      </c>
      <c r="C4" s="162" t="s">
        <v>308</v>
      </c>
      <c r="D4" s="8" t="s">
        <v>120</v>
      </c>
      <c r="E4" s="9" t="s">
        <v>63</v>
      </c>
      <c r="F4" s="10" t="s">
        <v>309</v>
      </c>
      <c r="G4" s="10" t="s">
        <v>310</v>
      </c>
      <c r="H4" s="10">
        <v>-8</v>
      </c>
      <c r="I4" s="6" t="s">
        <v>262</v>
      </c>
    </row>
    <row r="5" spans="1:9" ht="14.25" customHeight="1">
      <c r="A5" s="6">
        <v>2</v>
      </c>
      <c r="B5" s="6" t="s">
        <v>307</v>
      </c>
      <c r="C5" s="7" t="s">
        <v>308</v>
      </c>
      <c r="D5" s="8" t="s">
        <v>247</v>
      </c>
      <c r="E5" s="9" t="s">
        <v>63</v>
      </c>
      <c r="F5" s="10" t="s">
        <v>309</v>
      </c>
      <c r="G5" s="10" t="s">
        <v>310</v>
      </c>
      <c r="H5" s="10">
        <v>-8</v>
      </c>
      <c r="I5" s="6" t="s">
        <v>262</v>
      </c>
    </row>
    <row r="6" spans="1:9" ht="14.25" customHeight="1">
      <c r="A6" s="6">
        <v>3</v>
      </c>
      <c r="B6" s="6" t="s">
        <v>307</v>
      </c>
      <c r="C6" s="7" t="s">
        <v>308</v>
      </c>
      <c r="D6" s="8" t="s">
        <v>122</v>
      </c>
      <c r="E6" s="9" t="s">
        <v>63</v>
      </c>
      <c r="F6" s="10" t="s">
        <v>309</v>
      </c>
      <c r="G6" s="10" t="s">
        <v>310</v>
      </c>
      <c r="H6" s="10">
        <v>-8</v>
      </c>
      <c r="I6" s="6" t="s">
        <v>262</v>
      </c>
    </row>
    <row r="7" spans="1:9" ht="14.25" customHeight="1">
      <c r="A7" s="6">
        <v>4</v>
      </c>
      <c r="B7" s="6" t="s">
        <v>307</v>
      </c>
      <c r="C7" s="7" t="s">
        <v>308</v>
      </c>
      <c r="D7" s="8" t="s">
        <v>119</v>
      </c>
      <c r="E7" s="9" t="s">
        <v>63</v>
      </c>
      <c r="F7" s="10" t="s">
        <v>309</v>
      </c>
      <c r="G7" s="10" t="s">
        <v>310</v>
      </c>
      <c r="H7" s="10">
        <v>-8</v>
      </c>
      <c r="I7" s="6" t="s">
        <v>262</v>
      </c>
    </row>
    <row r="8" spans="1:9" ht="14.25" customHeight="1">
      <c r="A8" s="11"/>
      <c r="B8" s="11"/>
      <c r="C8" s="6"/>
      <c r="D8" s="11"/>
      <c r="E8" s="11"/>
      <c r="F8" s="11"/>
      <c r="G8" s="11"/>
      <c r="H8" s="11"/>
      <c r="I8" s="11"/>
    </row>
    <row r="9" spans="1:9" ht="14.25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14.25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4.2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9" s="3" customFormat="1" ht="29.25" customHeight="1">
      <c r="A12" s="318" t="s">
        <v>311</v>
      </c>
      <c r="B12" s="319"/>
      <c r="C12" s="319"/>
      <c r="D12" s="320"/>
      <c r="E12" s="13"/>
      <c r="F12" s="318" t="s">
        <v>312</v>
      </c>
      <c r="G12" s="319"/>
      <c r="H12" s="320"/>
      <c r="I12" s="14"/>
    </row>
    <row r="13" spans="1:9" ht="51.95" customHeight="1">
      <c r="A13" s="324" t="s">
        <v>313</v>
      </c>
      <c r="B13" s="324"/>
      <c r="C13" s="325"/>
      <c r="D13" s="325"/>
      <c r="E13" s="325"/>
      <c r="F13" s="325"/>
      <c r="G13" s="325"/>
      <c r="H13" s="325"/>
      <c r="I13" s="32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5 I6 I7 I1:I4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>
      <c r="B3" s="139"/>
      <c r="C3" s="140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>
      <c r="B5" s="142" t="s">
        <v>43</v>
      </c>
      <c r="C5" s="19">
        <v>13</v>
      </c>
      <c r="D5" s="19">
        <v>0</v>
      </c>
      <c r="E5" s="19">
        <v>1</v>
      </c>
      <c r="F5" s="143">
        <v>0</v>
      </c>
      <c r="G5" s="143">
        <v>1</v>
      </c>
      <c r="H5" s="19">
        <v>1</v>
      </c>
      <c r="I5" s="149">
        <v>2</v>
      </c>
    </row>
    <row r="6" spans="2:9" ht="27.95" customHeight="1">
      <c r="B6" s="142" t="s">
        <v>44</v>
      </c>
      <c r="C6" s="19">
        <v>20</v>
      </c>
      <c r="D6" s="19">
        <v>0</v>
      </c>
      <c r="E6" s="19">
        <v>1</v>
      </c>
      <c r="F6" s="143">
        <v>1</v>
      </c>
      <c r="G6" s="143">
        <v>2</v>
      </c>
      <c r="H6" s="19">
        <v>2</v>
      </c>
      <c r="I6" s="149">
        <v>3</v>
      </c>
    </row>
    <row r="7" spans="2:9" ht="27.95" customHeight="1">
      <c r="B7" s="142" t="s">
        <v>45</v>
      </c>
      <c r="C7" s="19">
        <v>32</v>
      </c>
      <c r="D7" s="19">
        <v>0</v>
      </c>
      <c r="E7" s="19">
        <v>1</v>
      </c>
      <c r="F7" s="143">
        <v>2</v>
      </c>
      <c r="G7" s="143">
        <v>3</v>
      </c>
      <c r="H7" s="19">
        <v>3</v>
      </c>
      <c r="I7" s="149">
        <v>4</v>
      </c>
    </row>
    <row r="8" spans="2:9" ht="27.95" customHeight="1">
      <c r="B8" s="142" t="s">
        <v>46</v>
      </c>
      <c r="C8" s="19">
        <v>50</v>
      </c>
      <c r="D8" s="19">
        <v>1</v>
      </c>
      <c r="E8" s="19">
        <v>2</v>
      </c>
      <c r="F8" s="143">
        <v>3</v>
      </c>
      <c r="G8" s="143">
        <v>4</v>
      </c>
      <c r="H8" s="19">
        <v>5</v>
      </c>
      <c r="I8" s="149">
        <v>6</v>
      </c>
    </row>
    <row r="9" spans="2:9" ht="27.95" customHeight="1">
      <c r="B9" s="142" t="s">
        <v>47</v>
      </c>
      <c r="C9" s="19">
        <v>80</v>
      </c>
      <c r="D9" s="19">
        <v>2</v>
      </c>
      <c r="E9" s="19">
        <v>3</v>
      </c>
      <c r="F9" s="143">
        <v>5</v>
      </c>
      <c r="G9" s="143">
        <v>6</v>
      </c>
      <c r="H9" s="19">
        <v>7</v>
      </c>
      <c r="I9" s="149">
        <v>8</v>
      </c>
    </row>
    <row r="10" spans="2:9" ht="27.95" customHeight="1">
      <c r="B10" s="142" t="s">
        <v>48</v>
      </c>
      <c r="C10" s="19">
        <v>125</v>
      </c>
      <c r="D10" s="19">
        <v>3</v>
      </c>
      <c r="E10" s="19">
        <v>4</v>
      </c>
      <c r="F10" s="143">
        <v>7</v>
      </c>
      <c r="G10" s="143">
        <v>8</v>
      </c>
      <c r="H10" s="19">
        <v>10</v>
      </c>
      <c r="I10" s="149">
        <v>11</v>
      </c>
    </row>
    <row r="11" spans="2:9" ht="27.95" customHeight="1">
      <c r="B11" s="142" t="s">
        <v>49</v>
      </c>
      <c r="C11" s="19">
        <v>200</v>
      </c>
      <c r="D11" s="19">
        <v>5</v>
      </c>
      <c r="E11" s="19">
        <v>6</v>
      </c>
      <c r="F11" s="143">
        <v>10</v>
      </c>
      <c r="G11" s="143">
        <v>11</v>
      </c>
      <c r="H11" s="19">
        <v>14</v>
      </c>
      <c r="I11" s="149">
        <v>15</v>
      </c>
    </row>
    <row r="12" spans="2:9" ht="27.95" customHeight="1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M12" sqref="M12"/>
    </sheetView>
  </sheetViews>
  <sheetFormatPr defaultColWidth="10.375" defaultRowHeight="16.5" customHeight="1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4.25">
      <c r="A2" s="99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100" t="s">
        <v>57</v>
      </c>
      <c r="I2" s="177" t="s">
        <v>58</v>
      </c>
      <c r="J2" s="177"/>
      <c r="K2" s="178"/>
    </row>
    <row r="3" spans="1:11" ht="14.25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spans="1:11" ht="14.25">
      <c r="A4" s="101" t="s">
        <v>62</v>
      </c>
      <c r="B4" s="185" t="s">
        <v>63</v>
      </c>
      <c r="C4" s="186"/>
      <c r="D4" s="187" t="s">
        <v>64</v>
      </c>
      <c r="E4" s="188"/>
      <c r="F4" s="189">
        <v>44990</v>
      </c>
      <c r="G4" s="190"/>
      <c r="H4" s="187" t="s">
        <v>65</v>
      </c>
      <c r="I4" s="188"/>
      <c r="J4" s="106" t="s">
        <v>66</v>
      </c>
      <c r="K4" s="112" t="s">
        <v>67</v>
      </c>
    </row>
    <row r="5" spans="1:11" ht="14.25">
      <c r="A5" s="102" t="s">
        <v>68</v>
      </c>
      <c r="B5" s="185" t="s">
        <v>69</v>
      </c>
      <c r="C5" s="186"/>
      <c r="D5" s="187" t="s">
        <v>70</v>
      </c>
      <c r="E5" s="188"/>
      <c r="F5" s="189">
        <v>44985</v>
      </c>
      <c r="G5" s="190"/>
      <c r="H5" s="187" t="s">
        <v>71</v>
      </c>
      <c r="I5" s="188"/>
      <c r="J5" s="106" t="s">
        <v>66</v>
      </c>
      <c r="K5" s="112" t="s">
        <v>67</v>
      </c>
    </row>
    <row r="6" spans="1:11" ht="14.25">
      <c r="A6" s="101" t="s">
        <v>72</v>
      </c>
      <c r="B6" s="114" t="s">
        <v>73</v>
      </c>
      <c r="C6" s="115" t="s">
        <v>74</v>
      </c>
      <c r="D6" s="102" t="s">
        <v>75</v>
      </c>
      <c r="E6" s="108"/>
      <c r="F6" s="189">
        <v>44988</v>
      </c>
      <c r="G6" s="190"/>
      <c r="H6" s="187" t="s">
        <v>76</v>
      </c>
      <c r="I6" s="188"/>
      <c r="J6" s="106" t="s">
        <v>66</v>
      </c>
      <c r="K6" s="112" t="s">
        <v>67</v>
      </c>
    </row>
    <row r="7" spans="1:11" ht="14.25">
      <c r="A7" s="101" t="s">
        <v>77</v>
      </c>
      <c r="B7" s="191">
        <v>5000</v>
      </c>
      <c r="C7" s="192"/>
      <c r="D7" s="102" t="s">
        <v>78</v>
      </c>
      <c r="E7" s="107"/>
      <c r="F7" s="189">
        <v>44989</v>
      </c>
      <c r="G7" s="190"/>
      <c r="H7" s="187" t="s">
        <v>79</v>
      </c>
      <c r="I7" s="188"/>
      <c r="J7" s="106" t="s">
        <v>66</v>
      </c>
      <c r="K7" s="112" t="s">
        <v>67</v>
      </c>
    </row>
    <row r="8" spans="1:11" ht="14.25">
      <c r="A8" s="104" t="s">
        <v>80</v>
      </c>
      <c r="B8" s="193" t="s">
        <v>81</v>
      </c>
      <c r="C8" s="194"/>
      <c r="D8" s="195" t="s">
        <v>82</v>
      </c>
      <c r="E8" s="196"/>
      <c r="F8" s="197">
        <v>44990</v>
      </c>
      <c r="G8" s="198"/>
      <c r="H8" s="195" t="s">
        <v>83</v>
      </c>
      <c r="I8" s="196"/>
      <c r="J8" s="109" t="s">
        <v>66</v>
      </c>
      <c r="K8" s="113" t="s">
        <v>67</v>
      </c>
    </row>
    <row r="9" spans="1:11" ht="14.25">
      <c r="A9" s="199" t="s">
        <v>84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4.25">
      <c r="A10" s="202" t="s">
        <v>85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16" t="s">
        <v>86</v>
      </c>
      <c r="B11" s="117" t="s">
        <v>87</v>
      </c>
      <c r="C11" s="118" t="s">
        <v>88</v>
      </c>
      <c r="D11" s="119"/>
      <c r="E11" s="120" t="s">
        <v>89</v>
      </c>
      <c r="F11" s="117" t="s">
        <v>87</v>
      </c>
      <c r="G11" s="118" t="s">
        <v>88</v>
      </c>
      <c r="H11" s="118" t="s">
        <v>90</v>
      </c>
      <c r="I11" s="120" t="s">
        <v>91</v>
      </c>
      <c r="J11" s="117" t="s">
        <v>87</v>
      </c>
      <c r="K11" s="136" t="s">
        <v>88</v>
      </c>
    </row>
    <row r="12" spans="1:11" ht="14.25">
      <c r="A12" s="102" t="s">
        <v>92</v>
      </c>
      <c r="B12" s="105" t="s">
        <v>87</v>
      </c>
      <c r="C12" s="106" t="s">
        <v>88</v>
      </c>
      <c r="D12" s="107"/>
      <c r="E12" s="108" t="s">
        <v>93</v>
      </c>
      <c r="F12" s="105" t="s">
        <v>87</v>
      </c>
      <c r="G12" s="106" t="s">
        <v>88</v>
      </c>
      <c r="H12" s="106" t="s">
        <v>90</v>
      </c>
      <c r="I12" s="108" t="s">
        <v>94</v>
      </c>
      <c r="J12" s="105" t="s">
        <v>87</v>
      </c>
      <c r="K12" s="112" t="s">
        <v>88</v>
      </c>
    </row>
    <row r="13" spans="1:11" ht="14.25">
      <c r="A13" s="102" t="s">
        <v>95</v>
      </c>
      <c r="B13" s="105" t="s">
        <v>87</v>
      </c>
      <c r="C13" s="106" t="s">
        <v>88</v>
      </c>
      <c r="D13" s="107"/>
      <c r="E13" s="108" t="s">
        <v>96</v>
      </c>
      <c r="F13" s="106" t="s">
        <v>97</v>
      </c>
      <c r="G13" s="106" t="s">
        <v>98</v>
      </c>
      <c r="H13" s="106" t="s">
        <v>90</v>
      </c>
      <c r="I13" s="108" t="s">
        <v>99</v>
      </c>
      <c r="J13" s="105" t="s">
        <v>87</v>
      </c>
      <c r="K13" s="112" t="s">
        <v>88</v>
      </c>
    </row>
    <row r="14" spans="1:11" ht="14.25">
      <c r="A14" s="195" t="s">
        <v>100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5"/>
    </row>
    <row r="15" spans="1:11" ht="14.25">
      <c r="A15" s="202" t="s">
        <v>101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21" t="s">
        <v>102</v>
      </c>
      <c r="B16" s="118" t="s">
        <v>97</v>
      </c>
      <c r="C16" s="118" t="s">
        <v>98</v>
      </c>
      <c r="D16" s="122"/>
      <c r="E16" s="123" t="s">
        <v>103</v>
      </c>
      <c r="F16" s="118" t="s">
        <v>97</v>
      </c>
      <c r="G16" s="118" t="s">
        <v>98</v>
      </c>
      <c r="H16" s="124"/>
      <c r="I16" s="123" t="s">
        <v>104</v>
      </c>
      <c r="J16" s="118" t="s">
        <v>97</v>
      </c>
      <c r="K16" s="136" t="s">
        <v>98</v>
      </c>
    </row>
    <row r="17" spans="1:22" ht="16.5" customHeight="1">
      <c r="A17" s="110" t="s">
        <v>105</v>
      </c>
      <c r="B17" s="106" t="s">
        <v>97</v>
      </c>
      <c r="C17" s="106" t="s">
        <v>98</v>
      </c>
      <c r="D17" s="70"/>
      <c r="E17" s="111" t="s">
        <v>106</v>
      </c>
      <c r="F17" s="106" t="s">
        <v>97</v>
      </c>
      <c r="G17" s="106" t="s">
        <v>98</v>
      </c>
      <c r="H17" s="125"/>
      <c r="I17" s="111" t="s">
        <v>107</v>
      </c>
      <c r="J17" s="106" t="s">
        <v>97</v>
      </c>
      <c r="K17" s="112" t="s">
        <v>98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06" t="s">
        <v>108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ht="18" customHeight="1">
      <c r="A19" s="202" t="s">
        <v>109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09" t="s">
        <v>110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>
      <c r="A21" s="126" t="s">
        <v>111</v>
      </c>
      <c r="B21" s="127" t="s">
        <v>112</v>
      </c>
      <c r="C21" s="127" t="s">
        <v>113</v>
      </c>
      <c r="D21" s="127" t="s">
        <v>114</v>
      </c>
      <c r="E21" s="127" t="s">
        <v>115</v>
      </c>
      <c r="F21" s="127" t="s">
        <v>116</v>
      </c>
      <c r="G21" s="128" t="s">
        <v>117</v>
      </c>
      <c r="H21" s="111"/>
      <c r="I21" s="111"/>
      <c r="J21" s="111"/>
      <c r="K21" s="92" t="s">
        <v>118</v>
      </c>
    </row>
    <row r="22" spans="1:22" ht="23.1" customHeight="1">
      <c r="A22" s="70" t="s">
        <v>119</v>
      </c>
      <c r="B22" s="70" t="s">
        <v>97</v>
      </c>
      <c r="C22" s="70" t="s">
        <v>97</v>
      </c>
      <c r="D22" s="70" t="s">
        <v>97</v>
      </c>
      <c r="E22" s="70" t="s">
        <v>97</v>
      </c>
      <c r="F22" s="70" t="s">
        <v>97</v>
      </c>
      <c r="G22" s="70" t="s">
        <v>97</v>
      </c>
      <c r="H22" s="70"/>
      <c r="I22" s="130"/>
      <c r="J22" s="130"/>
      <c r="K22" s="138"/>
    </row>
    <row r="23" spans="1:22" ht="23.1" customHeight="1">
      <c r="A23" s="70" t="s">
        <v>120</v>
      </c>
      <c r="B23" s="70" t="s">
        <v>97</v>
      </c>
      <c r="C23" s="70" t="s">
        <v>97</v>
      </c>
      <c r="D23" s="70" t="s">
        <v>97</v>
      </c>
      <c r="E23" s="70" t="s">
        <v>97</v>
      </c>
      <c r="F23" s="70" t="s">
        <v>97</v>
      </c>
      <c r="G23" s="70" t="s">
        <v>97</v>
      </c>
      <c r="H23" s="70"/>
      <c r="I23" s="130"/>
      <c r="J23" s="130"/>
      <c r="K23" s="138"/>
    </row>
    <row r="24" spans="1:22" ht="23.1" customHeight="1">
      <c r="A24" s="70" t="s">
        <v>121</v>
      </c>
      <c r="B24" s="70" t="s">
        <v>97</v>
      </c>
      <c r="C24" s="70" t="s">
        <v>97</v>
      </c>
      <c r="D24" s="70" t="s">
        <v>97</v>
      </c>
      <c r="E24" s="70" t="s">
        <v>97</v>
      </c>
      <c r="F24" s="70" t="s">
        <v>97</v>
      </c>
      <c r="G24" s="70" t="s">
        <v>97</v>
      </c>
      <c r="H24" s="129"/>
      <c r="I24" s="130"/>
      <c r="J24" s="130"/>
      <c r="K24" s="138"/>
    </row>
    <row r="25" spans="1:22" ht="23.1" customHeight="1">
      <c r="A25" s="70" t="s">
        <v>122</v>
      </c>
      <c r="B25" s="70" t="s">
        <v>97</v>
      </c>
      <c r="C25" s="70" t="s">
        <v>97</v>
      </c>
      <c r="D25" s="70" t="s">
        <v>97</v>
      </c>
      <c r="E25" s="70" t="s">
        <v>97</v>
      </c>
      <c r="F25" s="70" t="s">
        <v>97</v>
      </c>
      <c r="G25" s="70" t="s">
        <v>97</v>
      </c>
      <c r="H25" s="129"/>
      <c r="I25" s="130"/>
      <c r="J25" s="130"/>
      <c r="K25" s="138"/>
    </row>
    <row r="26" spans="1:22" ht="23.1" customHeight="1">
      <c r="A26" s="103"/>
      <c r="B26" s="70"/>
      <c r="C26" s="70"/>
      <c r="D26" s="70"/>
      <c r="E26" s="70"/>
      <c r="F26" s="70"/>
      <c r="G26" s="70"/>
      <c r="H26" s="129"/>
      <c r="I26" s="130"/>
      <c r="J26" s="130"/>
      <c r="K26" s="138"/>
    </row>
    <row r="27" spans="1:22" ht="23.1" customHeight="1">
      <c r="A27" s="103"/>
      <c r="B27" s="130"/>
      <c r="C27" s="130"/>
      <c r="D27" s="130"/>
      <c r="E27" s="130"/>
      <c r="F27" s="130"/>
      <c r="G27" s="130"/>
      <c r="H27" s="129"/>
      <c r="I27" s="130"/>
      <c r="J27" s="130"/>
      <c r="K27" s="89"/>
    </row>
    <row r="28" spans="1:22" ht="23.1" customHeight="1">
      <c r="A28" s="103"/>
      <c r="B28" s="130"/>
      <c r="C28" s="130"/>
      <c r="D28" s="130"/>
      <c r="E28" s="130"/>
      <c r="F28" s="130"/>
      <c r="G28" s="130"/>
      <c r="H28" s="129"/>
      <c r="I28" s="130"/>
      <c r="J28" s="130"/>
      <c r="K28" s="89"/>
    </row>
    <row r="29" spans="1:22" ht="18" customHeight="1">
      <c r="A29" s="212" t="s">
        <v>123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15" t="s">
        <v>317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12" t="s">
        <v>124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21" t="s">
        <v>125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>
      <c r="A34" s="224" t="s">
        <v>126</v>
      </c>
      <c r="B34" s="225"/>
      <c r="C34" s="106" t="s">
        <v>66</v>
      </c>
      <c r="D34" s="106" t="s">
        <v>67</v>
      </c>
      <c r="E34" s="226" t="s">
        <v>127</v>
      </c>
      <c r="F34" s="227"/>
      <c r="G34" s="227"/>
      <c r="H34" s="227"/>
      <c r="I34" s="227"/>
      <c r="J34" s="227"/>
      <c r="K34" s="228"/>
    </row>
    <row r="35" spans="1:11" ht="14.25">
      <c r="A35" s="229" t="s">
        <v>128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21" customHeight="1">
      <c r="A36" s="230" t="s">
        <v>129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21" customHeight="1">
      <c r="A37" s="233" t="s">
        <v>130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21" customHeight="1">
      <c r="A38" s="233" t="s">
        <v>131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21" customHeight="1">
      <c r="A39" s="233" t="s">
        <v>132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21" customHeight="1">
      <c r="A40" s="233" t="s">
        <v>133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21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21" customHeight="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4.25">
      <c r="A43" s="236" t="s">
        <v>134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4.25">
      <c r="A44" s="202" t="s">
        <v>135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21" t="s">
        <v>136</v>
      </c>
      <c r="B45" s="118" t="s">
        <v>97</v>
      </c>
      <c r="C45" s="118" t="s">
        <v>98</v>
      </c>
      <c r="D45" s="118" t="s">
        <v>90</v>
      </c>
      <c r="E45" s="123" t="s">
        <v>137</v>
      </c>
      <c r="F45" s="118" t="s">
        <v>97</v>
      </c>
      <c r="G45" s="118" t="s">
        <v>98</v>
      </c>
      <c r="H45" s="118" t="s">
        <v>90</v>
      </c>
      <c r="I45" s="123" t="s">
        <v>138</v>
      </c>
      <c r="J45" s="118" t="s">
        <v>97</v>
      </c>
      <c r="K45" s="136" t="s">
        <v>98</v>
      </c>
    </row>
    <row r="46" spans="1:11" ht="14.25">
      <c r="A46" s="110" t="s">
        <v>89</v>
      </c>
      <c r="B46" s="106" t="s">
        <v>97</v>
      </c>
      <c r="C46" s="106" t="s">
        <v>98</v>
      </c>
      <c r="D46" s="106" t="s">
        <v>90</v>
      </c>
      <c r="E46" s="111" t="s">
        <v>96</v>
      </c>
      <c r="F46" s="106" t="s">
        <v>97</v>
      </c>
      <c r="G46" s="106" t="s">
        <v>98</v>
      </c>
      <c r="H46" s="106" t="s">
        <v>90</v>
      </c>
      <c r="I46" s="111" t="s">
        <v>107</v>
      </c>
      <c r="J46" s="106" t="s">
        <v>97</v>
      </c>
      <c r="K46" s="112" t="s">
        <v>98</v>
      </c>
    </row>
    <row r="47" spans="1:11" ht="14.25">
      <c r="A47" s="195" t="s">
        <v>100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05"/>
    </row>
    <row r="48" spans="1:11" ht="14.25">
      <c r="A48" s="229" t="s">
        <v>139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4.2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4.25">
      <c r="A50" s="131" t="s">
        <v>140</v>
      </c>
      <c r="B50" s="239" t="s">
        <v>141</v>
      </c>
      <c r="C50" s="239"/>
      <c r="D50" s="132" t="s">
        <v>142</v>
      </c>
      <c r="E50" s="163" t="s">
        <v>314</v>
      </c>
      <c r="F50" s="133" t="s">
        <v>143</v>
      </c>
      <c r="G50" s="134">
        <v>44985</v>
      </c>
      <c r="H50" s="240" t="s">
        <v>144</v>
      </c>
      <c r="I50" s="241"/>
      <c r="J50" s="242" t="s">
        <v>145</v>
      </c>
      <c r="K50" s="243"/>
    </row>
    <row r="51" spans="1:11" ht="14.2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4.25">
      <c r="A53" s="131" t="s">
        <v>140</v>
      </c>
      <c r="B53" s="239" t="s">
        <v>141</v>
      </c>
      <c r="C53" s="239"/>
      <c r="D53" s="132" t="s">
        <v>142</v>
      </c>
      <c r="E53" s="135"/>
      <c r="F53" s="133" t="s">
        <v>146</v>
      </c>
      <c r="G53" s="134"/>
      <c r="H53" s="240" t="s">
        <v>144</v>
      </c>
      <c r="I53" s="241"/>
      <c r="J53" s="242" t="s">
        <v>145</v>
      </c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47625</xdr:rowOff>
                  </from>
                  <to>
                    <xdr:col>9</xdr:col>
                    <xdr:colOff>619125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19050</xdr:rowOff>
                  </from>
                  <to>
                    <xdr:col>9</xdr:col>
                    <xdr:colOff>600075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18"/>
  <sheetViews>
    <sheetView workbookViewId="0">
      <selection activeCell="B4" sqref="B4:G12"/>
    </sheetView>
  </sheetViews>
  <sheetFormatPr defaultColWidth="9" defaultRowHeight="14.25"/>
  <cols>
    <col min="1" max="1" width="13.625" style="31" customWidth="1"/>
    <col min="2" max="3" width="8.5" style="32" customWidth="1"/>
    <col min="4" max="6" width="8.5" style="31" customWidth="1"/>
    <col min="7" max="7" width="8.875" style="31" customWidth="1"/>
    <col min="8" max="8" width="2.75" style="31" customWidth="1"/>
    <col min="9" max="9" width="9.125" style="31" customWidth="1"/>
    <col min="10" max="14" width="9.75" style="31" customWidth="1"/>
    <col min="15" max="252" width="9" style="31"/>
    <col min="253" max="16384" width="9" style="16"/>
  </cols>
  <sheetData>
    <row r="1" spans="1:255" s="31" customFormat="1" ht="29.1" customHeight="1" thickBot="1">
      <c r="A1" s="247" t="s">
        <v>147</v>
      </c>
      <c r="B1" s="248"/>
      <c r="C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31" customFormat="1" ht="20.100000000000001" customHeight="1" thickTop="1">
      <c r="A2" s="33" t="s">
        <v>62</v>
      </c>
      <c r="B2" s="250" t="s">
        <v>315</v>
      </c>
      <c r="C2" s="251"/>
      <c r="D2" s="34" t="s">
        <v>68</v>
      </c>
      <c r="E2" s="252" t="s">
        <v>69</v>
      </c>
      <c r="F2" s="252"/>
      <c r="G2" s="252"/>
      <c r="H2" s="260"/>
      <c r="I2" s="54" t="s">
        <v>57</v>
      </c>
      <c r="J2" s="253" t="s">
        <v>58</v>
      </c>
      <c r="K2" s="253"/>
      <c r="L2" s="253"/>
      <c r="M2" s="253"/>
      <c r="N2" s="25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s="31" customFormat="1" ht="15" thickBot="1">
      <c r="A3" s="259" t="s">
        <v>148</v>
      </c>
      <c r="B3" s="255"/>
      <c r="C3" s="256"/>
      <c r="D3" s="256"/>
      <c r="E3" s="256"/>
      <c r="F3" s="256"/>
      <c r="G3" s="256"/>
      <c r="H3" s="261"/>
      <c r="I3" s="257" t="s">
        <v>149</v>
      </c>
      <c r="J3" s="257"/>
      <c r="K3" s="257"/>
      <c r="L3" s="257"/>
      <c r="M3" s="257"/>
      <c r="N3" s="258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s="31" customFormat="1" ht="15">
      <c r="A4" s="259"/>
      <c r="B4" s="35" t="s">
        <v>112</v>
      </c>
      <c r="C4" s="35" t="s">
        <v>113</v>
      </c>
      <c r="D4" s="36" t="s">
        <v>114</v>
      </c>
      <c r="E4" s="35" t="s">
        <v>115</v>
      </c>
      <c r="F4" s="35" t="s">
        <v>116</v>
      </c>
      <c r="G4" s="37" t="s">
        <v>117</v>
      </c>
      <c r="H4" s="261"/>
      <c r="I4" s="70" t="s">
        <v>120</v>
      </c>
      <c r="J4" s="58" t="s">
        <v>150</v>
      </c>
      <c r="K4" s="58"/>
      <c r="L4" s="58" t="s">
        <v>151</v>
      </c>
      <c r="M4" s="58"/>
      <c r="N4" s="58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s="31" customFormat="1" ht="17.25" thickBot="1">
      <c r="A5" s="259"/>
      <c r="B5" s="38" t="s">
        <v>152</v>
      </c>
      <c r="C5" s="38" t="s">
        <v>153</v>
      </c>
      <c r="D5" s="38" t="s">
        <v>154</v>
      </c>
      <c r="E5" s="38" t="s">
        <v>155</v>
      </c>
      <c r="F5" s="38" t="s">
        <v>156</v>
      </c>
      <c r="G5" s="39" t="s">
        <v>157</v>
      </c>
      <c r="H5" s="262"/>
      <c r="I5" s="55"/>
      <c r="J5" s="58" t="s">
        <v>115</v>
      </c>
      <c r="K5" s="58"/>
      <c r="L5" s="58" t="s">
        <v>115</v>
      </c>
      <c r="M5" s="57"/>
      <c r="N5" s="5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s="31" customFormat="1" ht="20.100000000000001" customHeight="1">
      <c r="A6" s="40" t="s">
        <v>158</v>
      </c>
      <c r="B6" s="41">
        <f>C6-1</f>
        <v>65</v>
      </c>
      <c r="C6" s="41">
        <f>D6-2</f>
        <v>66</v>
      </c>
      <c r="D6" s="41">
        <v>68</v>
      </c>
      <c r="E6" s="41">
        <f>D6+2</f>
        <v>70</v>
      </c>
      <c r="F6" s="41">
        <f>E6+2</f>
        <v>72</v>
      </c>
      <c r="G6" s="41">
        <f>F6+1</f>
        <v>73</v>
      </c>
      <c r="H6" s="262"/>
      <c r="I6" s="58"/>
      <c r="J6" s="58" t="s">
        <v>159</v>
      </c>
      <c r="K6" s="59"/>
      <c r="L6" s="58" t="s">
        <v>160</v>
      </c>
      <c r="M6" s="58"/>
      <c r="N6" s="58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s="31" customFormat="1" ht="20.100000000000001" customHeight="1">
      <c r="A7" s="40" t="s">
        <v>161</v>
      </c>
      <c r="B7" s="41">
        <f t="shared" ref="B7:B8" si="0">C7-4</f>
        <v>98</v>
      </c>
      <c r="C7" s="41">
        <f t="shared" ref="C7:C8" si="1">D7-4</f>
        <v>102</v>
      </c>
      <c r="D7" s="41">
        <v>106</v>
      </c>
      <c r="E7" s="41">
        <f t="shared" ref="E7:E8" si="2">D7+4</f>
        <v>110</v>
      </c>
      <c r="F7" s="41">
        <f>E7+4</f>
        <v>114</v>
      </c>
      <c r="G7" s="41">
        <f t="shared" ref="G7:G8" si="3">F7+6</f>
        <v>120</v>
      </c>
      <c r="H7" s="262"/>
      <c r="I7" s="58"/>
      <c r="J7" s="58" t="s">
        <v>162</v>
      </c>
      <c r="K7" s="58"/>
      <c r="L7" s="58" t="s">
        <v>163</v>
      </c>
      <c r="M7" s="58"/>
      <c r="N7" s="58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s="31" customFormat="1" ht="20.100000000000001" customHeight="1">
      <c r="A8" s="40" t="s">
        <v>165</v>
      </c>
      <c r="B8" s="41">
        <f t="shared" si="0"/>
        <v>96</v>
      </c>
      <c r="C8" s="41">
        <f t="shared" si="1"/>
        <v>100</v>
      </c>
      <c r="D8" s="41">
        <v>104</v>
      </c>
      <c r="E8" s="41">
        <f t="shared" si="2"/>
        <v>108</v>
      </c>
      <c r="F8" s="41">
        <f>E8+5</f>
        <v>113</v>
      </c>
      <c r="G8" s="41">
        <f t="shared" si="3"/>
        <v>119</v>
      </c>
      <c r="H8" s="262"/>
      <c r="I8" s="58"/>
      <c r="J8" s="58" t="s">
        <v>164</v>
      </c>
      <c r="K8" s="58"/>
      <c r="L8" s="58" t="s">
        <v>166</v>
      </c>
      <c r="M8" s="58"/>
      <c r="N8" s="58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pans="1:255" s="31" customFormat="1" ht="20.100000000000001" customHeight="1">
      <c r="A9" s="40" t="s">
        <v>167</v>
      </c>
      <c r="B9" s="41">
        <f>C9-1.2</f>
        <v>42.599999999999994</v>
      </c>
      <c r="C9" s="41">
        <f>D9-1.2</f>
        <v>43.8</v>
      </c>
      <c r="D9" s="41">
        <v>45</v>
      </c>
      <c r="E9" s="41">
        <f>D9+1.2</f>
        <v>46.2</v>
      </c>
      <c r="F9" s="41">
        <f>E9+1.2</f>
        <v>47.400000000000006</v>
      </c>
      <c r="G9" s="41">
        <f>F9+1.4</f>
        <v>48.800000000000004</v>
      </c>
      <c r="H9" s="262"/>
      <c r="I9" s="58"/>
      <c r="J9" s="58" t="s">
        <v>168</v>
      </c>
      <c r="K9" s="58"/>
      <c r="L9" s="58" t="s">
        <v>169</v>
      </c>
      <c r="M9" s="58"/>
      <c r="N9" s="58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31" customFormat="1" ht="20.100000000000001" customHeight="1">
      <c r="A10" s="40" t="s">
        <v>170</v>
      </c>
      <c r="B10" s="41">
        <f>C10-0.5</f>
        <v>20</v>
      </c>
      <c r="C10" s="41">
        <f>D10-0.5</f>
        <v>20.5</v>
      </c>
      <c r="D10" s="41">
        <v>21</v>
      </c>
      <c r="E10" s="41">
        <f t="shared" ref="E10:G10" si="4">D10+0.5</f>
        <v>21.5</v>
      </c>
      <c r="F10" s="41">
        <f t="shared" si="4"/>
        <v>22</v>
      </c>
      <c r="G10" s="41">
        <f t="shared" si="4"/>
        <v>22.5</v>
      </c>
      <c r="H10" s="262"/>
      <c r="I10" s="58"/>
      <c r="J10" s="58" t="s">
        <v>171</v>
      </c>
      <c r="K10" s="58"/>
      <c r="L10" s="58" t="s">
        <v>172</v>
      </c>
      <c r="M10" s="58"/>
      <c r="N10" s="58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31" customFormat="1" ht="20.100000000000001" customHeight="1">
      <c r="A11" s="40" t="s">
        <v>173</v>
      </c>
      <c r="B11" s="41">
        <f>C11-0.8</f>
        <v>18.399999999999999</v>
      </c>
      <c r="C11" s="41">
        <f>D11-0.8</f>
        <v>19.2</v>
      </c>
      <c r="D11" s="41">
        <v>20</v>
      </c>
      <c r="E11" s="41">
        <f>D11+0.8</f>
        <v>20.8</v>
      </c>
      <c r="F11" s="41">
        <f>E11+0.8</f>
        <v>21.6</v>
      </c>
      <c r="G11" s="41">
        <f>F11+1.3</f>
        <v>22.900000000000002</v>
      </c>
      <c r="H11" s="262"/>
      <c r="I11" s="58"/>
      <c r="J11" s="58" t="s">
        <v>174</v>
      </c>
      <c r="K11" s="58"/>
      <c r="L11" s="58" t="s">
        <v>174</v>
      </c>
      <c r="M11" s="58"/>
      <c r="N11" s="58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31" customFormat="1" ht="20.100000000000001" customHeight="1">
      <c r="A12" s="40" t="s">
        <v>175</v>
      </c>
      <c r="B12" s="41">
        <f>C12-0.7</f>
        <v>16.100000000000001</v>
      </c>
      <c r="C12" s="41">
        <f>D12-0.7</f>
        <v>16.8</v>
      </c>
      <c r="D12" s="41">
        <v>17.5</v>
      </c>
      <c r="E12" s="41">
        <f>D12+0.7</f>
        <v>18.2</v>
      </c>
      <c r="F12" s="41">
        <f>E12+0.7</f>
        <v>18.899999999999999</v>
      </c>
      <c r="G12" s="41">
        <f>F12+0.95</f>
        <v>19.849999999999998</v>
      </c>
      <c r="H12" s="262"/>
      <c r="I12" s="58"/>
      <c r="J12" s="58" t="s">
        <v>169</v>
      </c>
      <c r="K12" s="58"/>
      <c r="L12" s="58" t="s">
        <v>174</v>
      </c>
      <c r="M12" s="58"/>
      <c r="N12" s="58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31" customFormat="1" ht="20.100000000000001" customHeight="1">
      <c r="A13" s="42"/>
      <c r="B13" s="43"/>
      <c r="C13" s="43"/>
      <c r="D13" s="44"/>
      <c r="E13" s="45"/>
      <c r="F13" s="45"/>
      <c r="G13" s="98"/>
      <c r="H13" s="262"/>
      <c r="I13" s="58"/>
      <c r="J13" s="58"/>
      <c r="K13" s="58"/>
      <c r="L13" s="164" t="s">
        <v>316</v>
      </c>
      <c r="M13" s="58"/>
      <c r="N13" s="5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31" customFormat="1" ht="20.100000000000001" customHeight="1" thickBot="1">
      <c r="A14" s="47"/>
      <c r="B14" s="48"/>
      <c r="C14" s="48"/>
      <c r="D14" s="49"/>
      <c r="E14" s="48"/>
      <c r="F14" s="48"/>
      <c r="G14" s="48"/>
      <c r="H14" s="263"/>
      <c r="I14" s="60"/>
      <c r="J14" s="60"/>
      <c r="K14" s="61"/>
      <c r="L14" s="60"/>
      <c r="M14" s="60"/>
      <c r="N14" s="61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31" customFormat="1" ht="17.25" thickTop="1">
      <c r="A15" s="50"/>
      <c r="B15" s="50"/>
      <c r="C15" s="50"/>
      <c r="D15" s="51"/>
      <c r="E15" s="50"/>
      <c r="F15" s="50"/>
      <c r="G15" s="5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31" customFormat="1">
      <c r="A16" s="52" t="s">
        <v>176</v>
      </c>
      <c r="B16" s="53"/>
      <c r="C16" s="5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2:258" s="31" customFormat="1">
      <c r="B17" s="32"/>
      <c r="C17" s="32"/>
      <c r="I17" s="62" t="s">
        <v>177</v>
      </c>
      <c r="J17" s="63">
        <v>44985</v>
      </c>
      <c r="K17" s="62" t="s">
        <v>178</v>
      </c>
      <c r="L17" s="62" t="s">
        <v>179</v>
      </c>
      <c r="M17" s="62" t="s">
        <v>180</v>
      </c>
      <c r="N17" s="31" t="s">
        <v>145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2:258" s="31" customFormat="1">
      <c r="B18" s="32"/>
      <c r="C18" s="32"/>
      <c r="IS18" s="16"/>
      <c r="IT18" s="16"/>
      <c r="IU18" s="16"/>
      <c r="IV18" s="16"/>
      <c r="IW18" s="16"/>
      <c r="IX18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51" type="noConversion"/>
  <pageMargins left="0.27500000000000002" right="0.118055555555556" top="0.23611111111111099" bottom="0.196527777777778" header="0.27500000000000002" footer="7.8472222222222193E-2"/>
  <pageSetup paperSize="9" scale="8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workbookViewId="0">
      <selection activeCell="M14" sqref="M14"/>
    </sheetView>
  </sheetViews>
  <sheetFormatPr defaultColWidth="10.125" defaultRowHeight="14.25"/>
  <cols>
    <col min="1" max="1" width="9.625" style="64" customWidth="1"/>
    <col min="2" max="2" width="9.25" style="64" customWidth="1"/>
    <col min="3" max="3" width="11.875" style="64" customWidth="1"/>
    <col min="4" max="4" width="9.5" style="64" customWidth="1"/>
    <col min="5" max="5" width="10.8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0.75" style="64" customWidth="1"/>
    <col min="12" max="16384" width="10.125" style="64"/>
  </cols>
  <sheetData>
    <row r="1" spans="1:11" ht="25.5">
      <c r="A1" s="264" t="s">
        <v>184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8" customHeight="1">
      <c r="A2" s="65" t="s">
        <v>53</v>
      </c>
      <c r="B2" s="265" t="s">
        <v>54</v>
      </c>
      <c r="C2" s="265"/>
      <c r="D2" s="66" t="s">
        <v>62</v>
      </c>
      <c r="E2" s="67" t="s">
        <v>63</v>
      </c>
      <c r="F2" s="68" t="s">
        <v>185</v>
      </c>
      <c r="G2" s="358" t="s">
        <v>337</v>
      </c>
      <c r="H2" s="266"/>
      <c r="I2" s="85" t="s">
        <v>57</v>
      </c>
      <c r="J2" s="266" t="s">
        <v>58</v>
      </c>
      <c r="K2" s="267"/>
    </row>
    <row r="3" spans="1:11" ht="18" customHeight="1">
      <c r="A3" s="69" t="s">
        <v>77</v>
      </c>
      <c r="B3" s="268">
        <v>5000</v>
      </c>
      <c r="C3" s="268"/>
      <c r="D3" s="71" t="s">
        <v>186</v>
      </c>
      <c r="E3" s="269">
        <v>44988</v>
      </c>
      <c r="F3" s="269"/>
      <c r="G3" s="269"/>
      <c r="H3" s="270" t="s">
        <v>187</v>
      </c>
      <c r="I3" s="270"/>
      <c r="J3" s="270"/>
      <c r="K3" s="271"/>
    </row>
    <row r="4" spans="1:11" ht="18" customHeight="1">
      <c r="A4" s="72" t="s">
        <v>72</v>
      </c>
      <c r="B4" s="357" t="s">
        <v>336</v>
      </c>
      <c r="C4" s="73">
        <v>6</v>
      </c>
      <c r="D4" s="74" t="s">
        <v>188</v>
      </c>
      <c r="E4" s="272" t="s">
        <v>189</v>
      </c>
      <c r="F4" s="272"/>
      <c r="G4" s="272"/>
      <c r="H4" s="225" t="s">
        <v>190</v>
      </c>
      <c r="I4" s="225"/>
      <c r="J4" s="73" t="s">
        <v>66</v>
      </c>
      <c r="K4" s="89" t="s">
        <v>67</v>
      </c>
    </row>
    <row r="5" spans="1:11" ht="18" customHeight="1">
      <c r="A5" s="72" t="s">
        <v>191</v>
      </c>
      <c r="B5" s="268">
        <v>1</v>
      </c>
      <c r="C5" s="268"/>
      <c r="D5" s="71" t="s">
        <v>192</v>
      </c>
      <c r="E5" s="71" t="s">
        <v>193</v>
      </c>
      <c r="G5" s="71"/>
      <c r="H5" s="225" t="s">
        <v>194</v>
      </c>
      <c r="I5" s="225"/>
      <c r="J5" s="73" t="s">
        <v>66</v>
      </c>
      <c r="K5" s="89" t="s">
        <v>67</v>
      </c>
    </row>
    <row r="6" spans="1:11" ht="18" customHeight="1">
      <c r="A6" s="75" t="s">
        <v>195</v>
      </c>
      <c r="B6" s="193">
        <v>125</v>
      </c>
      <c r="C6" s="193"/>
      <c r="D6" s="76" t="s">
        <v>196</v>
      </c>
      <c r="E6" s="77">
        <v>1300</v>
      </c>
      <c r="F6" s="78"/>
      <c r="G6" s="76"/>
      <c r="H6" s="273" t="s">
        <v>197</v>
      </c>
      <c r="I6" s="273"/>
      <c r="J6" s="78" t="s">
        <v>66</v>
      </c>
      <c r="K6" s="90" t="s">
        <v>67</v>
      </c>
    </row>
    <row r="7" spans="1:11" ht="18" customHeight="1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ht="18" customHeight="1">
      <c r="A8" s="82" t="s">
        <v>198</v>
      </c>
      <c r="B8" s="68" t="s">
        <v>199</v>
      </c>
      <c r="C8" s="68" t="s">
        <v>200</v>
      </c>
      <c r="D8" s="68" t="s">
        <v>201</v>
      </c>
      <c r="E8" s="68" t="s">
        <v>202</v>
      </c>
      <c r="F8" s="68" t="s">
        <v>203</v>
      </c>
      <c r="G8" s="274" t="s">
        <v>204</v>
      </c>
      <c r="H8" s="275"/>
      <c r="I8" s="275"/>
      <c r="J8" s="275"/>
      <c r="K8" s="276"/>
    </row>
    <row r="9" spans="1:11" ht="18" customHeight="1">
      <c r="A9" s="224" t="s">
        <v>205</v>
      </c>
      <c r="B9" s="225"/>
      <c r="C9" s="73" t="s">
        <v>66</v>
      </c>
      <c r="D9" s="73" t="s">
        <v>67</v>
      </c>
      <c r="E9" s="71" t="s">
        <v>206</v>
      </c>
      <c r="F9" s="83" t="s">
        <v>207</v>
      </c>
      <c r="G9" s="277"/>
      <c r="H9" s="278"/>
      <c r="I9" s="278"/>
      <c r="J9" s="278"/>
      <c r="K9" s="279"/>
    </row>
    <row r="10" spans="1:11" ht="18" customHeight="1">
      <c r="A10" s="224" t="s">
        <v>208</v>
      </c>
      <c r="B10" s="225"/>
      <c r="C10" s="73" t="s">
        <v>66</v>
      </c>
      <c r="D10" s="73" t="s">
        <v>67</v>
      </c>
      <c r="E10" s="71" t="s">
        <v>209</v>
      </c>
      <c r="F10" s="83" t="s">
        <v>210</v>
      </c>
      <c r="G10" s="277"/>
      <c r="H10" s="278"/>
      <c r="I10" s="278"/>
      <c r="J10" s="278"/>
      <c r="K10" s="279"/>
    </row>
    <row r="11" spans="1:11" ht="18" customHeight="1">
      <c r="A11" s="280" t="s">
        <v>181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ht="18" customHeight="1">
      <c r="A12" s="69" t="s">
        <v>91</v>
      </c>
      <c r="B12" s="73" t="s">
        <v>87</v>
      </c>
      <c r="C12" s="73" t="s">
        <v>88</v>
      </c>
      <c r="D12" s="83"/>
      <c r="E12" s="71" t="s">
        <v>89</v>
      </c>
      <c r="F12" s="73" t="s">
        <v>87</v>
      </c>
      <c r="G12" s="73" t="s">
        <v>88</v>
      </c>
      <c r="H12" s="73"/>
      <c r="I12" s="71" t="s">
        <v>211</v>
      </c>
      <c r="J12" s="73" t="s">
        <v>87</v>
      </c>
      <c r="K12" s="89" t="s">
        <v>88</v>
      </c>
    </row>
    <row r="13" spans="1:11" ht="18" customHeight="1">
      <c r="A13" s="69" t="s">
        <v>94</v>
      </c>
      <c r="B13" s="73" t="s">
        <v>87</v>
      </c>
      <c r="C13" s="73" t="s">
        <v>88</v>
      </c>
      <c r="D13" s="83"/>
      <c r="E13" s="71" t="s">
        <v>99</v>
      </c>
      <c r="F13" s="73" t="s">
        <v>87</v>
      </c>
      <c r="G13" s="73" t="s">
        <v>88</v>
      </c>
      <c r="H13" s="73"/>
      <c r="I13" s="71" t="s">
        <v>212</v>
      </c>
      <c r="J13" s="73" t="s">
        <v>87</v>
      </c>
      <c r="K13" s="89" t="s">
        <v>88</v>
      </c>
    </row>
    <row r="14" spans="1:11" ht="18" customHeight="1">
      <c r="A14" s="75" t="s">
        <v>213</v>
      </c>
      <c r="B14" s="78" t="s">
        <v>87</v>
      </c>
      <c r="C14" s="78" t="s">
        <v>88</v>
      </c>
      <c r="D14" s="84"/>
      <c r="E14" s="76" t="s">
        <v>214</v>
      </c>
      <c r="F14" s="78" t="s">
        <v>87</v>
      </c>
      <c r="G14" s="78" t="s">
        <v>88</v>
      </c>
      <c r="H14" s="78"/>
      <c r="I14" s="76" t="s">
        <v>215</v>
      </c>
      <c r="J14" s="78" t="s">
        <v>87</v>
      </c>
      <c r="K14" s="90" t="s">
        <v>88</v>
      </c>
    </row>
    <row r="15" spans="1:11" ht="18" customHeight="1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ht="18" customHeight="1">
      <c r="A16" s="283" t="s">
        <v>216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8" customHeight="1">
      <c r="A17" s="359" t="s">
        <v>338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86"/>
    </row>
    <row r="18" spans="1:11" ht="18" customHeight="1">
      <c r="A18" s="224"/>
      <c r="B18" s="225"/>
      <c r="C18" s="225"/>
      <c r="D18" s="225"/>
      <c r="E18" s="225"/>
      <c r="F18" s="225"/>
      <c r="G18" s="225"/>
      <c r="H18" s="225"/>
      <c r="I18" s="225"/>
      <c r="J18" s="225"/>
      <c r="K18" s="286"/>
    </row>
    <row r="19" spans="1:11" ht="21.95" customHeight="1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 ht="21.9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21.95" customHeight="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2"/>
    </row>
    <row r="22" spans="1:11" ht="21.95" customHeight="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21.95" customHeight="1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 ht="18" customHeight="1">
      <c r="A24" s="224" t="s">
        <v>126</v>
      </c>
      <c r="B24" s="225"/>
      <c r="C24" s="73" t="s">
        <v>66</v>
      </c>
      <c r="D24" s="73" t="s">
        <v>67</v>
      </c>
      <c r="E24" s="270"/>
      <c r="F24" s="270"/>
      <c r="G24" s="270"/>
      <c r="H24" s="270"/>
      <c r="I24" s="270"/>
      <c r="J24" s="270"/>
      <c r="K24" s="271"/>
    </row>
    <row r="25" spans="1:11" ht="18" customHeight="1">
      <c r="A25" s="86" t="s">
        <v>217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20.100000000000001" customHeight="1">
      <c r="A27" s="299" t="s">
        <v>218</v>
      </c>
      <c r="B27" s="275"/>
      <c r="C27" s="275"/>
      <c r="D27" s="275"/>
      <c r="E27" s="275"/>
      <c r="F27" s="275"/>
      <c r="G27" s="275"/>
      <c r="H27" s="275"/>
      <c r="I27" s="275"/>
      <c r="J27" s="300"/>
      <c r="K27" s="93" t="s">
        <v>182</v>
      </c>
    </row>
    <row r="28" spans="1:11" ht="23.1" customHeight="1">
      <c r="A28" s="360" t="s">
        <v>339</v>
      </c>
      <c r="B28" s="302"/>
      <c r="C28" s="302"/>
      <c r="D28" s="302"/>
      <c r="E28" s="302"/>
      <c r="F28" s="302"/>
      <c r="G28" s="302"/>
      <c r="H28" s="302"/>
      <c r="I28" s="302"/>
      <c r="J28" s="303"/>
      <c r="K28" s="94"/>
    </row>
    <row r="29" spans="1:11" ht="23.1" customHeight="1">
      <c r="A29" s="360" t="s">
        <v>340</v>
      </c>
      <c r="B29" s="302"/>
      <c r="C29" s="302"/>
      <c r="D29" s="302"/>
      <c r="E29" s="302"/>
      <c r="F29" s="302"/>
      <c r="G29" s="302"/>
      <c r="H29" s="302"/>
      <c r="I29" s="302"/>
      <c r="J29" s="303"/>
      <c r="K29" s="95"/>
    </row>
    <row r="30" spans="1:11" ht="23.1" customHeight="1">
      <c r="A30" s="360" t="s">
        <v>341</v>
      </c>
      <c r="B30" s="302"/>
      <c r="C30" s="302"/>
      <c r="D30" s="302"/>
      <c r="E30" s="302"/>
      <c r="F30" s="302"/>
      <c r="G30" s="302"/>
      <c r="H30" s="302"/>
      <c r="I30" s="302"/>
      <c r="J30" s="303"/>
      <c r="K30" s="95"/>
    </row>
    <row r="31" spans="1:11" ht="23.1" customHeight="1">
      <c r="A31" s="301"/>
      <c r="B31" s="302"/>
      <c r="C31" s="302"/>
      <c r="D31" s="302"/>
      <c r="E31" s="302"/>
      <c r="F31" s="302"/>
      <c r="G31" s="302"/>
      <c r="H31" s="302"/>
      <c r="I31" s="302"/>
      <c r="J31" s="303"/>
      <c r="K31" s="95"/>
    </row>
    <row r="32" spans="1:11" ht="23.1" customHeight="1">
      <c r="A32" s="301"/>
      <c r="B32" s="302"/>
      <c r="C32" s="302"/>
      <c r="D32" s="302"/>
      <c r="E32" s="302"/>
      <c r="F32" s="302"/>
      <c r="G32" s="302"/>
      <c r="H32" s="302"/>
      <c r="I32" s="302"/>
      <c r="J32" s="303"/>
      <c r="K32" s="95"/>
    </row>
    <row r="33" spans="1:11" ht="23.1" customHeight="1">
      <c r="A33" s="301"/>
      <c r="B33" s="302"/>
      <c r="C33" s="302"/>
      <c r="D33" s="302"/>
      <c r="E33" s="302"/>
      <c r="F33" s="302"/>
      <c r="G33" s="302"/>
      <c r="H33" s="302"/>
      <c r="I33" s="302"/>
      <c r="J33" s="303"/>
      <c r="K33" s="95"/>
    </row>
    <row r="34" spans="1:11" ht="23.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3"/>
      <c r="K34" s="91"/>
    </row>
    <row r="35" spans="1:11" ht="23.1" customHeight="1">
      <c r="A35" s="301"/>
      <c r="B35" s="302"/>
      <c r="C35" s="302"/>
      <c r="D35" s="302"/>
      <c r="E35" s="302"/>
      <c r="F35" s="302"/>
      <c r="G35" s="302"/>
      <c r="H35" s="302"/>
      <c r="I35" s="302"/>
      <c r="J35" s="303"/>
      <c r="K35" s="96"/>
    </row>
    <row r="36" spans="1:11" ht="23.1" customHeight="1">
      <c r="A36" s="304" t="s">
        <v>183</v>
      </c>
      <c r="B36" s="305"/>
      <c r="C36" s="305"/>
      <c r="D36" s="305"/>
      <c r="E36" s="305"/>
      <c r="F36" s="305"/>
      <c r="G36" s="305"/>
      <c r="H36" s="305"/>
      <c r="I36" s="305"/>
      <c r="J36" s="306"/>
      <c r="K36" s="97">
        <f>SUM(K28:K35)</f>
        <v>0</v>
      </c>
    </row>
    <row r="37" spans="1:11" ht="18.75" customHeight="1">
      <c r="A37" s="307" t="s">
        <v>219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1" ht="18.75" customHeight="1">
      <c r="A38" s="221" t="s">
        <v>220</v>
      </c>
      <c r="B38" s="222"/>
      <c r="C38" s="222"/>
      <c r="D38" s="310" t="s">
        <v>221</v>
      </c>
      <c r="E38" s="310"/>
      <c r="F38" s="311" t="s">
        <v>222</v>
      </c>
      <c r="G38" s="312"/>
      <c r="H38" s="222" t="s">
        <v>223</v>
      </c>
      <c r="I38" s="222"/>
      <c r="J38" s="222" t="s">
        <v>224</v>
      </c>
      <c r="K38" s="223"/>
    </row>
    <row r="39" spans="1:11" ht="18.75" customHeight="1">
      <c r="A39" s="72" t="s">
        <v>127</v>
      </c>
      <c r="B39" s="225" t="s">
        <v>225</v>
      </c>
      <c r="C39" s="225"/>
      <c r="D39" s="225"/>
      <c r="E39" s="225"/>
      <c r="F39" s="225"/>
      <c r="G39" s="225"/>
      <c r="H39" s="225"/>
      <c r="I39" s="225"/>
      <c r="J39" s="225"/>
      <c r="K39" s="286"/>
    </row>
    <row r="40" spans="1:11" ht="24" customHeight="1">
      <c r="A40" s="359" t="s">
        <v>342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86"/>
    </row>
    <row r="41" spans="1:11" ht="24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86"/>
    </row>
    <row r="42" spans="1:11" ht="32.1" customHeight="1">
      <c r="A42" s="75" t="s">
        <v>140</v>
      </c>
      <c r="B42" s="313" t="s">
        <v>226</v>
      </c>
      <c r="C42" s="313"/>
      <c r="D42" s="76" t="s">
        <v>227</v>
      </c>
      <c r="E42" s="361" t="s">
        <v>319</v>
      </c>
      <c r="F42" s="87"/>
      <c r="G42" s="88">
        <v>44989</v>
      </c>
      <c r="H42" s="314" t="s">
        <v>144</v>
      </c>
      <c r="I42" s="314"/>
      <c r="J42" s="313" t="s">
        <v>145</v>
      </c>
      <c r="K42" s="31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238125</xdr:colOff>
                    <xdr:row>11</xdr:row>
                    <xdr:rowOff>38100</xdr:rowOff>
                  </from>
                  <to>
                    <xdr:col>5</xdr:col>
                    <xdr:colOff>638175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304800</xdr:colOff>
                    <xdr:row>13</xdr:row>
                    <xdr:rowOff>28575</xdr:rowOff>
                  </from>
                  <to>
                    <xdr:col>5</xdr:col>
                    <xdr:colOff>733425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276225</xdr:colOff>
                    <xdr:row>12</xdr:row>
                    <xdr:rowOff>28575</xdr:rowOff>
                  </from>
                  <to>
                    <xdr:col>6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18"/>
  <sheetViews>
    <sheetView workbookViewId="0">
      <selection activeCell="P12" sqref="P12"/>
    </sheetView>
  </sheetViews>
  <sheetFormatPr defaultColWidth="9" defaultRowHeight="14.25"/>
  <cols>
    <col min="1" max="1" width="13.625" style="31" customWidth="1"/>
    <col min="2" max="3" width="8.5" style="32" customWidth="1"/>
    <col min="4" max="6" width="8.5" style="31" customWidth="1"/>
    <col min="7" max="7" width="8.875" style="31" customWidth="1"/>
    <col min="8" max="8" width="2.75" style="31" customWidth="1"/>
    <col min="9" max="9" width="9.125" style="31" customWidth="1"/>
    <col min="10" max="14" width="9.75" style="31" customWidth="1"/>
    <col min="15" max="252" width="9" style="31"/>
    <col min="253" max="16384" width="9" style="16"/>
  </cols>
  <sheetData>
    <row r="1" spans="1:255" s="31" customFormat="1" ht="29.1" customHeight="1">
      <c r="A1" s="247" t="s">
        <v>147</v>
      </c>
      <c r="B1" s="248"/>
      <c r="C1" s="248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31" customFormat="1" ht="20.100000000000001" customHeight="1">
      <c r="A2" s="33" t="s">
        <v>62</v>
      </c>
      <c r="B2" s="250" t="s">
        <v>315</v>
      </c>
      <c r="C2" s="251"/>
      <c r="D2" s="34" t="s">
        <v>68</v>
      </c>
      <c r="E2" s="252" t="s">
        <v>69</v>
      </c>
      <c r="F2" s="252"/>
      <c r="G2" s="252"/>
      <c r="H2" s="260"/>
      <c r="I2" s="54" t="s">
        <v>57</v>
      </c>
      <c r="J2" s="316" t="s">
        <v>318</v>
      </c>
      <c r="K2" s="253"/>
      <c r="L2" s="253"/>
      <c r="M2" s="253"/>
      <c r="N2" s="25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s="31" customFormat="1" ht="15" thickBot="1">
      <c r="A3" s="259" t="s">
        <v>148</v>
      </c>
      <c r="B3" s="255"/>
      <c r="C3" s="256"/>
      <c r="D3" s="256"/>
      <c r="E3" s="256"/>
      <c r="F3" s="256"/>
      <c r="G3" s="256"/>
      <c r="H3" s="261"/>
      <c r="I3" s="257" t="s">
        <v>149</v>
      </c>
      <c r="J3" s="257"/>
      <c r="K3" s="257"/>
      <c r="L3" s="257"/>
      <c r="M3" s="257"/>
      <c r="N3" s="258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s="31" customFormat="1" ht="15">
      <c r="A4" s="259"/>
      <c r="B4" s="35" t="s">
        <v>112</v>
      </c>
      <c r="C4" s="35" t="s">
        <v>113</v>
      </c>
      <c r="D4" s="36" t="s">
        <v>114</v>
      </c>
      <c r="E4" s="35" t="s">
        <v>115</v>
      </c>
      <c r="F4" s="35" t="s">
        <v>116</v>
      </c>
      <c r="G4" s="37" t="s">
        <v>117</v>
      </c>
      <c r="H4" s="261"/>
      <c r="I4" s="35" t="s">
        <v>112</v>
      </c>
      <c r="J4" s="35" t="s">
        <v>113</v>
      </c>
      <c r="K4" s="36" t="s">
        <v>114</v>
      </c>
      <c r="L4" s="35" t="s">
        <v>115</v>
      </c>
      <c r="M4" s="35" t="s">
        <v>116</v>
      </c>
      <c r="N4" s="37" t="s">
        <v>117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s="31" customFormat="1" ht="17.25" thickBot="1">
      <c r="A5" s="259"/>
      <c r="B5" s="38" t="s">
        <v>152</v>
      </c>
      <c r="C5" s="38" t="s">
        <v>153</v>
      </c>
      <c r="D5" s="38" t="s">
        <v>154</v>
      </c>
      <c r="E5" s="38" t="s">
        <v>155</v>
      </c>
      <c r="F5" s="38" t="s">
        <v>156</v>
      </c>
      <c r="G5" s="39" t="s">
        <v>157</v>
      </c>
      <c r="H5" s="262"/>
      <c r="I5" s="354" t="s">
        <v>320</v>
      </c>
      <c r="J5" s="355" t="s">
        <v>320</v>
      </c>
      <c r="K5" s="355" t="s">
        <v>325</v>
      </c>
      <c r="L5" s="355" t="s">
        <v>334</v>
      </c>
      <c r="M5" s="356" t="s">
        <v>325</v>
      </c>
      <c r="N5" s="355" t="s">
        <v>334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s="31" customFormat="1" ht="20.100000000000001" customHeight="1">
      <c r="A6" s="40" t="s">
        <v>158</v>
      </c>
      <c r="B6" s="41">
        <f>C6-1</f>
        <v>65</v>
      </c>
      <c r="C6" s="41">
        <f>D6-2</f>
        <v>66</v>
      </c>
      <c r="D6" s="41">
        <v>68</v>
      </c>
      <c r="E6" s="41">
        <f>D6+2</f>
        <v>70</v>
      </c>
      <c r="F6" s="41">
        <f>E6+2</f>
        <v>72</v>
      </c>
      <c r="G6" s="41">
        <f>F6+1</f>
        <v>73</v>
      </c>
      <c r="H6" s="262"/>
      <c r="I6" s="164" t="s">
        <v>321</v>
      </c>
      <c r="J6" s="164" t="s">
        <v>321</v>
      </c>
      <c r="K6" s="59" t="s">
        <v>326</v>
      </c>
      <c r="L6" s="164" t="s">
        <v>321</v>
      </c>
      <c r="M6" s="164" t="s">
        <v>332</v>
      </c>
      <c r="N6" s="164" t="s">
        <v>321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s="31" customFormat="1" ht="20.100000000000001" customHeight="1">
      <c r="A7" s="40" t="s">
        <v>161</v>
      </c>
      <c r="B7" s="41">
        <f t="shared" ref="B7:B8" si="0">C7-4</f>
        <v>98</v>
      </c>
      <c r="C7" s="41">
        <f t="shared" ref="C7:C8" si="1">D7-4</f>
        <v>102</v>
      </c>
      <c r="D7" s="41">
        <v>106</v>
      </c>
      <c r="E7" s="41">
        <f t="shared" ref="E7:E8" si="2">D7+4</f>
        <v>110</v>
      </c>
      <c r="F7" s="41">
        <f>E7+4</f>
        <v>114</v>
      </c>
      <c r="G7" s="41">
        <f t="shared" ref="G7:G8" si="3">F7+6</f>
        <v>120</v>
      </c>
      <c r="H7" s="262"/>
      <c r="I7" s="164" t="s">
        <v>321</v>
      </c>
      <c r="J7" s="164" t="s">
        <v>328</v>
      </c>
      <c r="K7" s="164" t="s">
        <v>327</v>
      </c>
      <c r="L7" s="164" t="s">
        <v>327</v>
      </c>
      <c r="M7" s="164" t="s">
        <v>328</v>
      </c>
      <c r="N7" s="164" t="s">
        <v>322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s="31" customFormat="1" ht="20.100000000000001" customHeight="1">
      <c r="A8" s="40" t="s">
        <v>165</v>
      </c>
      <c r="B8" s="41">
        <f t="shared" si="0"/>
        <v>96</v>
      </c>
      <c r="C8" s="41">
        <f t="shared" si="1"/>
        <v>100</v>
      </c>
      <c r="D8" s="41">
        <v>104</v>
      </c>
      <c r="E8" s="41">
        <f t="shared" si="2"/>
        <v>108</v>
      </c>
      <c r="F8" s="41">
        <f>E8+5</f>
        <v>113</v>
      </c>
      <c r="G8" s="41">
        <f t="shared" si="3"/>
        <v>119</v>
      </c>
      <c r="H8" s="262"/>
      <c r="I8" s="164" t="s">
        <v>322</v>
      </c>
      <c r="J8" s="164" t="s">
        <v>321</v>
      </c>
      <c r="K8" s="164" t="s">
        <v>328</v>
      </c>
      <c r="L8" s="164" t="s">
        <v>321</v>
      </c>
      <c r="M8" s="164" t="s">
        <v>321</v>
      </c>
      <c r="N8" s="164" t="s">
        <v>321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pans="1:255" s="31" customFormat="1" ht="20.100000000000001" customHeight="1">
      <c r="A9" s="40" t="s">
        <v>167</v>
      </c>
      <c r="B9" s="41">
        <f>C9-1.2</f>
        <v>42.599999999999994</v>
      </c>
      <c r="C9" s="41">
        <f>D9-1.2</f>
        <v>43.8</v>
      </c>
      <c r="D9" s="41">
        <v>45</v>
      </c>
      <c r="E9" s="41">
        <f>D9+1.2</f>
        <v>46.2</v>
      </c>
      <c r="F9" s="41">
        <f>E9+1.2</f>
        <v>47.400000000000006</v>
      </c>
      <c r="G9" s="41">
        <f>F9+1.4</f>
        <v>48.800000000000004</v>
      </c>
      <c r="H9" s="262"/>
      <c r="I9" s="164" t="s">
        <v>322</v>
      </c>
      <c r="J9" s="164" t="s">
        <v>326</v>
      </c>
      <c r="K9" s="164" t="s">
        <v>329</v>
      </c>
      <c r="L9" s="164" t="s">
        <v>330</v>
      </c>
      <c r="M9" s="164" t="s">
        <v>332</v>
      </c>
      <c r="N9" s="164" t="s">
        <v>335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31" customFormat="1" ht="20.100000000000001" customHeight="1">
      <c r="A10" s="40" t="s">
        <v>170</v>
      </c>
      <c r="B10" s="41">
        <f>C10-0.5</f>
        <v>20</v>
      </c>
      <c r="C10" s="41">
        <f>D10-0.5</f>
        <v>20.5</v>
      </c>
      <c r="D10" s="41">
        <v>21</v>
      </c>
      <c r="E10" s="41">
        <f t="shared" ref="E10:G10" si="4">D10+0.5</f>
        <v>21.5</v>
      </c>
      <c r="F10" s="41">
        <f t="shared" si="4"/>
        <v>22</v>
      </c>
      <c r="G10" s="41">
        <f t="shared" si="4"/>
        <v>22.5</v>
      </c>
      <c r="H10" s="262"/>
      <c r="I10" s="164" t="s">
        <v>321</v>
      </c>
      <c r="J10" s="164" t="s">
        <v>331</v>
      </c>
      <c r="K10" s="164" t="s">
        <v>321</v>
      </c>
      <c r="L10" s="164" t="s">
        <v>324</v>
      </c>
      <c r="M10" s="164" t="s">
        <v>330</v>
      </c>
      <c r="N10" s="164" t="s">
        <v>329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31" customFormat="1" ht="20.100000000000001" customHeight="1">
      <c r="A11" s="40" t="s">
        <v>173</v>
      </c>
      <c r="B11" s="41">
        <f>C11-0.8</f>
        <v>18.399999999999999</v>
      </c>
      <c r="C11" s="41">
        <f>D11-0.8</f>
        <v>19.2</v>
      </c>
      <c r="D11" s="41">
        <v>20</v>
      </c>
      <c r="E11" s="41">
        <f>D11+0.8</f>
        <v>20.8</v>
      </c>
      <c r="F11" s="41">
        <f>E11+0.8</f>
        <v>21.6</v>
      </c>
      <c r="G11" s="41">
        <f>F11+1.3</f>
        <v>22.900000000000002</v>
      </c>
      <c r="H11" s="262"/>
      <c r="I11" s="164" t="s">
        <v>323</v>
      </c>
      <c r="J11" s="164" t="s">
        <v>332</v>
      </c>
      <c r="K11" s="164" t="s">
        <v>321</v>
      </c>
      <c r="L11" s="164" t="s">
        <v>321</v>
      </c>
      <c r="M11" s="164" t="s">
        <v>333</v>
      </c>
      <c r="N11" s="164" t="s">
        <v>333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31" customFormat="1" ht="20.100000000000001" customHeight="1">
      <c r="A12" s="40" t="s">
        <v>175</v>
      </c>
      <c r="B12" s="41">
        <f>C12-0.7</f>
        <v>16.100000000000001</v>
      </c>
      <c r="C12" s="41">
        <f>D12-0.7</f>
        <v>16.8</v>
      </c>
      <c r="D12" s="41">
        <v>17.5</v>
      </c>
      <c r="E12" s="41">
        <f>D12+0.7</f>
        <v>18.2</v>
      </c>
      <c r="F12" s="41">
        <f>E12+0.7</f>
        <v>18.899999999999999</v>
      </c>
      <c r="G12" s="41">
        <f>F12+0.95</f>
        <v>19.849999999999998</v>
      </c>
      <c r="H12" s="262"/>
      <c r="I12" s="164" t="s">
        <v>324</v>
      </c>
      <c r="J12" s="164" t="s">
        <v>326</v>
      </c>
      <c r="K12" s="164" t="s">
        <v>330</v>
      </c>
      <c r="L12" s="164" t="s">
        <v>330</v>
      </c>
      <c r="M12" s="164" t="s">
        <v>323</v>
      </c>
      <c r="N12" s="164" t="s">
        <v>321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31" customFormat="1" ht="20.100000000000001" customHeight="1">
      <c r="A13" s="42"/>
      <c r="B13" s="43"/>
      <c r="C13" s="43"/>
      <c r="D13" s="44"/>
      <c r="E13" s="45"/>
      <c r="F13" s="45"/>
      <c r="G13" s="46"/>
      <c r="H13" s="262"/>
      <c r="I13" s="58"/>
      <c r="J13" s="58"/>
      <c r="K13" s="58"/>
      <c r="L13" s="58"/>
      <c r="M13" s="58"/>
      <c r="N13" s="5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31" customFormat="1" ht="20.100000000000001" customHeight="1">
      <c r="A14" s="47"/>
      <c r="B14" s="48"/>
      <c r="C14" s="48"/>
      <c r="D14" s="49"/>
      <c r="E14" s="48"/>
      <c r="F14" s="48"/>
      <c r="G14" s="48"/>
      <c r="H14" s="263"/>
      <c r="I14" s="60"/>
      <c r="J14" s="60"/>
      <c r="K14" s="61"/>
      <c r="L14" s="60"/>
      <c r="M14" s="60"/>
      <c r="N14" s="61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31" customFormat="1" ht="16.5">
      <c r="A15" s="50"/>
      <c r="B15" s="50"/>
      <c r="C15" s="50"/>
      <c r="D15" s="51"/>
      <c r="E15" s="50"/>
      <c r="F15" s="50"/>
      <c r="G15" s="5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31" customFormat="1">
      <c r="A16" s="52" t="s">
        <v>176</v>
      </c>
      <c r="B16" s="53"/>
      <c r="C16" s="5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2:258" s="31" customFormat="1">
      <c r="B17" s="32"/>
      <c r="C17" s="32"/>
      <c r="I17" s="62" t="s">
        <v>177</v>
      </c>
      <c r="J17" s="63">
        <v>44989</v>
      </c>
      <c r="K17" s="62" t="s">
        <v>178</v>
      </c>
      <c r="L17" s="165" t="s">
        <v>319</v>
      </c>
      <c r="M17" s="62" t="s">
        <v>180</v>
      </c>
      <c r="N17" s="31" t="s">
        <v>145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2:258" s="31" customFormat="1">
      <c r="B18" s="32"/>
      <c r="C18" s="32"/>
      <c r="IS18" s="16"/>
      <c r="IT18" s="16"/>
      <c r="IU18" s="16"/>
      <c r="IV18" s="16"/>
      <c r="IW18" s="16"/>
      <c r="IX18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51" type="noConversion"/>
  <pageMargins left="0.55069444444444404" right="0.118055555555556" top="0.31458333333333299" bottom="0.156944444444444" header="0.35416666666666702" footer="0.118055555555556"/>
  <pageSetup paperSize="9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J21" sqref="J21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16.875" style="1" customWidth="1"/>
    <col min="5" max="5" width="18.2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17" t="s">
        <v>228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</row>
    <row r="2" spans="1:15" s="2" customFormat="1" ht="18" customHeight="1">
      <c r="A2" s="326" t="s">
        <v>229</v>
      </c>
      <c r="B2" s="327" t="s">
        <v>230</v>
      </c>
      <c r="C2" s="327" t="s">
        <v>231</v>
      </c>
      <c r="D2" s="327" t="s">
        <v>232</v>
      </c>
      <c r="E2" s="327" t="s">
        <v>233</v>
      </c>
      <c r="F2" s="327" t="s">
        <v>234</v>
      </c>
      <c r="G2" s="327" t="s">
        <v>235</v>
      </c>
      <c r="H2" s="327" t="s">
        <v>236</v>
      </c>
      <c r="I2" s="4" t="s">
        <v>237</v>
      </c>
      <c r="J2" s="4" t="s">
        <v>238</v>
      </c>
      <c r="K2" s="4" t="s">
        <v>239</v>
      </c>
      <c r="L2" s="4" t="s">
        <v>240</v>
      </c>
      <c r="M2" s="4" t="s">
        <v>241</v>
      </c>
      <c r="N2" s="327" t="s">
        <v>242</v>
      </c>
      <c r="O2" s="327" t="s">
        <v>243</v>
      </c>
    </row>
    <row r="3" spans="1:15" s="2" customFormat="1" ht="18" customHeight="1">
      <c r="A3" s="326"/>
      <c r="B3" s="328"/>
      <c r="C3" s="328"/>
      <c r="D3" s="328"/>
      <c r="E3" s="328"/>
      <c r="F3" s="328"/>
      <c r="G3" s="328"/>
      <c r="H3" s="328"/>
      <c r="I3" s="4" t="s">
        <v>182</v>
      </c>
      <c r="J3" s="4" t="s">
        <v>182</v>
      </c>
      <c r="K3" s="4" t="s">
        <v>182</v>
      </c>
      <c r="L3" s="4" t="s">
        <v>182</v>
      </c>
      <c r="M3" s="4" t="s">
        <v>182</v>
      </c>
      <c r="N3" s="328"/>
      <c r="O3" s="328"/>
    </row>
    <row r="4" spans="1:15" ht="18" customHeight="1">
      <c r="A4" s="9">
        <v>1</v>
      </c>
      <c r="B4" s="8" t="s">
        <v>244</v>
      </c>
      <c r="C4" s="8" t="s">
        <v>245</v>
      </c>
      <c r="D4" s="8" t="s">
        <v>120</v>
      </c>
      <c r="E4" s="9" t="s">
        <v>63</v>
      </c>
      <c r="F4" s="8" t="s">
        <v>246</v>
      </c>
      <c r="G4" s="6" t="s">
        <v>66</v>
      </c>
      <c r="H4" s="6" t="s">
        <v>66</v>
      </c>
      <c r="I4" s="9">
        <v>1</v>
      </c>
      <c r="J4" s="9">
        <v>0</v>
      </c>
      <c r="K4" s="9">
        <v>1</v>
      </c>
      <c r="L4" s="9">
        <v>0</v>
      </c>
      <c r="M4" s="9">
        <v>0</v>
      </c>
      <c r="N4" s="9">
        <v>3</v>
      </c>
      <c r="O4" s="6"/>
    </row>
    <row r="5" spans="1:15" ht="18" customHeight="1">
      <c r="A5" s="9">
        <v>2</v>
      </c>
      <c r="B5" s="8">
        <v>230206540</v>
      </c>
      <c r="C5" s="8" t="s">
        <v>245</v>
      </c>
      <c r="D5" s="8" t="s">
        <v>247</v>
      </c>
      <c r="E5" s="9" t="s">
        <v>63</v>
      </c>
      <c r="F5" s="8" t="s">
        <v>246</v>
      </c>
      <c r="G5" s="6" t="s">
        <v>66</v>
      </c>
      <c r="H5" s="6" t="s">
        <v>66</v>
      </c>
      <c r="I5" s="9">
        <v>2</v>
      </c>
      <c r="J5" s="9"/>
      <c r="K5" s="9">
        <v>1</v>
      </c>
      <c r="L5" s="9">
        <v>1</v>
      </c>
      <c r="M5" s="9">
        <v>1</v>
      </c>
      <c r="N5" s="9">
        <v>4</v>
      </c>
      <c r="O5" s="6"/>
    </row>
    <row r="6" spans="1:15" ht="18" customHeight="1">
      <c r="A6" s="9">
        <v>3</v>
      </c>
      <c r="B6" s="8">
        <v>230206541</v>
      </c>
      <c r="C6" s="8" t="s">
        <v>245</v>
      </c>
      <c r="D6" s="8" t="s">
        <v>122</v>
      </c>
      <c r="E6" s="9" t="s">
        <v>63</v>
      </c>
      <c r="F6" s="8" t="s">
        <v>246</v>
      </c>
      <c r="G6" s="6" t="s">
        <v>66</v>
      </c>
      <c r="H6" s="6" t="s">
        <v>66</v>
      </c>
      <c r="I6" s="9">
        <v>1</v>
      </c>
      <c r="J6" s="9">
        <v>0</v>
      </c>
      <c r="K6" s="9">
        <v>1</v>
      </c>
      <c r="L6" s="9">
        <v>0</v>
      </c>
      <c r="M6" s="9">
        <v>1</v>
      </c>
      <c r="N6" s="9">
        <v>3</v>
      </c>
      <c r="O6" s="11"/>
    </row>
    <row r="7" spans="1:15" ht="18" customHeight="1">
      <c r="A7" s="9">
        <v>4</v>
      </c>
      <c r="B7" s="8">
        <v>230207539</v>
      </c>
      <c r="C7" s="8" t="s">
        <v>245</v>
      </c>
      <c r="D7" s="8" t="s">
        <v>119</v>
      </c>
      <c r="E7" s="9" t="s">
        <v>63</v>
      </c>
      <c r="F7" s="8" t="s">
        <v>246</v>
      </c>
      <c r="G7" s="6" t="s">
        <v>66</v>
      </c>
      <c r="H7" s="6" t="s">
        <v>66</v>
      </c>
      <c r="I7" s="9">
        <v>1</v>
      </c>
      <c r="J7" s="9">
        <v>0</v>
      </c>
      <c r="K7" s="9">
        <v>1</v>
      </c>
      <c r="L7" s="9">
        <v>0</v>
      </c>
      <c r="M7" s="9">
        <v>0</v>
      </c>
      <c r="N7" s="9">
        <v>3</v>
      </c>
      <c r="O7" s="11"/>
    </row>
    <row r="8" spans="1:15" ht="14.25" customHeight="1">
      <c r="A8" s="9"/>
      <c r="B8" s="9"/>
      <c r="C8" s="15"/>
      <c r="D8" s="9"/>
      <c r="E8" s="9"/>
      <c r="F8" s="9"/>
      <c r="G8" s="6"/>
      <c r="H8" s="6"/>
      <c r="I8" s="9"/>
      <c r="J8" s="9"/>
      <c r="K8" s="9"/>
      <c r="L8" s="9"/>
      <c r="M8" s="9"/>
      <c r="N8" s="9"/>
      <c r="O8" s="11"/>
    </row>
    <row r="9" spans="1:15" ht="14.25" customHeight="1">
      <c r="A9" s="9"/>
      <c r="B9" s="9"/>
      <c r="C9" s="15"/>
      <c r="D9" s="9"/>
      <c r="E9" s="9"/>
      <c r="F9" s="9"/>
      <c r="G9" s="6"/>
      <c r="H9" s="6"/>
      <c r="I9" s="9"/>
      <c r="J9" s="9"/>
      <c r="K9" s="9"/>
      <c r="L9" s="9"/>
      <c r="M9" s="9"/>
      <c r="N9" s="9"/>
      <c r="O9" s="11"/>
    </row>
    <row r="10" spans="1:15" ht="14.25" customHeight="1">
      <c r="A10" s="9"/>
      <c r="B10" s="9"/>
      <c r="C10" s="15"/>
      <c r="D10" s="9"/>
      <c r="E10" s="9"/>
      <c r="F10" s="9"/>
      <c r="G10" s="6"/>
      <c r="H10" s="6"/>
      <c r="I10" s="9"/>
      <c r="J10" s="9"/>
      <c r="K10" s="9"/>
      <c r="L10" s="9"/>
      <c r="M10" s="9"/>
      <c r="N10" s="9"/>
      <c r="O10" s="11"/>
    </row>
    <row r="11" spans="1:15" ht="14.25" customHeight="1">
      <c r="A11" s="11"/>
      <c r="B11" s="9"/>
      <c r="C11" s="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3" customFormat="1" ht="29.25" customHeight="1">
      <c r="A12" s="318" t="s">
        <v>248</v>
      </c>
      <c r="B12" s="319"/>
      <c r="C12" s="319"/>
      <c r="D12" s="320"/>
      <c r="E12" s="321"/>
      <c r="F12" s="322"/>
      <c r="G12" s="322"/>
      <c r="H12" s="322"/>
      <c r="I12" s="323"/>
      <c r="J12" s="318" t="s">
        <v>249</v>
      </c>
      <c r="K12" s="319"/>
      <c r="L12" s="319"/>
      <c r="M12" s="320"/>
      <c r="N12" s="12"/>
      <c r="O12" s="14"/>
    </row>
    <row r="13" spans="1:15" ht="72.95" customHeight="1">
      <c r="A13" s="324" t="s">
        <v>250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 O4 O9 O10 O5:O8 O11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24" sqref="H24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17" t="s">
        <v>251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 s="2" customFormat="1" ht="18" customHeight="1">
      <c r="A2" s="326" t="s">
        <v>229</v>
      </c>
      <c r="B2" s="327" t="s">
        <v>234</v>
      </c>
      <c r="C2" s="327" t="s">
        <v>230</v>
      </c>
      <c r="D2" s="327" t="s">
        <v>231</v>
      </c>
      <c r="E2" s="327" t="s">
        <v>232</v>
      </c>
      <c r="F2" s="327" t="s">
        <v>233</v>
      </c>
      <c r="G2" s="326" t="s">
        <v>252</v>
      </c>
      <c r="H2" s="326"/>
      <c r="I2" s="326" t="s">
        <v>253</v>
      </c>
      <c r="J2" s="326"/>
      <c r="K2" s="332" t="s">
        <v>254</v>
      </c>
      <c r="L2" s="334" t="s">
        <v>255</v>
      </c>
      <c r="M2" s="336" t="s">
        <v>256</v>
      </c>
    </row>
    <row r="3" spans="1:13" s="2" customFormat="1" ht="21" customHeight="1">
      <c r="A3" s="326"/>
      <c r="B3" s="328"/>
      <c r="C3" s="328"/>
      <c r="D3" s="328"/>
      <c r="E3" s="328"/>
      <c r="F3" s="328"/>
      <c r="G3" s="4" t="s">
        <v>257</v>
      </c>
      <c r="H3" s="4" t="s">
        <v>258</v>
      </c>
      <c r="I3" s="4" t="s">
        <v>257</v>
      </c>
      <c r="J3" s="4" t="s">
        <v>258</v>
      </c>
      <c r="K3" s="333"/>
      <c r="L3" s="335"/>
      <c r="M3" s="337"/>
    </row>
    <row r="4" spans="1:13" ht="14.25" customHeight="1">
      <c r="A4" s="6">
        <v>1</v>
      </c>
      <c r="B4" s="9" t="s">
        <v>246</v>
      </c>
      <c r="C4" s="8" t="s">
        <v>244</v>
      </c>
      <c r="D4" s="8" t="s">
        <v>245</v>
      </c>
      <c r="E4" s="8" t="s">
        <v>120</v>
      </c>
      <c r="F4" s="9" t="s">
        <v>63</v>
      </c>
      <c r="G4" s="6" t="s">
        <v>259</v>
      </c>
      <c r="H4" s="6" t="s">
        <v>260</v>
      </c>
      <c r="I4" s="6">
        <v>-1</v>
      </c>
      <c r="J4" s="6" t="s">
        <v>260</v>
      </c>
      <c r="K4" s="6"/>
      <c r="L4" s="6" t="s">
        <v>261</v>
      </c>
      <c r="M4" s="6" t="s">
        <v>262</v>
      </c>
    </row>
    <row r="5" spans="1:13" ht="14.25" customHeight="1">
      <c r="A5" s="6">
        <v>2</v>
      </c>
      <c r="B5" s="9" t="s">
        <v>246</v>
      </c>
      <c r="C5" s="8">
        <v>230206540</v>
      </c>
      <c r="D5" s="8" t="s">
        <v>245</v>
      </c>
      <c r="E5" s="8" t="s">
        <v>247</v>
      </c>
      <c r="F5" s="9" t="s">
        <v>63</v>
      </c>
      <c r="G5" s="6" t="s">
        <v>259</v>
      </c>
      <c r="H5" s="6" t="s">
        <v>260</v>
      </c>
      <c r="I5" s="6">
        <v>-0.8</v>
      </c>
      <c r="J5" s="6" t="s">
        <v>260</v>
      </c>
      <c r="K5" s="6"/>
      <c r="L5" s="6" t="s">
        <v>261</v>
      </c>
      <c r="M5" s="6" t="s">
        <v>262</v>
      </c>
    </row>
    <row r="6" spans="1:13" ht="14.25" customHeight="1">
      <c r="A6" s="6">
        <v>3</v>
      </c>
      <c r="B6" s="9" t="s">
        <v>246</v>
      </c>
      <c r="C6" s="8">
        <v>230206541</v>
      </c>
      <c r="D6" s="8" t="s">
        <v>245</v>
      </c>
      <c r="E6" s="8" t="s">
        <v>122</v>
      </c>
      <c r="F6" s="9" t="s">
        <v>63</v>
      </c>
      <c r="G6" s="6" t="s">
        <v>259</v>
      </c>
      <c r="H6" s="6" t="s">
        <v>260</v>
      </c>
      <c r="I6" s="6" t="s">
        <v>259</v>
      </c>
      <c r="J6" s="6">
        <v>-1</v>
      </c>
      <c r="K6" s="6"/>
      <c r="L6" s="6" t="s">
        <v>261</v>
      </c>
      <c r="M6" s="6" t="s">
        <v>262</v>
      </c>
    </row>
    <row r="7" spans="1:13" ht="14.25" customHeight="1">
      <c r="A7" s="6">
        <v>4</v>
      </c>
      <c r="B7" s="9" t="s">
        <v>246</v>
      </c>
      <c r="C7" s="8">
        <v>230207539</v>
      </c>
      <c r="D7" s="8" t="s">
        <v>245</v>
      </c>
      <c r="E7" s="8" t="s">
        <v>119</v>
      </c>
      <c r="F7" s="9" t="s">
        <v>63</v>
      </c>
      <c r="G7" s="6">
        <v>-1</v>
      </c>
      <c r="H7" s="6">
        <v>-0.5</v>
      </c>
      <c r="I7" s="6">
        <v>-0.7</v>
      </c>
      <c r="J7" s="6" t="s">
        <v>260</v>
      </c>
      <c r="K7" s="6"/>
      <c r="L7" s="6" t="s">
        <v>261</v>
      </c>
      <c r="M7" s="6" t="s">
        <v>262</v>
      </c>
    </row>
    <row r="8" spans="1:13" ht="14.25" customHeight="1">
      <c r="A8" s="6"/>
      <c r="B8" s="9"/>
      <c r="C8" s="9"/>
      <c r="D8" s="15"/>
      <c r="E8" s="9"/>
      <c r="F8" s="9"/>
      <c r="G8" s="6"/>
      <c r="H8" s="6"/>
      <c r="I8" s="6"/>
      <c r="J8" s="6"/>
      <c r="K8" s="6"/>
      <c r="L8" s="6"/>
      <c r="M8" s="6"/>
    </row>
    <row r="9" spans="1:13" ht="14.25" customHeight="1">
      <c r="A9" s="6"/>
      <c r="B9" s="9"/>
      <c r="C9" s="9"/>
      <c r="D9" s="15"/>
      <c r="E9" s="9"/>
      <c r="F9" s="9"/>
      <c r="G9" s="6"/>
      <c r="H9" s="6"/>
      <c r="I9" s="6"/>
      <c r="J9" s="6"/>
      <c r="K9" s="6"/>
      <c r="L9" s="6"/>
      <c r="M9" s="6"/>
    </row>
    <row r="10" spans="1:13" ht="14.25" customHeight="1">
      <c r="A10" s="6"/>
      <c r="B10" s="9"/>
      <c r="C10" s="9"/>
      <c r="D10" s="15"/>
      <c r="E10" s="9"/>
      <c r="F10" s="9"/>
      <c r="G10" s="6"/>
      <c r="H10" s="6"/>
      <c r="I10" s="6"/>
      <c r="J10" s="6"/>
      <c r="K10" s="6"/>
      <c r="L10" s="6"/>
      <c r="M10" s="6"/>
    </row>
    <row r="11" spans="1:13" ht="14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3" customFormat="1" ht="29.25" customHeight="1">
      <c r="A12" s="318" t="s">
        <v>263</v>
      </c>
      <c r="B12" s="319"/>
      <c r="C12" s="319"/>
      <c r="D12" s="319"/>
      <c r="E12" s="320"/>
      <c r="F12" s="321"/>
      <c r="G12" s="323"/>
      <c r="H12" s="318" t="s">
        <v>249</v>
      </c>
      <c r="I12" s="319"/>
      <c r="J12" s="319"/>
      <c r="K12" s="320"/>
      <c r="L12" s="329"/>
      <c r="M12" s="330"/>
    </row>
    <row r="13" spans="1:13" ht="105" customHeight="1">
      <c r="A13" s="324" t="s">
        <v>264</v>
      </c>
      <c r="B13" s="331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1" type="noConversion"/>
  <dataValidations count="1">
    <dataValidation type="list" allowBlank="1" showInputMessage="1" showErrorMessage="1" sqref="M8 M9 M10 M1:M4 M5:M7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showRowColHeaders="0" workbookViewId="0">
      <selection activeCell="F27" sqref="F27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17" t="s">
        <v>265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3" s="2" customFormat="1" ht="15.95" customHeight="1">
      <c r="A2" s="327" t="s">
        <v>266</v>
      </c>
      <c r="B2" s="327" t="s">
        <v>234</v>
      </c>
      <c r="C2" s="327" t="s">
        <v>230</v>
      </c>
      <c r="D2" s="327" t="s">
        <v>231</v>
      </c>
      <c r="E2" s="327" t="s">
        <v>232</v>
      </c>
      <c r="F2" s="327" t="s">
        <v>233</v>
      </c>
      <c r="G2" s="338" t="s">
        <v>267</v>
      </c>
      <c r="H2" s="339"/>
      <c r="I2" s="340"/>
      <c r="J2" s="338" t="s">
        <v>268</v>
      </c>
      <c r="K2" s="339"/>
      <c r="L2" s="340"/>
      <c r="M2" s="338" t="s">
        <v>269</v>
      </c>
      <c r="N2" s="339"/>
      <c r="O2" s="340"/>
      <c r="P2" s="338" t="s">
        <v>270</v>
      </c>
      <c r="Q2" s="339"/>
      <c r="R2" s="340"/>
      <c r="S2" s="339" t="s">
        <v>271</v>
      </c>
      <c r="T2" s="339"/>
      <c r="U2" s="340"/>
      <c r="V2" s="342" t="s">
        <v>272</v>
      </c>
      <c r="W2" s="342" t="s">
        <v>243</v>
      </c>
    </row>
    <row r="3" spans="1:23" s="2" customFormat="1" ht="18" customHeight="1">
      <c r="A3" s="328"/>
      <c r="B3" s="341"/>
      <c r="C3" s="341"/>
      <c r="D3" s="341"/>
      <c r="E3" s="341"/>
      <c r="F3" s="341"/>
      <c r="G3" s="4" t="s">
        <v>273</v>
      </c>
      <c r="H3" s="4" t="s">
        <v>68</v>
      </c>
      <c r="I3" s="4" t="s">
        <v>234</v>
      </c>
      <c r="J3" s="4" t="s">
        <v>273</v>
      </c>
      <c r="K3" s="4" t="s">
        <v>68</v>
      </c>
      <c r="L3" s="4" t="s">
        <v>234</v>
      </c>
      <c r="M3" s="4" t="s">
        <v>273</v>
      </c>
      <c r="N3" s="4" t="s">
        <v>68</v>
      </c>
      <c r="O3" s="4" t="s">
        <v>234</v>
      </c>
      <c r="P3" s="4" t="s">
        <v>273</v>
      </c>
      <c r="Q3" s="4" t="s">
        <v>68</v>
      </c>
      <c r="R3" s="4" t="s">
        <v>234</v>
      </c>
      <c r="S3" s="4" t="s">
        <v>273</v>
      </c>
      <c r="T3" s="4" t="s">
        <v>68</v>
      </c>
      <c r="U3" s="4" t="s">
        <v>234</v>
      </c>
      <c r="V3" s="343"/>
      <c r="W3" s="343"/>
    </row>
    <row r="4" spans="1:23" ht="14.25" customHeight="1">
      <c r="A4" s="344" t="s">
        <v>274</v>
      </c>
      <c r="B4" s="344" t="s">
        <v>275</v>
      </c>
      <c r="C4" s="8" t="s">
        <v>244</v>
      </c>
      <c r="D4" s="350" t="s">
        <v>245</v>
      </c>
      <c r="E4" s="8" t="s">
        <v>120</v>
      </c>
      <c r="F4" s="350" t="s">
        <v>63</v>
      </c>
      <c r="G4" s="25"/>
      <c r="H4" s="26" t="s">
        <v>245</v>
      </c>
      <c r="I4" s="26" t="s">
        <v>275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6"/>
      <c r="W4" s="6"/>
    </row>
    <row r="5" spans="1:23" ht="14.25" customHeight="1">
      <c r="A5" s="345"/>
      <c r="B5" s="345"/>
      <c r="C5" s="8">
        <v>230206540</v>
      </c>
      <c r="D5" s="345"/>
      <c r="E5" s="8" t="s">
        <v>247</v>
      </c>
      <c r="F5" s="35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6"/>
      <c r="W5" s="6"/>
    </row>
    <row r="6" spans="1:23" ht="14.25" customHeight="1">
      <c r="A6" s="345"/>
      <c r="B6" s="345"/>
      <c r="C6" s="8">
        <v>230206541</v>
      </c>
      <c r="D6" s="345"/>
      <c r="E6" s="8" t="s">
        <v>122</v>
      </c>
      <c r="F6" s="352"/>
      <c r="G6" s="338" t="s">
        <v>276</v>
      </c>
      <c r="H6" s="339"/>
      <c r="I6" s="340"/>
      <c r="J6" s="338" t="s">
        <v>277</v>
      </c>
      <c r="K6" s="339"/>
      <c r="L6" s="340"/>
      <c r="M6" s="338" t="s">
        <v>278</v>
      </c>
      <c r="N6" s="339"/>
      <c r="O6" s="340"/>
      <c r="P6" s="338" t="s">
        <v>279</v>
      </c>
      <c r="Q6" s="339"/>
      <c r="R6" s="340"/>
      <c r="S6" s="339" t="s">
        <v>280</v>
      </c>
      <c r="T6" s="339"/>
      <c r="U6" s="340"/>
      <c r="V6" s="6"/>
      <c r="W6" s="6"/>
    </row>
    <row r="7" spans="1:23" ht="14.25" customHeight="1">
      <c r="A7" s="346"/>
      <c r="B7" s="346"/>
      <c r="C7" s="8">
        <v>230207539</v>
      </c>
      <c r="D7" s="346"/>
      <c r="E7" s="8" t="s">
        <v>119</v>
      </c>
      <c r="F7" s="353"/>
      <c r="G7" s="4" t="s">
        <v>273</v>
      </c>
      <c r="H7" s="4" t="s">
        <v>68</v>
      </c>
      <c r="I7" s="4" t="s">
        <v>234</v>
      </c>
      <c r="J7" s="4" t="s">
        <v>273</v>
      </c>
      <c r="K7" s="4" t="s">
        <v>68</v>
      </c>
      <c r="L7" s="4" t="s">
        <v>234</v>
      </c>
      <c r="M7" s="4" t="s">
        <v>273</v>
      </c>
      <c r="N7" s="4" t="s">
        <v>68</v>
      </c>
      <c r="O7" s="4" t="s">
        <v>234</v>
      </c>
      <c r="P7" s="4" t="s">
        <v>273</v>
      </c>
      <c r="Q7" s="4" t="s">
        <v>68</v>
      </c>
      <c r="R7" s="4" t="s">
        <v>234</v>
      </c>
      <c r="S7" s="4" t="s">
        <v>273</v>
      </c>
      <c r="T7" s="4" t="s">
        <v>68</v>
      </c>
      <c r="U7" s="4" t="s">
        <v>234</v>
      </c>
      <c r="V7" s="6"/>
      <c r="W7" s="6"/>
    </row>
    <row r="8" spans="1:23" ht="14.25" customHeight="1">
      <c r="A8" s="344"/>
      <c r="B8" s="344"/>
      <c r="C8" s="9"/>
      <c r="D8" s="351"/>
      <c r="E8" s="9"/>
      <c r="F8" s="350"/>
      <c r="G8" s="2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345"/>
      <c r="B9" s="345"/>
      <c r="C9" s="9"/>
      <c r="D9" s="351"/>
      <c r="E9" s="9"/>
      <c r="F9" s="35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345"/>
      <c r="B10" s="345"/>
      <c r="C10" s="24"/>
      <c r="D10" s="351"/>
      <c r="E10" s="9"/>
      <c r="F10" s="35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11"/>
      <c r="B11" s="11"/>
      <c r="C11" s="27"/>
      <c r="D11" s="28"/>
      <c r="E11" s="2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3" ht="15" customHeight="1">
      <c r="A12" s="347"/>
      <c r="B12" s="347"/>
      <c r="C12" s="11"/>
      <c r="D12" s="27"/>
      <c r="E12" s="348"/>
      <c r="F12" s="34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347"/>
      <c r="B13" s="347"/>
      <c r="C13" s="11"/>
      <c r="D13" s="27"/>
      <c r="E13" s="349"/>
      <c r="F13" s="34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348"/>
      <c r="B14" s="348"/>
      <c r="C14" s="348"/>
      <c r="D14" s="348"/>
      <c r="E14" s="348"/>
      <c r="F14" s="348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349"/>
      <c r="B15" s="349"/>
      <c r="C15" s="349"/>
      <c r="D15" s="349"/>
      <c r="E15" s="349"/>
      <c r="F15" s="34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4.2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3" customFormat="1" ht="29.25" customHeight="1">
      <c r="A17" s="318" t="s">
        <v>263</v>
      </c>
      <c r="B17" s="319"/>
      <c r="C17" s="319"/>
      <c r="D17" s="319"/>
      <c r="E17" s="320"/>
      <c r="F17" s="321"/>
      <c r="G17" s="323"/>
      <c r="H17" s="23"/>
      <c r="I17" s="23"/>
      <c r="J17" s="318" t="s">
        <v>249</v>
      </c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20"/>
      <c r="V17" s="12"/>
      <c r="W17" s="14"/>
    </row>
    <row r="18" spans="1:23" ht="72.95" customHeight="1">
      <c r="A18" s="324" t="s">
        <v>281</v>
      </c>
      <c r="B18" s="324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</row>
  </sheetData>
  <mergeCells count="41">
    <mergeCell ref="F4:F7"/>
    <mergeCell ref="F8:F10"/>
    <mergeCell ref="F12:F13"/>
    <mergeCell ref="F14:F15"/>
    <mergeCell ref="V2:V3"/>
    <mergeCell ref="G6:I6"/>
    <mergeCell ref="J6:L6"/>
    <mergeCell ref="M6:O6"/>
    <mergeCell ref="P6:R6"/>
    <mergeCell ref="S6:U6"/>
    <mergeCell ref="D4:D7"/>
    <mergeCell ref="D8:D10"/>
    <mergeCell ref="D14:D15"/>
    <mergeCell ref="E2:E3"/>
    <mergeCell ref="E12:E13"/>
    <mergeCell ref="E14:E15"/>
    <mergeCell ref="A17:E17"/>
    <mergeCell ref="F17:G17"/>
    <mergeCell ref="J17:U17"/>
    <mergeCell ref="A18:W18"/>
    <mergeCell ref="A2:A3"/>
    <mergeCell ref="A4:A7"/>
    <mergeCell ref="A8:A10"/>
    <mergeCell ref="A12:A13"/>
    <mergeCell ref="A14:A15"/>
    <mergeCell ref="B2:B3"/>
    <mergeCell ref="B4:B7"/>
    <mergeCell ref="B8:B10"/>
    <mergeCell ref="B12:B13"/>
    <mergeCell ref="B14:B15"/>
    <mergeCell ref="C2:C3"/>
    <mergeCell ref="C14:C15"/>
    <mergeCell ref="A1:W1"/>
    <mergeCell ref="G2:I2"/>
    <mergeCell ref="J2:L2"/>
    <mergeCell ref="M2:O2"/>
    <mergeCell ref="P2:R2"/>
    <mergeCell ref="S2:U2"/>
    <mergeCell ref="D2:D3"/>
    <mergeCell ref="F2:F3"/>
    <mergeCell ref="W2:W3"/>
  </mergeCells>
  <phoneticPr fontId="51" type="noConversion"/>
  <dataValidations count="1">
    <dataValidation type="list" allowBlank="1" showInputMessage="1" showErrorMessage="1" sqref="W1 W4 W5 W6 W7 W8 W9 W10 V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2023-03-04T13:02:07Z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218FA1A6D1DF45F1BEB49EDB12AB3A04</vt:lpwstr>
  </property>
  <property fmtid="{D5CDD505-2E9C-101B-9397-08002B2CF9AE}" pid="4" name="KSOReadingLayout">
    <vt:bool>true</vt:bool>
  </property>
</Properties>
</file>