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 firstSheet="2" activeTab="2"/>
  </bookViews>
  <sheets>
    <sheet name="工作内容" sheetId="1" r:id="rId1"/>
    <sheet name="AQL2.5验货" sheetId="2" r:id="rId2"/>
    <sheet name="尾期" sheetId="5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<sst xmlns="http://schemas.openxmlformats.org/spreadsheetml/2006/main" count="256" uniqueCount="200">
  <si>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</si>
  <si>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</si>
  <si>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</si>
  <si>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</si>
  <si>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</si>
  <si>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</si>
  <si>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</si>
  <si>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</si>
  <si>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</si>
  <si>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</si>
  <si>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</si>
  <si>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</si>
  <si>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</si>
  <si>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</si>
  <si>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</si>
  <si>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</si>
  <si>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</si>
  <si>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</si>
  <si>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</si>
  <si>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</si>
  <si>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</si>
  <si>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</si>
  <si>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</si>
  <si>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</si>
  <si>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</si>
  <si>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</si>
  <si>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</si>
  <si>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</si>
  <si>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</si>
  <si>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</si>
  <si>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</si>
  <si>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</si>
  <si>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</si>
  <si>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</si>
  <si>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</si>
  <si>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</si>
  <si>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</si>
  <si>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</si>
  <si>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</si>
  <si>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</si>
  <si>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</si>
  <si>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</si>
  <si>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</si>
  <si>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</si>
  <si>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</si>
  <si>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</si>
  <si>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</si>
  <si>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</si>
  <si>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</si>
  <si>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</si>
  <si>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</si>
  <si>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</si>
  <si>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QC出货报告书</t>
  </si>
  <si>
    <t>订单类别</t>
  </si>
  <si>
    <t>期货</t>
  </si>
  <si>
    <t>款号</t>
  </si>
  <si>
    <t>TAMMAL82542</t>
  </si>
  <si>
    <t>产品名称</t>
  </si>
  <si>
    <t>女式旅行裤</t>
  </si>
  <si>
    <t>生产工厂</t>
  </si>
  <si>
    <t>探越（天津）</t>
  </si>
  <si>
    <t>订单数量</t>
  </si>
  <si>
    <t>合同日期</t>
  </si>
  <si>
    <t>检验资料确认</t>
  </si>
  <si>
    <t>色/号型数</t>
  </si>
  <si>
    <t>交货形式</t>
  </si>
  <si>
    <t>工厂送货</t>
  </si>
  <si>
    <t>面料第三方合格报告</t>
  </si>
  <si>
    <t>有</t>
  </si>
  <si>
    <t>无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</si>
  <si>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</si>
  <si>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</si>
  <si>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</si>
  <si>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</si>
  <si>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</si>
  <si>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</si>
  <si>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</si>
  <si>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</si>
  <si>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</si>
  <si>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</si>
  <si>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</si>
  <si>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</si>
  <si>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</si>
  <si>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</si>
  <si>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</si>
  <si>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</si>
  <si>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</si>
  <si>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</si>
  <si>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</si>
  <si>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</si>
  <si>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</si>
  <si>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</si>
  <si>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</si>
  <si>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</si>
  <si>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</si>
  <si>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</si>
  <si>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</si>
  <si>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</si>
  <si>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</si>
  <si>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</si>
  <si>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</si>
  <si>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</si>
  <si>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</si>
  <si>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</si>
  <si>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</si>
  <si>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</si>
  <si>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</si>
  <si>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</si>
  <si>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黑色47.48.55.23.25.</t>
  </si>
  <si>
    <t>藏蓝1.12.35.59.36.</t>
  </si>
  <si>
    <t>②规格异常情况</t>
  </si>
  <si>
    <t>情况说明：</t>
  </si>
  <si>
    <t xml:space="preserve">【问题点描述】  </t>
  </si>
  <si>
    <t>1.脚口重线不良1件</t>
  </si>
  <si>
    <t>2.开线1件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</si>
  <si>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</si>
  <si>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</si>
  <si>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</si>
  <si>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</si>
  <si>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</si>
  <si>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</si>
  <si>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</si>
  <si>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</si>
  <si>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此次出货2480件，按照探路者要求抽箱验货125件，返修2件，未超标，同意出货。</t>
  </si>
  <si>
    <t>检验部门</t>
  </si>
  <si>
    <t>服装QC部门</t>
  </si>
  <si>
    <t>检验人</t>
  </si>
  <si>
    <t>杨金玲</t>
  </si>
  <si>
    <t>查验时间</t>
  </si>
  <si>
    <t>工厂负责人</t>
  </si>
  <si>
    <t>李晓龙</t>
  </si>
  <si>
    <t>QC规格测量表</t>
  </si>
  <si>
    <t>品名</t>
  </si>
  <si>
    <t>部位名称</t>
  </si>
  <si>
    <t>指示规格  FINAL SPEC</t>
  </si>
  <si>
    <t>XS</t>
  </si>
  <si>
    <t>S</t>
  </si>
  <si>
    <t>M</t>
  </si>
  <si>
    <t>L</t>
  </si>
  <si>
    <t>XL</t>
  </si>
  <si>
    <t>藏蓝S</t>
  </si>
  <si>
    <t>黑色M</t>
  </si>
  <si>
    <t>藏蓝L</t>
  </si>
  <si>
    <t>黑色XL</t>
  </si>
  <si>
    <t>藏蓝XXL</t>
  </si>
  <si>
    <t>150/70B</t>
  </si>
  <si>
    <t>155/74B</t>
  </si>
  <si>
    <t>160/78B</t>
  </si>
  <si>
    <t>165/82B</t>
  </si>
  <si>
    <t>170/86B</t>
  </si>
  <si>
    <t>175/90B</t>
  </si>
  <si>
    <t>裤外侧长</t>
  </si>
  <si>
    <t>-0.8√-0.8</t>
  </si>
  <si>
    <t>0.0.+1</t>
  </si>
  <si>
    <t>+0.5+1.2</t>
  </si>
  <si>
    <t>-1-0.8+1</t>
  </si>
  <si>
    <t>√+1.1+1.2</t>
  </si>
  <si>
    <t>内裆长</t>
  </si>
  <si>
    <t>√+1+1.2</t>
  </si>
  <si>
    <t>1.0.0</t>
  </si>
  <si>
    <t>0.0</t>
  </si>
  <si>
    <t>.0.0+0.6</t>
  </si>
  <si>
    <t>腰围（平量）</t>
  </si>
  <si>
    <t>+0.6+1-1</t>
  </si>
  <si>
    <t>1.0.0.</t>
  </si>
  <si>
    <t>0.0.-0.6</t>
  </si>
  <si>
    <t>腰围（拉量）</t>
  </si>
  <si>
    <t>-0.7.0</t>
  </si>
  <si>
    <t>1+0.6</t>
  </si>
  <si>
    <t>臀围</t>
  </si>
  <si>
    <t>-0.2√</t>
  </si>
  <si>
    <t>.0.0—0.5</t>
  </si>
  <si>
    <t>-0.1.0.</t>
  </si>
  <si>
    <t>1√1</t>
  </si>
  <si>
    <t>-0.1√</t>
  </si>
  <si>
    <t>腿围/2</t>
  </si>
  <si>
    <t>0.3.0.0</t>
  </si>
  <si>
    <t>.0.0</t>
  </si>
  <si>
    <t>1+0.7</t>
  </si>
  <si>
    <t>膝围/2</t>
  </si>
  <si>
    <t>.0.0—0.6</t>
  </si>
  <si>
    <t>1√2</t>
  </si>
  <si>
    <t>脚口/2（长裤）</t>
  </si>
  <si>
    <t>1.3√</t>
  </si>
  <si>
    <t>3√√</t>
  </si>
  <si>
    <t>1+0.8</t>
  </si>
  <si>
    <t>前裆长 含腰</t>
  </si>
  <si>
    <t>.0.0+1.1</t>
  </si>
  <si>
    <t>√√+0.6</t>
  </si>
  <si>
    <t>后裆长 含腰</t>
  </si>
  <si>
    <t>√+1.2+1</t>
  </si>
  <si>
    <t>√√√</t>
  </si>
  <si>
    <t>√+0.6+0.5</t>
  </si>
  <si>
    <t>√+0.8+0.5</t>
  </si>
  <si>
    <t>前门襟长（不含腰）</t>
  </si>
  <si>
    <t>.0.0-0.4√</t>
  </si>
  <si>
    <t>√-0.5-0.6</t>
  </si>
  <si>
    <t xml:space="preserve">     齐色齐码各2-3件，有问题的另加测量数量。</t>
  </si>
  <si>
    <t>跟单QC:</t>
  </si>
  <si>
    <t>工厂负责人：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</si>
</sst>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4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41" fillId="0" borderId="0">
      <alignment horizontal="center" vertical="top"/>
    </xf>
    <xf numFmtId="0" fontId="41" fillId="0" borderId="0">
      <alignment horizontal="center" vertical="center"/>
    </xf>
    <xf numFmtId="0" fontId="20" fillId="0" borderId="0">
      <alignment vertical="center"/>
    </xf>
    <xf numFmtId="0" fontId="9" fillId="0" borderId="0">
      <alignment vertical="center"/>
    </xf>
    <xf numFmtId="0" fontId="2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7" fillId="28" borderId="46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0" borderId="0">
      <alignment horizontal="center" vertical="center"/>
    </xf>
    <xf numFmtId="44" fontId="2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0" fillId="0" borderId="0">
      <alignment horizontal="center"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5" fillId="10" borderId="4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6" fillId="21" borderId="47" applyNumberFormat="0" applyAlignment="0" applyProtection="0">
      <alignment vertical="center"/>
    </xf>
    <xf numFmtId="0" fontId="24" fillId="10" borderId="44" applyNumberFormat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9" borderId="4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9" fillId="0" borderId="0"/>
    <xf numFmtId="0" fontId="31" fillId="0" borderId="45" applyNumberFormat="0" applyFill="0" applyAlignment="0" applyProtection="0">
      <alignment vertical="center"/>
    </xf>
  </cellStyleXfs>
  <cellXfs count="141">
    <xf numFmtId="0" fontId="0" fillId="0" borderId="0" xfId="0"/>
    <xf numFmtId="0" fontId="1" fillId="2" borderId="0" xfId="58" applyFont="1" applyFill="1"/>
    <xf numFmtId="0" fontId="2" fillId="2" borderId="0" xfId="58" applyFont="1" applyFill="1" applyBorder="1" applyAlignment="1">
      <alignment horizontal="center"/>
    </xf>
    <xf numFmtId="0" fontId="1" fillId="2" borderId="0" xfId="58" applyFont="1" applyFill="1" applyBorder="1" applyAlignment="1">
      <alignment horizontal="center"/>
    </xf>
    <xf numFmtId="0" fontId="2" fillId="2" borderId="1" xfId="6" applyFont="1" applyFill="1" applyBorder="1" applyAlignment="1">
      <alignment horizontal="left" vertical="center"/>
    </xf>
    <xf numFmtId="0" fontId="1" fillId="2" borderId="2" xfId="6" applyFont="1" applyFill="1" applyBorder="1" applyAlignment="1">
      <alignment horizontal="center" vertical="center"/>
    </xf>
    <xf numFmtId="0" fontId="2" fillId="2" borderId="2" xfId="6" applyFont="1" applyFill="1" applyBorder="1" applyAlignment="1">
      <alignment vertical="center"/>
    </xf>
    <xf numFmtId="0" fontId="2" fillId="2" borderId="3" xfId="58" applyFont="1" applyFill="1" applyBorder="1" applyAlignment="1" applyProtection="1">
      <alignment horizontal="center" vertical="center"/>
    </xf>
    <xf numFmtId="0" fontId="2" fillId="2" borderId="4" xfId="58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/>
    </xf>
    <xf numFmtId="176" fontId="4" fillId="3" borderId="4" xfId="0" applyNumberFormat="1" applyFont="1" applyFill="1" applyBorder="1" applyAlignment="1">
      <alignment horizontal="center"/>
    </xf>
    <xf numFmtId="176" fontId="5" fillId="3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2" borderId="0" xfId="58" applyFont="1" applyFill="1"/>
    <xf numFmtId="0" fontId="0" fillId="2" borderId="0" xfId="5" applyFont="1" applyFill="1">
      <alignment vertical="center"/>
    </xf>
    <xf numFmtId="0" fontId="1" fillId="2" borderId="2" xfId="58" applyFont="1" applyFill="1" applyBorder="1" applyAlignment="1">
      <alignment horizontal="center"/>
    </xf>
    <xf numFmtId="0" fontId="1" fillId="2" borderId="4" xfId="58" applyFont="1" applyFill="1" applyBorder="1" applyAlignment="1">
      <alignment horizontal="center"/>
    </xf>
    <xf numFmtId="0" fontId="2" fillId="2" borderId="4" xfId="58" applyFont="1" applyFill="1" applyBorder="1" applyAlignment="1" applyProtection="1">
      <alignment horizontal="center" vertical="center"/>
    </xf>
    <xf numFmtId="49" fontId="8" fillId="0" borderId="4" xfId="2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49" fontId="8" fillId="2" borderId="4" xfId="2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14" fontId="2" fillId="2" borderId="0" xfId="58" applyNumberFormat="1" applyFont="1" applyFill="1"/>
    <xf numFmtId="0" fontId="1" fillId="2" borderId="6" xfId="6" applyFont="1" applyFill="1" applyBorder="1" applyAlignment="1">
      <alignment horizontal="center" vertical="center"/>
    </xf>
    <xf numFmtId="0" fontId="2" fillId="2" borderId="7" xfId="58" applyFont="1" applyFill="1" applyBorder="1" applyAlignment="1" applyProtection="1">
      <alignment horizontal="center" vertical="center"/>
    </xf>
    <xf numFmtId="0" fontId="9" fillId="0" borderId="0" xfId="6" applyFill="1" applyBorder="1" applyAlignment="1">
      <alignment horizontal="left" vertical="center"/>
    </xf>
    <xf numFmtId="0" fontId="9" fillId="0" borderId="0" xfId="6" applyFont="1" applyFill="1" applyAlignment="1">
      <alignment horizontal="left" vertical="center"/>
    </xf>
    <xf numFmtId="0" fontId="9" fillId="0" borderId="0" xfId="6" applyFill="1" applyAlignment="1">
      <alignment horizontal="left" vertical="center"/>
    </xf>
    <xf numFmtId="0" fontId="10" fillId="0" borderId="8" xfId="6" applyFont="1" applyFill="1" applyBorder="1" applyAlignment="1">
      <alignment horizontal="center" vertical="top"/>
    </xf>
    <xf numFmtId="0" fontId="11" fillId="0" borderId="9" xfId="6" applyFont="1" applyFill="1" applyBorder="1" applyAlignment="1">
      <alignment horizontal="left" vertical="center"/>
    </xf>
    <xf numFmtId="0" fontId="3" fillId="0" borderId="10" xfId="6" applyFont="1" applyFill="1" applyBorder="1" applyAlignment="1">
      <alignment horizontal="center" vertical="center"/>
    </xf>
    <xf numFmtId="0" fontId="11" fillId="0" borderId="10" xfId="6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vertical="center"/>
    </xf>
    <xf numFmtId="0" fontId="3" fillId="0" borderId="12" xfId="6" applyFont="1" applyFill="1" applyBorder="1" applyAlignment="1">
      <alignment horizontal="center" vertical="center"/>
    </xf>
    <xf numFmtId="0" fontId="11" fillId="0" borderId="12" xfId="6" applyFont="1" applyFill="1" applyBorder="1" applyAlignment="1">
      <alignment vertical="center"/>
    </xf>
    <xf numFmtId="0" fontId="11" fillId="0" borderId="11" xfId="6" applyFont="1" applyFill="1" applyBorder="1" applyAlignment="1">
      <alignment horizontal="left" vertical="center"/>
    </xf>
    <xf numFmtId="0" fontId="3" fillId="0" borderId="12" xfId="6" applyFont="1" applyBorder="1" applyAlignment="1">
      <alignment vertical="center"/>
    </xf>
    <xf numFmtId="0" fontId="3" fillId="0" borderId="13" xfId="6" applyFont="1" applyBorder="1" applyAlignment="1">
      <alignment vertical="center"/>
    </xf>
    <xf numFmtId="0" fontId="11" fillId="0" borderId="12" xfId="6" applyFont="1" applyFill="1" applyBorder="1" applyAlignment="1">
      <alignment horizontal="left" vertical="center"/>
    </xf>
    <xf numFmtId="0" fontId="11" fillId="0" borderId="14" xfId="6" applyFont="1" applyFill="1" applyBorder="1" applyAlignment="1">
      <alignment vertical="center"/>
    </xf>
    <xf numFmtId="0" fontId="3" fillId="0" borderId="15" xfId="6" applyFont="1" applyFill="1" applyBorder="1" applyAlignment="1">
      <alignment horizontal="right" vertical="center"/>
    </xf>
    <xf numFmtId="0" fontId="11" fillId="0" borderId="15" xfId="6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1" fillId="0" borderId="9" xfId="6" applyFont="1" applyFill="1" applyBorder="1" applyAlignment="1">
      <alignment vertical="center"/>
    </xf>
    <xf numFmtId="0" fontId="11" fillId="0" borderId="10" xfId="6" applyFont="1" applyFill="1" applyBorder="1" applyAlignment="1">
      <alignment vertical="center"/>
    </xf>
    <xf numFmtId="0" fontId="12" fillId="0" borderId="12" xfId="6" applyFont="1" applyFill="1" applyBorder="1" applyAlignment="1">
      <alignment horizontal="left" vertical="center"/>
    </xf>
    <xf numFmtId="0" fontId="5" fillId="0" borderId="16" xfId="6" applyFont="1" applyFill="1" applyBorder="1" applyAlignment="1">
      <alignment horizontal="left" vertical="center"/>
    </xf>
    <xf numFmtId="0" fontId="5" fillId="0" borderId="17" xfId="6" applyFont="1" applyFill="1" applyBorder="1" applyAlignment="1">
      <alignment horizontal="left" vertical="center"/>
    </xf>
    <xf numFmtId="0" fontId="12" fillId="0" borderId="12" xfId="6" applyFont="1" applyFill="1" applyBorder="1" applyAlignment="1">
      <alignment vertical="center"/>
    </xf>
    <xf numFmtId="0" fontId="12" fillId="0" borderId="15" xfId="6" applyFont="1" applyFill="1" applyBorder="1" applyAlignment="1">
      <alignment horizontal="left" vertical="center"/>
    </xf>
    <xf numFmtId="0" fontId="12" fillId="0" borderId="15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left" vertical="center"/>
    </xf>
    <xf numFmtId="0" fontId="11" fillId="0" borderId="10" xfId="6" applyFont="1" applyFill="1" applyBorder="1" applyAlignment="1">
      <alignment horizontal="left" vertical="center"/>
    </xf>
    <xf numFmtId="0" fontId="12" fillId="0" borderId="11" xfId="6" applyFont="1" applyFill="1" applyBorder="1" applyAlignment="1">
      <alignment horizontal="left" vertical="center"/>
    </xf>
    <xf numFmtId="0" fontId="12" fillId="0" borderId="16" xfId="6" applyFont="1" applyFill="1" applyBorder="1" applyAlignment="1">
      <alignment horizontal="left" vertical="center"/>
    </xf>
    <xf numFmtId="0" fontId="12" fillId="0" borderId="17" xfId="6" applyFont="1" applyFill="1" applyBorder="1" applyAlignment="1">
      <alignment horizontal="left" vertical="center"/>
    </xf>
    <xf numFmtId="0" fontId="12" fillId="0" borderId="11" xfId="6" applyFont="1" applyFill="1" applyBorder="1" applyAlignment="1">
      <alignment horizontal="left" vertical="center" wrapText="1"/>
    </xf>
    <xf numFmtId="0" fontId="12" fillId="0" borderId="12" xfId="6" applyFont="1" applyFill="1" applyBorder="1" applyAlignment="1">
      <alignment horizontal="left" vertical="center" wrapText="1"/>
    </xf>
    <xf numFmtId="0" fontId="11" fillId="0" borderId="14" xfId="6" applyFont="1" applyFill="1" applyBorder="1" applyAlignment="1">
      <alignment horizontal="left" vertical="center"/>
    </xf>
    <xf numFmtId="0" fontId="9" fillId="0" borderId="15" xfId="6" applyFill="1" applyBorder="1" applyAlignment="1">
      <alignment horizontal="center" vertical="center"/>
    </xf>
    <xf numFmtId="0" fontId="11" fillId="0" borderId="18" xfId="6" applyFont="1" applyFill="1" applyBorder="1" applyAlignment="1">
      <alignment horizontal="center" vertical="center"/>
    </xf>
    <xf numFmtId="0" fontId="11" fillId="0" borderId="19" xfId="6" applyFont="1" applyFill="1" applyBorder="1" applyAlignment="1">
      <alignment horizontal="left" vertical="center"/>
    </xf>
    <xf numFmtId="0" fontId="11" fillId="0" borderId="20" xfId="6" applyFont="1" applyFill="1" applyBorder="1" applyAlignment="1">
      <alignment horizontal="left" vertical="center"/>
    </xf>
    <xf numFmtId="0" fontId="9" fillId="0" borderId="16" xfId="6" applyFont="1" applyFill="1" applyBorder="1" applyAlignment="1">
      <alignment horizontal="left" vertical="center"/>
    </xf>
    <xf numFmtId="0" fontId="9" fillId="0" borderId="17" xfId="6" applyFont="1" applyFill="1" applyBorder="1" applyAlignment="1">
      <alignment horizontal="left" vertical="center"/>
    </xf>
    <xf numFmtId="0" fontId="4" fillId="0" borderId="16" xfId="6" applyFont="1" applyFill="1" applyBorder="1" applyAlignment="1">
      <alignment horizontal="left" vertical="center"/>
    </xf>
    <xf numFmtId="0" fontId="12" fillId="0" borderId="21" xfId="6" applyFont="1" applyFill="1" applyBorder="1" applyAlignment="1">
      <alignment horizontal="left" vertical="center"/>
    </xf>
    <xf numFmtId="0" fontId="12" fillId="0" borderId="22" xfId="6" applyFont="1" applyFill="1" applyBorder="1" applyAlignment="1">
      <alignment horizontal="left" vertical="center"/>
    </xf>
    <xf numFmtId="0" fontId="5" fillId="0" borderId="9" xfId="6" applyFont="1" applyFill="1" applyBorder="1" applyAlignment="1">
      <alignment horizontal="left" vertical="center"/>
    </xf>
    <xf numFmtId="0" fontId="5" fillId="0" borderId="10" xfId="6" applyFont="1" applyFill="1" applyBorder="1" applyAlignment="1">
      <alignment horizontal="left" vertical="center"/>
    </xf>
    <xf numFmtId="0" fontId="11" fillId="0" borderId="12" xfId="6" applyFont="1" applyFill="1" applyBorder="1" applyAlignment="1">
      <alignment horizontal="center" vertical="center"/>
    </xf>
    <xf numFmtId="0" fontId="12" fillId="0" borderId="15" xfId="6" applyFont="1" applyFill="1" applyBorder="1" applyAlignment="1">
      <alignment horizontal="center" vertical="center"/>
    </xf>
    <xf numFmtId="0" fontId="12" fillId="0" borderId="10" xfId="6" applyFont="1" applyFill="1" applyBorder="1" applyAlignment="1">
      <alignment vertical="center"/>
    </xf>
    <xf numFmtId="0" fontId="12" fillId="0" borderId="10" xfId="6" applyFont="1" applyFill="1" applyBorder="1" applyAlignment="1">
      <alignment horizontal="center" vertical="center"/>
    </xf>
    <xf numFmtId="58" fontId="12" fillId="0" borderId="12" xfId="6" applyNumberFormat="1" applyFont="1" applyFill="1" applyBorder="1" applyAlignment="1">
      <alignment horizontal="center" vertical="center"/>
    </xf>
    <xf numFmtId="0" fontId="12" fillId="0" borderId="12" xfId="6" applyFont="1" applyFill="1" applyBorder="1" applyAlignment="1">
      <alignment horizontal="center" vertical="center"/>
    </xf>
    <xf numFmtId="0" fontId="11" fillId="0" borderId="15" xfId="6" applyFont="1" applyFill="1" applyBorder="1" applyAlignment="1">
      <alignment horizontal="left" vertical="center"/>
    </xf>
    <xf numFmtId="0" fontId="12" fillId="0" borderId="0" xfId="6" applyFont="1" applyFill="1" applyAlignment="1">
      <alignment horizontal="left" vertical="center"/>
    </xf>
    <xf numFmtId="0" fontId="11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center" vertical="center"/>
    </xf>
    <xf numFmtId="0" fontId="12" fillId="0" borderId="17" xfId="6" applyFont="1" applyFill="1" applyBorder="1" applyAlignment="1">
      <alignment horizontal="center" vertical="center"/>
    </xf>
    <xf numFmtId="0" fontId="11" fillId="0" borderId="24" xfId="6" applyFont="1" applyFill="1" applyBorder="1" applyAlignment="1">
      <alignment horizontal="left" vertical="center"/>
    </xf>
    <xf numFmtId="0" fontId="11" fillId="0" borderId="25" xfId="6" applyFont="1" applyFill="1" applyBorder="1" applyAlignment="1">
      <alignment horizontal="left" vertical="center"/>
    </xf>
    <xf numFmtId="58" fontId="12" fillId="0" borderId="15" xfId="6" applyNumberFormat="1" applyFont="1" applyFill="1" applyBorder="1" applyAlignment="1">
      <alignment vertical="center"/>
    </xf>
    <xf numFmtId="0" fontId="11" fillId="0" borderId="15" xfId="6" applyFont="1" applyFill="1" applyBorder="1" applyAlignment="1">
      <alignment horizontal="center" vertical="center"/>
    </xf>
    <xf numFmtId="0" fontId="12" fillId="0" borderId="26" xfId="6" applyFont="1" applyFill="1" applyBorder="1" applyAlignment="1">
      <alignment horizontal="center" vertical="center"/>
    </xf>
    <xf numFmtId="0" fontId="11" fillId="0" borderId="13" xfId="6" applyFont="1" applyFill="1" applyBorder="1" applyAlignment="1">
      <alignment horizontal="center" vertical="center"/>
    </xf>
    <xf numFmtId="0" fontId="12" fillId="0" borderId="13" xfId="6" applyFont="1" applyFill="1" applyBorder="1" applyAlignment="1">
      <alignment horizontal="left" vertical="center"/>
    </xf>
    <xf numFmtId="0" fontId="12" fillId="0" borderId="27" xfId="6" applyFont="1" applyFill="1" applyBorder="1" applyAlignment="1">
      <alignment horizontal="left" vertical="center"/>
    </xf>
    <xf numFmtId="0" fontId="11" fillId="0" borderId="28" xfId="6" applyFont="1" applyFill="1" applyBorder="1" applyAlignment="1">
      <alignment horizontal="left" vertical="center"/>
    </xf>
    <xf numFmtId="0" fontId="12" fillId="0" borderId="29" xfId="6" applyFont="1" applyFill="1" applyBorder="1" applyAlignment="1">
      <alignment horizontal="center" vertical="center"/>
    </xf>
    <xf numFmtId="0" fontId="5" fillId="0" borderId="29" xfId="6" applyFont="1" applyFill="1" applyBorder="1" applyAlignment="1">
      <alignment horizontal="left" vertical="center"/>
    </xf>
    <xf numFmtId="0" fontId="11" fillId="0" borderId="26" xfId="6" applyFont="1" applyFill="1" applyBorder="1" applyAlignment="1">
      <alignment horizontal="left" vertical="center"/>
    </xf>
    <xf numFmtId="0" fontId="11" fillId="0" borderId="13" xfId="6" applyFont="1" applyFill="1" applyBorder="1" applyAlignment="1">
      <alignment horizontal="left" vertical="center"/>
    </xf>
    <xf numFmtId="0" fontId="12" fillId="0" borderId="29" xfId="6" applyFont="1" applyFill="1" applyBorder="1" applyAlignment="1">
      <alignment horizontal="left" vertical="center"/>
    </xf>
    <xf numFmtId="0" fontId="12" fillId="0" borderId="13" xfId="6" applyFont="1" applyFill="1" applyBorder="1" applyAlignment="1">
      <alignment horizontal="left" vertical="center" wrapText="1"/>
    </xf>
    <xf numFmtId="0" fontId="9" fillId="0" borderId="27" xfId="6" applyFill="1" applyBorder="1" applyAlignment="1">
      <alignment horizontal="center" vertical="center"/>
    </xf>
    <xf numFmtId="0" fontId="9" fillId="0" borderId="29" xfId="6" applyFont="1" applyFill="1" applyBorder="1" applyAlignment="1">
      <alignment horizontal="left" vertical="center"/>
    </xf>
    <xf numFmtId="0" fontId="12" fillId="0" borderId="30" xfId="6" applyFont="1" applyFill="1" applyBorder="1" applyAlignment="1">
      <alignment horizontal="left" vertical="center"/>
    </xf>
    <xf numFmtId="0" fontId="5" fillId="0" borderId="26" xfId="6" applyFont="1" applyFill="1" applyBorder="1" applyAlignment="1">
      <alignment horizontal="left" vertical="center"/>
    </xf>
    <xf numFmtId="0" fontId="12" fillId="0" borderId="27" xfId="6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4" fillId="0" borderId="33" xfId="0" applyFont="1" applyBorder="1"/>
    <xf numFmtId="0" fontId="14" fillId="0" borderId="4" xfId="0" applyFont="1" applyBorder="1"/>
    <xf numFmtId="0" fontId="14" fillId="0" borderId="5" xfId="0" applyFont="1" applyBorder="1" applyAlignment="1">
      <alignment horizontal="center" vertical="center"/>
    </xf>
    <xf numFmtId="0" fontId="0" fillId="0" borderId="33" xfId="0" applyBorder="1"/>
    <xf numFmtId="0" fontId="0" fillId="0" borderId="4" xfId="0" applyBorder="1"/>
    <xf numFmtId="0" fontId="0" fillId="0" borderId="34" xfId="0" applyBorder="1"/>
    <xf numFmtId="0" fontId="0" fillId="0" borderId="35" xfId="0" applyBorder="1"/>
    <xf numFmtId="0" fontId="0" fillId="4" borderId="0" xfId="0" applyFill="1"/>
    <xf numFmtId="0" fontId="14" fillId="0" borderId="36" xfId="0" applyFont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4" xfId="0" applyFont="1" applyFill="1" applyBorder="1"/>
    <xf numFmtId="0" fontId="0" fillId="5" borderId="4" xfId="0" applyFill="1" applyBorder="1"/>
    <xf numFmtId="0" fontId="0" fillId="5" borderId="35" xfId="0" applyFill="1" applyBorder="1"/>
    <xf numFmtId="0" fontId="13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/>
    <xf numFmtId="0" fontId="0" fillId="0" borderId="39" xfId="0" applyBorder="1"/>
    <xf numFmtId="0" fontId="0" fillId="0" borderId="4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4" xfId="0" applyFill="1" applyBorder="1"/>
    <xf numFmtId="0" fontId="15" fillId="6" borderId="4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Font="1" applyFill="1" applyBorder="1" applyAlignment="1">
      <alignment vertical="top"/>
    </xf>
    <xf numFmtId="0" fontId="0" fillId="2" borderId="4" xfId="0" applyFont="1" applyFill="1" applyBorder="1" applyAlignment="1">
      <alignment vertical="top" wrapText="1"/>
    </xf>
    <xf numFmtId="0" fontId="14" fillId="6" borderId="4" xfId="0" applyFont="1" applyFill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0" fillId="3" borderId="4" xfId="0" applyFont="1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7" fillId="0" borderId="0" xfId="0" applyFont="1"/>
    <xf numFmtId="0" fontId="17" fillId="0" borderId="0" xfId="0" applyFont="1" applyAlignment="1">
      <alignment vertical="top" wrapText="1"/>
    </xf>
  </cellXfs>
  <cellStyles count="60">
    <cellStyle name="常规" xfId="0" builtinId="0"/>
    <cellStyle name="常规 11 17" xfId="1"/>
    <cellStyle name="常规 10 10" xfId="2"/>
    <cellStyle name="S11" xfId="3"/>
    <cellStyle name="S10" xfId="4"/>
    <cellStyle name="常规 4" xfId="5"/>
    <cellStyle name="常规 2" xfId="6"/>
    <cellStyle name="常规 40" xfId="7"/>
    <cellStyle name="60% - 强调文字颜色 6" xfId="8" builtinId="52"/>
    <cellStyle name="20% - 强调文字颜色 4" xfId="9" builtinId="42"/>
    <cellStyle name="强调文字颜色 4" xfId="10" builtinId="41"/>
    <cellStyle name="输入" xfId="11" builtinId="20"/>
    <cellStyle name="40% - 强调文字颜色 3" xfId="12" builtinId="39"/>
    <cellStyle name="20% - 强调文字颜色 3" xfId="13" builtinId="38"/>
    <cellStyle name="S16" xfId="14"/>
    <cellStyle name="货币" xfId="15" builtinId="4"/>
    <cellStyle name="强调文字颜色 3" xfId="16" builtinId="37"/>
    <cellStyle name="百分比" xfId="17" builtinId="5"/>
    <cellStyle name="60% - 强调文字颜色 2" xfId="18" builtinId="36"/>
    <cellStyle name="60% - 强调文字颜色 5" xfId="19" builtinId="48"/>
    <cellStyle name="S15" xfId="20"/>
    <cellStyle name="强调文字颜色 2" xfId="21" builtinId="33"/>
    <cellStyle name="60% - 强调文字颜色 1" xfId="22" builtinId="32"/>
    <cellStyle name="60% - 强调文字颜色 4" xfId="23" builtinId="44"/>
    <cellStyle name="计算" xfId="24" builtinId="22"/>
    <cellStyle name="强调文字颜色 1" xfId="25" builtinId="29"/>
    <cellStyle name="适中" xfId="26" builtinId="28"/>
    <cellStyle name="20% - 强调文字颜色 5" xfId="27" builtinId="46"/>
    <cellStyle name="常规 23" xfId="28"/>
    <cellStyle name="好" xfId="29" builtinId="26"/>
    <cellStyle name="20% - 强调文字颜色 1" xfId="30" builtinId="30"/>
    <cellStyle name="汇总" xfId="31" builtinId="25"/>
    <cellStyle name="差" xfId="32" builtinId="27"/>
    <cellStyle name="检查单元格" xfId="33" builtinId="23"/>
    <cellStyle name="输出" xfId="34" builtinId="21"/>
    <cellStyle name="标题 1" xfId="35" builtinId="16"/>
    <cellStyle name="解释性文本" xfId="36" builtinId="53"/>
    <cellStyle name="20% - 强调文字颜色 2" xfId="37" builtinId="34"/>
    <cellStyle name="标题 4" xfId="38" builtinId="19"/>
    <cellStyle name="货币[0]" xfId="39" builtinId="7"/>
    <cellStyle name="40% - 强调文字颜色 4" xfId="40" builtinId="43"/>
    <cellStyle name="千位分隔" xfId="41" builtinId="3"/>
    <cellStyle name="已访问的超链接" xfId="42" builtinId="9"/>
    <cellStyle name="标题" xfId="43" builtinId="15"/>
    <cellStyle name="40% - 强调文字颜色 2" xfId="44" builtinId="35"/>
    <cellStyle name="警告文本" xfId="45" builtinId="11"/>
    <cellStyle name="60% - 强调文字颜色 3" xfId="46" builtinId="40"/>
    <cellStyle name="注释" xfId="47" builtinId="10"/>
    <cellStyle name="20% - 强调文字颜色 6" xfId="48" builtinId="50"/>
    <cellStyle name="强调文字颜色 5" xfId="49" builtinId="45"/>
    <cellStyle name="40% - 强调文字颜色 6" xfId="50" builtinId="51"/>
    <cellStyle name="超链接" xfId="51" builtinId="8"/>
    <cellStyle name="千位分隔[0]" xfId="52" builtinId="6"/>
    <cellStyle name="标题 2" xfId="53" builtinId="17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86990"/>
              <a:ext cx="74104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758555"/>
              <a:ext cx="33718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51890" y="1666240"/>
              <a:ext cx="354965" cy="3575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7585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7585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7712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67050"/>
              <a:ext cx="7410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586990"/>
              <a:ext cx="36639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459990"/>
              <a:ext cx="586740" cy="459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683510"/>
              <a:ext cx="58674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034030"/>
              <a:ext cx="36639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2932430"/>
              <a:ext cx="586740" cy="3676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447290"/>
              <a:ext cx="355600" cy="472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683510"/>
              <a:ext cx="35560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034030"/>
              <a:ext cx="3784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2868930"/>
              <a:ext cx="355600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76200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87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49450"/>
              <a:ext cx="7410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62150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85670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25930"/>
              <a:ext cx="7283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25930"/>
              <a:ext cx="61214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1725930"/>
              <a:ext cx="29019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628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620010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2843530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76200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87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95375" y="2779395"/>
              <a:ext cx="462915" cy="3384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39360"/>
              <a:ext cx="982345" cy="7639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72410"/>
              <a:ext cx="74104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85850" y="3032125"/>
              <a:ext cx="578485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74290"/>
              <a:ext cx="57848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2785110"/>
              <a:ext cx="64579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94205" y="1645285"/>
              <a:ext cx="362585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57375" y="2141220"/>
              <a:ext cx="362585" cy="2787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558800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905500"/>
          <a:ext cx="4034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327400"/>
          <a:ext cx="40849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327400"/>
          <a:ext cx="4161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558800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4800600"/>
          <a:ext cx="4034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558800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905500"/>
          <a:ext cx="4034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7.6" outlineLevelCol="1"/>
  <cols>
    <col min="1" max="1" width="5.5" customWidth="1"/>
    <col min="2" max="2" width="96.3303571428571" style="128" customWidth="1"/>
    <col min="3" max="3" width="10.1696428571429" customWidth="1"/>
  </cols>
  <sheetData>
    <row r="1" ht="21" customHeight="1" spans="1:2">
      <c r="A1" s="129"/>
      <c r="B1" s="130" t="s">
        <v>0</v>
      </c>
    </row>
    <row r="2" ht="18" spans="1:2">
      <c r="A2" s="112">
        <v>1</v>
      </c>
      <c r="B2" s="131" t="s">
        <v>1</v>
      </c>
    </row>
    <row r="3" ht="18" spans="1:2">
      <c r="A3" s="112">
        <v>2</v>
      </c>
      <c r="B3" s="131" t="s">
        <v>2</v>
      </c>
    </row>
    <row r="4" ht="18" spans="1:2">
      <c r="A4" s="112">
        <v>3</v>
      </c>
      <c r="B4" s="131" t="s">
        <v>3</v>
      </c>
    </row>
    <row r="5" ht="18" spans="1:2">
      <c r="A5" s="112">
        <v>4</v>
      </c>
      <c r="B5" s="131" t="s">
        <v>4</v>
      </c>
    </row>
    <row r="6" ht="18" spans="1:2">
      <c r="A6" s="112">
        <v>5</v>
      </c>
      <c r="B6" s="131" t="s">
        <v>5</v>
      </c>
    </row>
    <row r="7" ht="18" spans="1:2">
      <c r="A7" s="112">
        <v>6</v>
      </c>
      <c r="B7" s="131" t="s">
        <v>6</v>
      </c>
    </row>
    <row r="8" s="127" customFormat="1" ht="15" customHeight="1" spans="1:2">
      <c r="A8" s="132">
        <v>7</v>
      </c>
      <c r="B8" s="133" t="s">
        <v>7</v>
      </c>
    </row>
    <row r="9" ht="19" customHeight="1" spans="1:2">
      <c r="A9" s="129"/>
      <c r="B9" s="134" t="s">
        <v>8</v>
      </c>
    </row>
    <row r="10" ht="16" customHeight="1" spans="1:2">
      <c r="A10" s="112">
        <v>1</v>
      </c>
      <c r="B10" s="135" t="s">
        <v>9</v>
      </c>
    </row>
    <row r="11" ht="18" spans="1:2">
      <c r="A11" s="112">
        <v>2</v>
      </c>
      <c r="B11" s="131" t="s">
        <v>10</v>
      </c>
    </row>
    <row r="12" ht="36" spans="1:2">
      <c r="A12" s="112">
        <v>3</v>
      </c>
      <c r="B12" s="136" t="s">
        <v>11</v>
      </c>
    </row>
    <row r="13" ht="18" spans="1:2">
      <c r="A13" s="112">
        <v>4</v>
      </c>
      <c r="B13" s="137" t="s">
        <v>12</v>
      </c>
    </row>
    <row r="14" ht="18" spans="1:2">
      <c r="A14" s="112">
        <v>5</v>
      </c>
      <c r="B14" s="137" t="s">
        <v>13</v>
      </c>
    </row>
    <row r="15" ht="18" spans="1:2">
      <c r="A15" s="112">
        <v>6</v>
      </c>
      <c r="B15" s="137" t="s">
        <v>14</v>
      </c>
    </row>
    <row r="16" ht="18" spans="1:2">
      <c r="A16" s="112">
        <v>7</v>
      </c>
      <c r="B16" s="137" t="s">
        <v>15</v>
      </c>
    </row>
    <row r="17" ht="18" spans="1:2">
      <c r="A17" s="112">
        <v>8</v>
      </c>
      <c r="B17" s="137" t="s">
        <v>16</v>
      </c>
    </row>
    <row r="18" ht="18" spans="1:2">
      <c r="A18" s="112">
        <v>9</v>
      </c>
      <c r="B18" s="131" t="s">
        <v>17</v>
      </c>
    </row>
    <row r="19" spans="1:2">
      <c r="A19" s="112"/>
      <c r="B19" s="131"/>
    </row>
    <row r="20" ht="24" spans="1:2">
      <c r="A20" s="129"/>
      <c r="B20" s="130" t="s">
        <v>18</v>
      </c>
    </row>
    <row r="21" ht="18" spans="1:2">
      <c r="A21" s="112">
        <v>1</v>
      </c>
      <c r="B21" s="138" t="s">
        <v>19</v>
      </c>
    </row>
    <row r="22" ht="18" spans="1:2">
      <c r="A22" s="112">
        <v>2</v>
      </c>
      <c r="B22" s="131" t="s">
        <v>20</v>
      </c>
    </row>
    <row r="23" ht="18" spans="1:2">
      <c r="A23" s="112">
        <v>3</v>
      </c>
      <c r="B23" s="131" t="s">
        <v>21</v>
      </c>
    </row>
    <row r="24" ht="18" spans="1:2">
      <c r="A24" s="112">
        <v>4</v>
      </c>
      <c r="B24" s="131" t="s">
        <v>22</v>
      </c>
    </row>
    <row r="25" ht="36" spans="1:2">
      <c r="A25" s="112">
        <v>5</v>
      </c>
      <c r="B25" s="137" t="s">
        <v>23</v>
      </c>
    </row>
    <row r="26" ht="18" spans="1:2">
      <c r="A26" s="112">
        <v>6</v>
      </c>
      <c r="B26" s="137" t="s">
        <v>24</v>
      </c>
    </row>
    <row r="27" customFormat="1" ht="18" spans="1:2">
      <c r="A27" s="112">
        <v>7</v>
      </c>
      <c r="B27" s="131" t="s">
        <v>25</v>
      </c>
    </row>
    <row r="28" spans="1:2">
      <c r="A28" s="112"/>
      <c r="B28" s="131"/>
    </row>
    <row r="29" ht="24" spans="1:2">
      <c r="A29" s="129"/>
      <c r="B29" s="130" t="s">
        <v>26</v>
      </c>
    </row>
    <row r="30" ht="18" spans="1:2">
      <c r="A30" s="112">
        <v>1</v>
      </c>
      <c r="B30" s="138" t="s">
        <v>27</v>
      </c>
    </row>
    <row r="31" ht="18" spans="1:2">
      <c r="A31" s="112">
        <v>2</v>
      </c>
      <c r="B31" s="131" t="s">
        <v>28</v>
      </c>
    </row>
    <row r="32" ht="18" spans="1:2">
      <c r="A32" s="112">
        <v>3</v>
      </c>
      <c r="B32" s="131" t="s">
        <v>29</v>
      </c>
    </row>
    <row r="33" ht="36" spans="1:2">
      <c r="A33" s="112">
        <v>4</v>
      </c>
      <c r="B33" s="131" t="s">
        <v>30</v>
      </c>
    </row>
    <row r="34" ht="18" spans="1:2">
      <c r="A34" s="112">
        <v>5</v>
      </c>
      <c r="B34" s="131" t="s">
        <v>31</v>
      </c>
    </row>
    <row r="35" ht="18" spans="1:2">
      <c r="A35" s="112">
        <v>6</v>
      </c>
      <c r="B35" s="131" t="s">
        <v>32</v>
      </c>
    </row>
    <row r="36" customFormat="1" ht="18" spans="1:2">
      <c r="A36" s="112">
        <v>7</v>
      </c>
      <c r="B36" s="131" t="s">
        <v>33</v>
      </c>
    </row>
    <row r="37" spans="1:2">
      <c r="A37" s="112"/>
      <c r="B37" s="131"/>
    </row>
    <row r="39" spans="1:2">
      <c r="A39" s="139" t="s">
        <v>34</v>
      </c>
      <c r="B39" s="140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106" t="s">
        <v>35</v>
      </c>
      <c r="C2" s="107"/>
      <c r="D2" s="107"/>
      <c r="E2" s="107"/>
      <c r="F2" s="107"/>
      <c r="G2" s="107"/>
      <c r="H2" s="107"/>
      <c r="I2" s="122"/>
    </row>
    <row r="3" ht="28" customHeight="1" spans="2:9">
      <c r="B3" s="108"/>
      <c r="C3" s="109"/>
      <c r="D3" s="110" t="s">
        <v>36</v>
      </c>
      <c r="E3" s="116"/>
      <c r="F3" s="117" t="s">
        <v>37</v>
      </c>
      <c r="G3" s="118"/>
      <c r="H3" s="110" t="s">
        <v>38</v>
      </c>
      <c r="I3" s="123"/>
    </row>
    <row r="4" ht="28" customHeight="1" spans="2:9">
      <c r="B4" s="108" t="s">
        <v>39</v>
      </c>
      <c r="C4" s="109" t="s">
        <v>40</v>
      </c>
      <c r="D4" s="109" t="s">
        <v>41</v>
      </c>
      <c r="E4" s="109" t="s">
        <v>42</v>
      </c>
      <c r="F4" s="119" t="s">
        <v>41</v>
      </c>
      <c r="G4" s="119" t="s">
        <v>42</v>
      </c>
      <c r="H4" s="109" t="s">
        <v>41</v>
      </c>
      <c r="I4" s="124" t="s">
        <v>42</v>
      </c>
    </row>
    <row r="5" ht="28" customHeight="1" spans="2:9">
      <c r="B5" s="111" t="s">
        <v>43</v>
      </c>
      <c r="C5" s="112">
        <v>13</v>
      </c>
      <c r="D5" s="112">
        <v>0</v>
      </c>
      <c r="E5" s="112">
        <v>1</v>
      </c>
      <c r="F5" s="120">
        <v>0</v>
      </c>
      <c r="G5" s="120">
        <v>1</v>
      </c>
      <c r="H5" s="112">
        <v>1</v>
      </c>
      <c r="I5" s="125">
        <v>2</v>
      </c>
    </row>
    <row r="6" ht="28" customHeight="1" spans="2:9">
      <c r="B6" s="111" t="s">
        <v>44</v>
      </c>
      <c r="C6" s="112">
        <v>20</v>
      </c>
      <c r="D6" s="112">
        <v>0</v>
      </c>
      <c r="E6" s="112">
        <v>1</v>
      </c>
      <c r="F6" s="120">
        <v>1</v>
      </c>
      <c r="G6" s="120">
        <v>2</v>
      </c>
      <c r="H6" s="112">
        <v>2</v>
      </c>
      <c r="I6" s="125">
        <v>3</v>
      </c>
    </row>
    <row r="7" ht="28" customHeight="1" spans="2:9">
      <c r="B7" s="111" t="s">
        <v>45</v>
      </c>
      <c r="C7" s="112">
        <v>32</v>
      </c>
      <c r="D7" s="112">
        <v>0</v>
      </c>
      <c r="E7" s="112">
        <v>1</v>
      </c>
      <c r="F7" s="120">
        <v>2</v>
      </c>
      <c r="G7" s="120">
        <v>3</v>
      </c>
      <c r="H7" s="112">
        <v>3</v>
      </c>
      <c r="I7" s="125">
        <v>4</v>
      </c>
    </row>
    <row r="8" ht="28" customHeight="1" spans="2:9">
      <c r="B8" s="111" t="s">
        <v>46</v>
      </c>
      <c r="C8" s="112">
        <v>50</v>
      </c>
      <c r="D8" s="112">
        <v>1</v>
      </c>
      <c r="E8" s="112">
        <v>2</v>
      </c>
      <c r="F8" s="120">
        <v>3</v>
      </c>
      <c r="G8" s="120">
        <v>4</v>
      </c>
      <c r="H8" s="112">
        <v>5</v>
      </c>
      <c r="I8" s="125">
        <v>6</v>
      </c>
    </row>
    <row r="9" ht="28" customHeight="1" spans="2:9">
      <c r="B9" s="111" t="s">
        <v>47</v>
      </c>
      <c r="C9" s="112">
        <v>80</v>
      </c>
      <c r="D9" s="112">
        <v>2</v>
      </c>
      <c r="E9" s="112">
        <v>3</v>
      </c>
      <c r="F9" s="120">
        <v>5</v>
      </c>
      <c r="G9" s="120">
        <v>6</v>
      </c>
      <c r="H9" s="112">
        <v>7</v>
      </c>
      <c r="I9" s="125">
        <v>8</v>
      </c>
    </row>
    <row r="10" ht="28" customHeight="1" spans="2:9">
      <c r="B10" s="111" t="s">
        <v>48</v>
      </c>
      <c r="C10" s="112">
        <v>125</v>
      </c>
      <c r="D10" s="112">
        <v>3</v>
      </c>
      <c r="E10" s="112">
        <v>4</v>
      </c>
      <c r="F10" s="120">
        <v>7</v>
      </c>
      <c r="G10" s="120">
        <v>8</v>
      </c>
      <c r="H10" s="112">
        <v>10</v>
      </c>
      <c r="I10" s="125">
        <v>11</v>
      </c>
    </row>
    <row r="11" ht="28" customHeight="1" spans="2:9">
      <c r="B11" s="111" t="s">
        <v>49</v>
      </c>
      <c r="C11" s="112">
        <v>200</v>
      </c>
      <c r="D11" s="112">
        <v>5</v>
      </c>
      <c r="E11" s="112">
        <v>6</v>
      </c>
      <c r="F11" s="120">
        <v>10</v>
      </c>
      <c r="G11" s="120">
        <v>11</v>
      </c>
      <c r="H11" s="112">
        <v>14</v>
      </c>
      <c r="I11" s="125">
        <v>15</v>
      </c>
    </row>
    <row r="12" ht="28" customHeight="1" spans="2:9">
      <c r="B12" s="113" t="s">
        <v>50</v>
      </c>
      <c r="C12" s="114">
        <v>315</v>
      </c>
      <c r="D12" s="114">
        <v>7</v>
      </c>
      <c r="E12" s="114">
        <v>8</v>
      </c>
      <c r="F12" s="121">
        <v>14</v>
      </c>
      <c r="G12" s="121">
        <v>15</v>
      </c>
      <c r="H12" s="114">
        <v>21</v>
      </c>
      <c r="I12" s="126">
        <v>22</v>
      </c>
    </row>
    <row r="14" spans="2:4">
      <c r="B14" s="115" t="s">
        <v>51</v>
      </c>
      <c r="C14" s="115"/>
      <c r="D14" s="11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20" workbookViewId="0">
      <selection activeCell="N25" sqref="N25"/>
    </sheetView>
  </sheetViews>
  <sheetFormatPr defaultColWidth="10.1696428571429" defaultRowHeight="17.6"/>
  <cols>
    <col min="1" max="1" width="9.66964285714286" style="31" customWidth="1"/>
    <col min="2" max="2" width="11.1696428571429" style="31" customWidth="1"/>
    <col min="3" max="3" width="9.16964285714286" style="31" customWidth="1"/>
    <col min="4" max="4" width="9.5" style="31" customWidth="1"/>
    <col min="5" max="5" width="9.16964285714286" style="31" customWidth="1"/>
    <col min="6" max="6" width="10.3303571428571" style="31" customWidth="1"/>
    <col min="7" max="7" width="9.5" style="31" customWidth="1"/>
    <col min="8" max="8" width="9.16964285714286" style="31" customWidth="1"/>
    <col min="9" max="9" width="8.16964285714286" style="31" customWidth="1"/>
    <col min="10" max="10" width="10.5" style="31" customWidth="1"/>
    <col min="11" max="11" width="12.1696428571429" style="31" customWidth="1"/>
    <col min="12" max="16384" width="10.1696428571429" style="31"/>
  </cols>
  <sheetData>
    <row r="1" ht="29.55" spans="1:11">
      <c r="A1" s="32" t="s">
        <v>52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3" t="s">
        <v>53</v>
      </c>
      <c r="B2" s="34" t="s">
        <v>54</v>
      </c>
      <c r="C2" s="34"/>
      <c r="D2" s="35" t="s">
        <v>55</v>
      </c>
      <c r="E2" s="77" t="s">
        <v>56</v>
      </c>
      <c r="F2" s="49" t="s">
        <v>57</v>
      </c>
      <c r="G2" s="78" t="s">
        <v>58</v>
      </c>
      <c r="H2" s="78"/>
      <c r="I2" s="57" t="s">
        <v>59</v>
      </c>
      <c r="J2" s="78" t="s">
        <v>60</v>
      </c>
      <c r="K2" s="90"/>
    </row>
    <row r="3" spans="1:11">
      <c r="A3" s="36" t="s">
        <v>61</v>
      </c>
      <c r="B3" s="37">
        <v>4285</v>
      </c>
      <c r="C3" s="37"/>
      <c r="D3" s="38" t="s">
        <v>62</v>
      </c>
      <c r="E3" s="79">
        <v>44900</v>
      </c>
      <c r="F3" s="80"/>
      <c r="G3" s="80"/>
      <c r="H3" s="75" t="s">
        <v>63</v>
      </c>
      <c r="I3" s="75"/>
      <c r="J3" s="75"/>
      <c r="K3" s="91"/>
    </row>
    <row r="4" spans="1:11">
      <c r="A4" s="39" t="s">
        <v>64</v>
      </c>
      <c r="B4" s="40">
        <v>2</v>
      </c>
      <c r="C4" s="41">
        <v>5</v>
      </c>
      <c r="D4" s="42" t="s">
        <v>65</v>
      </c>
      <c r="E4" s="80" t="s">
        <v>66</v>
      </c>
      <c r="F4" s="80"/>
      <c r="G4" s="80"/>
      <c r="H4" s="42" t="s">
        <v>67</v>
      </c>
      <c r="I4" s="42"/>
      <c r="J4" s="50" t="s">
        <v>68</v>
      </c>
      <c r="K4" s="92" t="s">
        <v>69</v>
      </c>
    </row>
    <row r="5" spans="1:11">
      <c r="A5" s="39" t="s">
        <v>70</v>
      </c>
      <c r="B5" s="37">
        <v>1</v>
      </c>
      <c r="C5" s="37"/>
      <c r="D5" s="38" t="s">
        <v>71</v>
      </c>
      <c r="E5" s="38" t="s">
        <v>72</v>
      </c>
      <c r="F5" s="38" t="s">
        <v>73</v>
      </c>
      <c r="G5" s="38" t="s">
        <v>74</v>
      </c>
      <c r="H5" s="42" t="s">
        <v>75</v>
      </c>
      <c r="I5" s="42"/>
      <c r="J5" s="50" t="s">
        <v>68</v>
      </c>
      <c r="K5" s="92" t="s">
        <v>69</v>
      </c>
    </row>
    <row r="6" spans="1:11">
      <c r="A6" s="43" t="s">
        <v>76</v>
      </c>
      <c r="B6" s="44">
        <v>125</v>
      </c>
      <c r="C6" s="44"/>
      <c r="D6" s="45" t="s">
        <v>77</v>
      </c>
      <c r="E6" s="55"/>
      <c r="F6" s="54">
        <v>1732</v>
      </c>
      <c r="G6" s="45"/>
      <c r="H6" s="81" t="s">
        <v>78</v>
      </c>
      <c r="I6" s="81"/>
      <c r="J6" s="54" t="s">
        <v>68</v>
      </c>
      <c r="K6" s="93" t="s">
        <v>69</v>
      </c>
    </row>
    <row r="7" ht="18.35" spans="1:11">
      <c r="A7" s="46"/>
      <c r="B7" s="47"/>
      <c r="C7" s="47"/>
      <c r="D7" s="46"/>
      <c r="E7" s="47"/>
      <c r="F7" s="82"/>
      <c r="G7" s="46"/>
      <c r="H7" s="82"/>
      <c r="I7" s="47"/>
      <c r="J7" s="47"/>
      <c r="K7" s="47"/>
    </row>
    <row r="8" spans="1:11">
      <c r="A8" s="48" t="s">
        <v>79</v>
      </c>
      <c r="B8" s="49" t="s">
        <v>80</v>
      </c>
      <c r="C8" s="49" t="s">
        <v>81</v>
      </c>
      <c r="D8" s="49" t="s">
        <v>82</v>
      </c>
      <c r="E8" s="49" t="s">
        <v>83</v>
      </c>
      <c r="F8" s="49" t="s">
        <v>84</v>
      </c>
      <c r="G8" s="83" t="s">
        <v>85</v>
      </c>
      <c r="H8" s="67"/>
      <c r="I8" s="67"/>
      <c r="J8" s="67"/>
      <c r="K8" s="94"/>
    </row>
    <row r="9" spans="1:11">
      <c r="A9" s="39" t="s">
        <v>86</v>
      </c>
      <c r="B9" s="42"/>
      <c r="C9" s="50" t="s">
        <v>68</v>
      </c>
      <c r="D9" s="50" t="s">
        <v>69</v>
      </c>
      <c r="E9" s="38" t="s">
        <v>87</v>
      </c>
      <c r="F9" s="53" t="s">
        <v>88</v>
      </c>
      <c r="G9" s="84"/>
      <c r="H9" s="85"/>
      <c r="I9" s="85"/>
      <c r="J9" s="85"/>
      <c r="K9" s="95"/>
    </row>
    <row r="10" spans="1:11">
      <c r="A10" s="39" t="s">
        <v>89</v>
      </c>
      <c r="B10" s="42"/>
      <c r="C10" s="50" t="s">
        <v>68</v>
      </c>
      <c r="D10" s="50" t="s">
        <v>69</v>
      </c>
      <c r="E10" s="38" t="s">
        <v>90</v>
      </c>
      <c r="F10" s="53" t="s">
        <v>91</v>
      </c>
      <c r="G10" s="84" t="s">
        <v>92</v>
      </c>
      <c r="H10" s="85"/>
      <c r="I10" s="85"/>
      <c r="J10" s="85"/>
      <c r="K10" s="95"/>
    </row>
    <row r="11" spans="1:11">
      <c r="A11" s="51" t="s">
        <v>93</v>
      </c>
      <c r="B11" s="52"/>
      <c r="C11" s="52"/>
      <c r="D11" s="52"/>
      <c r="E11" s="52"/>
      <c r="F11" s="52"/>
      <c r="G11" s="52"/>
      <c r="H11" s="52"/>
      <c r="I11" s="52"/>
      <c r="J11" s="52"/>
      <c r="K11" s="96"/>
    </row>
    <row r="12" spans="1:11">
      <c r="A12" s="36" t="s">
        <v>94</v>
      </c>
      <c r="B12" s="50" t="s">
        <v>95</v>
      </c>
      <c r="C12" s="50" t="s">
        <v>96</v>
      </c>
      <c r="D12" s="53"/>
      <c r="E12" s="38" t="s">
        <v>97</v>
      </c>
      <c r="F12" s="50" t="s">
        <v>95</v>
      </c>
      <c r="G12" s="50" t="s">
        <v>96</v>
      </c>
      <c r="H12" s="50"/>
      <c r="I12" s="38" t="s">
        <v>98</v>
      </c>
      <c r="J12" s="50" t="s">
        <v>95</v>
      </c>
      <c r="K12" s="92" t="s">
        <v>96</v>
      </c>
    </row>
    <row r="13" spans="1:11">
      <c r="A13" s="36" t="s">
        <v>99</v>
      </c>
      <c r="B13" s="50" t="s">
        <v>95</v>
      </c>
      <c r="C13" s="50" t="s">
        <v>96</v>
      </c>
      <c r="D13" s="53"/>
      <c r="E13" s="38" t="s">
        <v>100</v>
      </c>
      <c r="F13" s="50" t="s">
        <v>95</v>
      </c>
      <c r="G13" s="50" t="s">
        <v>96</v>
      </c>
      <c r="H13" s="50"/>
      <c r="I13" s="38" t="s">
        <v>101</v>
      </c>
      <c r="J13" s="50" t="s">
        <v>95</v>
      </c>
      <c r="K13" s="92" t="s">
        <v>96</v>
      </c>
    </row>
    <row r="14" ht="18.35" spans="1:11">
      <c r="A14" s="43" t="s">
        <v>102</v>
      </c>
      <c r="B14" s="54" t="s">
        <v>95</v>
      </c>
      <c r="C14" s="54" t="s">
        <v>96</v>
      </c>
      <c r="D14" s="55"/>
      <c r="E14" s="45" t="s">
        <v>103</v>
      </c>
      <c r="F14" s="54" t="s">
        <v>95</v>
      </c>
      <c r="G14" s="54" t="s">
        <v>96</v>
      </c>
      <c r="H14" s="54"/>
      <c r="I14" s="45" t="s">
        <v>104</v>
      </c>
      <c r="J14" s="54" t="s">
        <v>95</v>
      </c>
      <c r="K14" s="93" t="s">
        <v>96</v>
      </c>
    </row>
    <row r="15" ht="18.35" spans="1:11">
      <c r="A15" s="46"/>
      <c r="B15" s="56"/>
      <c r="C15" s="56"/>
      <c r="D15" s="47"/>
      <c r="E15" s="46"/>
      <c r="F15" s="56"/>
      <c r="G15" s="56"/>
      <c r="H15" s="56"/>
      <c r="I15" s="46"/>
      <c r="J15" s="56"/>
      <c r="K15" s="56"/>
    </row>
    <row r="16" s="29" customFormat="1" spans="1:11">
      <c r="A16" s="33" t="s">
        <v>105</v>
      </c>
      <c r="B16" s="57"/>
      <c r="C16" s="57"/>
      <c r="D16" s="57"/>
      <c r="E16" s="57"/>
      <c r="F16" s="57"/>
      <c r="G16" s="57"/>
      <c r="H16" s="57"/>
      <c r="I16" s="57"/>
      <c r="J16" s="57"/>
      <c r="K16" s="97"/>
    </row>
    <row r="17" spans="1:11">
      <c r="A17" s="39" t="s">
        <v>106</v>
      </c>
      <c r="B17" s="42"/>
      <c r="C17" s="42"/>
      <c r="D17" s="42"/>
      <c r="E17" s="42"/>
      <c r="F17" s="42"/>
      <c r="G17" s="42"/>
      <c r="H17" s="42"/>
      <c r="I17" s="42"/>
      <c r="J17" s="42"/>
      <c r="K17" s="98"/>
    </row>
    <row r="18" spans="1:11">
      <c r="A18" s="39" t="s">
        <v>107</v>
      </c>
      <c r="B18" s="42"/>
      <c r="C18" s="42"/>
      <c r="D18" s="42"/>
      <c r="E18" s="42"/>
      <c r="F18" s="42"/>
      <c r="G18" s="42"/>
      <c r="H18" s="42"/>
      <c r="I18" s="42"/>
      <c r="J18" s="42"/>
      <c r="K18" s="98"/>
    </row>
    <row r="19" spans="1:11">
      <c r="A19" s="58" t="s">
        <v>108</v>
      </c>
      <c r="B19" s="50"/>
      <c r="C19" s="50"/>
      <c r="D19" s="50"/>
      <c r="E19" s="50"/>
      <c r="F19" s="50"/>
      <c r="G19" s="50"/>
      <c r="H19" s="50"/>
      <c r="I19" s="50"/>
      <c r="J19" s="50"/>
      <c r="K19" s="92"/>
    </row>
    <row r="20" spans="1:11">
      <c r="A20" s="59" t="s">
        <v>109</v>
      </c>
      <c r="B20" s="60"/>
      <c r="C20" s="60"/>
      <c r="D20" s="60"/>
      <c r="E20" s="60"/>
      <c r="F20" s="60"/>
      <c r="G20" s="60"/>
      <c r="H20" s="60"/>
      <c r="I20" s="60"/>
      <c r="J20" s="60"/>
      <c r="K20" s="99"/>
    </row>
    <row r="21" spans="1:1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99"/>
    </row>
    <row r="22" spans="1:1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99"/>
    </row>
    <row r="23" spans="1:11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100"/>
    </row>
    <row r="24" spans="1:11">
      <c r="A24" s="39" t="s">
        <v>110</v>
      </c>
      <c r="B24" s="42"/>
      <c r="C24" s="50" t="s">
        <v>68</v>
      </c>
      <c r="D24" s="50" t="s">
        <v>69</v>
      </c>
      <c r="E24" s="75"/>
      <c r="F24" s="75"/>
      <c r="G24" s="75"/>
      <c r="H24" s="75"/>
      <c r="I24" s="75"/>
      <c r="J24" s="75"/>
      <c r="K24" s="91"/>
    </row>
    <row r="25" ht="18.35" spans="1:11">
      <c r="A25" s="63" t="s">
        <v>111</v>
      </c>
      <c r="B25" s="64"/>
      <c r="C25" s="64"/>
      <c r="D25" s="64"/>
      <c r="E25" s="64"/>
      <c r="F25" s="64"/>
      <c r="G25" s="64"/>
      <c r="H25" s="64"/>
      <c r="I25" s="64"/>
      <c r="J25" s="64"/>
      <c r="K25" s="101"/>
    </row>
    <row r="26" ht="18.35" spans="1:1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>
      <c r="A27" s="66" t="s">
        <v>112</v>
      </c>
      <c r="B27" s="67"/>
      <c r="C27" s="67"/>
      <c r="D27" s="67"/>
      <c r="E27" s="67"/>
      <c r="F27" s="67"/>
      <c r="G27" s="67"/>
      <c r="H27" s="67"/>
      <c r="I27" s="67"/>
      <c r="J27" s="67"/>
      <c r="K27" s="94"/>
    </row>
    <row r="28" spans="1:11">
      <c r="A28" s="68" t="s">
        <v>113</v>
      </c>
      <c r="B28" s="69"/>
      <c r="C28" s="69"/>
      <c r="D28" s="69"/>
      <c r="E28" s="69"/>
      <c r="F28" s="69"/>
      <c r="G28" s="69"/>
      <c r="H28" s="69"/>
      <c r="I28" s="69"/>
      <c r="J28" s="69"/>
      <c r="K28" s="102"/>
    </row>
    <row r="29" spans="1:11">
      <c r="A29" s="68" t="s">
        <v>114</v>
      </c>
      <c r="B29" s="69"/>
      <c r="C29" s="69"/>
      <c r="D29" s="69"/>
      <c r="E29" s="69"/>
      <c r="F29" s="69"/>
      <c r="G29" s="69"/>
      <c r="H29" s="69"/>
      <c r="I29" s="69"/>
      <c r="J29" s="69"/>
      <c r="K29" s="102"/>
    </row>
    <row r="30" spans="1:11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102"/>
    </row>
    <row r="31" spans="1:11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102"/>
    </row>
    <row r="32" spans="1:11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102"/>
    </row>
    <row r="33" ht="23" customHeight="1" spans="1:11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102"/>
    </row>
    <row r="34" ht="23" customHeight="1" spans="1:11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99"/>
    </row>
    <row r="35" ht="23" customHeight="1" spans="1:11">
      <c r="A35" s="70"/>
      <c r="B35" s="60"/>
      <c r="C35" s="60"/>
      <c r="D35" s="60"/>
      <c r="E35" s="60"/>
      <c r="F35" s="60"/>
      <c r="G35" s="60"/>
      <c r="H35" s="60"/>
      <c r="I35" s="60"/>
      <c r="J35" s="60"/>
      <c r="K35" s="99"/>
    </row>
    <row r="36" ht="23" customHeight="1" spans="1:11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103"/>
    </row>
    <row r="37" ht="18.75" customHeight="1" spans="1:11">
      <c r="A37" s="73" t="s">
        <v>115</v>
      </c>
      <c r="B37" s="74"/>
      <c r="C37" s="74"/>
      <c r="D37" s="74"/>
      <c r="E37" s="74"/>
      <c r="F37" s="74"/>
      <c r="G37" s="74"/>
      <c r="H37" s="74"/>
      <c r="I37" s="74"/>
      <c r="J37" s="74"/>
      <c r="K37" s="104"/>
    </row>
    <row r="38" s="30" customFormat="1" ht="18.75" customHeight="1" spans="1:11">
      <c r="A38" s="39" t="s">
        <v>116</v>
      </c>
      <c r="B38" s="42"/>
      <c r="C38" s="42"/>
      <c r="D38" s="75" t="s">
        <v>117</v>
      </c>
      <c r="E38" s="75"/>
      <c r="F38" s="86" t="s">
        <v>118</v>
      </c>
      <c r="G38" s="87"/>
      <c r="H38" s="42" t="s">
        <v>119</v>
      </c>
      <c r="I38" s="42"/>
      <c r="J38" s="42" t="s">
        <v>120</v>
      </c>
      <c r="K38" s="98"/>
    </row>
    <row r="39" ht="18.75" customHeight="1" spans="1:13">
      <c r="A39" s="39" t="s">
        <v>121</v>
      </c>
      <c r="B39" s="42" t="s">
        <v>122</v>
      </c>
      <c r="C39" s="42"/>
      <c r="D39" s="42"/>
      <c r="E39" s="42"/>
      <c r="F39" s="42"/>
      <c r="G39" s="42"/>
      <c r="H39" s="42"/>
      <c r="I39" s="42"/>
      <c r="J39" s="42"/>
      <c r="K39" s="98"/>
      <c r="M39" s="30"/>
    </row>
    <row r="40" ht="31" customHeight="1" spans="1:11">
      <c r="A40" s="39" t="s">
        <v>123</v>
      </c>
      <c r="B40" s="42"/>
      <c r="C40" s="42"/>
      <c r="D40" s="42"/>
      <c r="E40" s="42"/>
      <c r="F40" s="42"/>
      <c r="G40" s="42"/>
      <c r="H40" s="42"/>
      <c r="I40" s="42"/>
      <c r="J40" s="42"/>
      <c r="K40" s="98"/>
    </row>
    <row r="41" ht="18.75" customHeight="1" spans="1:11">
      <c r="A41" s="39"/>
      <c r="B41" s="42"/>
      <c r="C41" s="42"/>
      <c r="D41" s="42"/>
      <c r="E41" s="42"/>
      <c r="F41" s="42"/>
      <c r="G41" s="42"/>
      <c r="H41" s="42"/>
      <c r="I41" s="42"/>
      <c r="J41" s="42"/>
      <c r="K41" s="98"/>
    </row>
    <row r="42" ht="32" customHeight="1" spans="1:11">
      <c r="A42" s="43" t="s">
        <v>124</v>
      </c>
      <c r="B42" s="76" t="s">
        <v>125</v>
      </c>
      <c r="C42" s="76"/>
      <c r="D42" s="45" t="s">
        <v>126</v>
      </c>
      <c r="E42" s="55" t="s">
        <v>127</v>
      </c>
      <c r="F42" s="45" t="s">
        <v>128</v>
      </c>
      <c r="G42" s="88">
        <v>44983</v>
      </c>
      <c r="H42" s="89" t="s">
        <v>129</v>
      </c>
      <c r="I42" s="89"/>
      <c r="J42" s="76" t="s">
        <v>130</v>
      </c>
      <c r="K42" s="1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A7" workbookViewId="0">
      <selection activeCell="I7" sqref="I7"/>
    </sheetView>
  </sheetViews>
  <sheetFormatPr defaultColWidth="9" defaultRowHeight="26" customHeight="1"/>
  <cols>
    <col min="1" max="1" width="17.1696428571429" style="1" customWidth="1"/>
    <col min="2" max="6" width="9.33035714285714" style="1" customWidth="1"/>
    <col min="7" max="7" width="1.33035714285714" style="1" customWidth="1"/>
    <col min="8" max="8" width="17" style="1" customWidth="1"/>
    <col min="9" max="9" width="18.5" style="1" customWidth="1"/>
    <col min="10" max="10" width="16.6696428571429" style="1" customWidth="1"/>
    <col min="11" max="11" width="14.1696428571429" style="1" customWidth="1"/>
    <col min="12" max="12" width="16.3303571428571" style="1" customWidth="1"/>
    <col min="13" max="16384" width="9" style="1"/>
  </cols>
  <sheetData>
    <row r="1" ht="30" customHeight="1" spans="1:12">
      <c r="A1" s="2" t="s">
        <v>131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9" customHeight="1" spans="1:12">
      <c r="A2" s="4" t="s">
        <v>55</v>
      </c>
      <c r="B2" s="5" t="s">
        <v>56</v>
      </c>
      <c r="C2" s="5"/>
      <c r="D2" s="6" t="s">
        <v>132</v>
      </c>
      <c r="E2" s="5" t="s">
        <v>58</v>
      </c>
      <c r="F2" s="5"/>
      <c r="G2" s="19"/>
      <c r="H2" s="5" t="s">
        <v>58</v>
      </c>
      <c r="I2" s="5"/>
      <c r="J2" s="5"/>
      <c r="K2" s="5"/>
      <c r="L2" s="27"/>
    </row>
    <row r="3" ht="29" customHeight="1" spans="1:12">
      <c r="A3" s="7" t="s">
        <v>133</v>
      </c>
      <c r="B3" s="8" t="s">
        <v>134</v>
      </c>
      <c r="C3" s="8"/>
      <c r="D3" s="8"/>
      <c r="E3" s="8"/>
      <c r="F3" s="8"/>
      <c r="G3" s="20"/>
      <c r="H3" s="21"/>
      <c r="I3" s="21"/>
      <c r="J3" s="21"/>
      <c r="K3" s="21"/>
      <c r="L3" s="28"/>
    </row>
    <row r="4" ht="29" customHeight="1" spans="1:12">
      <c r="A4" s="7"/>
      <c r="B4" s="9" t="s">
        <v>135</v>
      </c>
      <c r="C4" s="9" t="s">
        <v>136</v>
      </c>
      <c r="D4" s="10" t="s">
        <v>137</v>
      </c>
      <c r="E4" s="9" t="s">
        <v>138</v>
      </c>
      <c r="F4" s="9" t="s">
        <v>139</v>
      </c>
      <c r="G4" s="20"/>
      <c r="H4" s="9" t="s">
        <v>140</v>
      </c>
      <c r="I4" s="10" t="s">
        <v>141</v>
      </c>
      <c r="J4" s="9" t="s">
        <v>142</v>
      </c>
      <c r="K4" s="9" t="s">
        <v>143</v>
      </c>
      <c r="L4" s="9" t="s">
        <v>144</v>
      </c>
    </row>
    <row r="5" ht="29" customHeight="1" spans="1:12">
      <c r="A5" s="7"/>
      <c r="B5" s="9" t="s">
        <v>145</v>
      </c>
      <c r="C5" s="9" t="s">
        <v>146</v>
      </c>
      <c r="D5" s="11" t="s">
        <v>147</v>
      </c>
      <c r="E5" s="9" t="s">
        <v>148</v>
      </c>
      <c r="F5" s="9" t="s">
        <v>149</v>
      </c>
      <c r="G5" s="20"/>
      <c r="H5" s="9" t="s">
        <v>146</v>
      </c>
      <c r="I5" s="11" t="s">
        <v>147</v>
      </c>
      <c r="J5" s="9" t="s">
        <v>148</v>
      </c>
      <c r="K5" s="9" t="s">
        <v>149</v>
      </c>
      <c r="L5" s="9" t="s">
        <v>150</v>
      </c>
    </row>
    <row r="6" ht="29" customHeight="1" spans="1:12">
      <c r="A6" s="12" t="s">
        <v>151</v>
      </c>
      <c r="B6" s="12">
        <f>C6-2.1</f>
        <v>97.9</v>
      </c>
      <c r="C6" s="13">
        <v>100</v>
      </c>
      <c r="D6" s="12">
        <f>C6+2.1</f>
        <v>102.1</v>
      </c>
      <c r="E6" s="12">
        <f>D6+2.1</f>
        <v>104.2</v>
      </c>
      <c r="F6" s="12">
        <f>E6+2.1</f>
        <v>106.3</v>
      </c>
      <c r="G6" s="20"/>
      <c r="H6" s="22" t="s">
        <v>152</v>
      </c>
      <c r="I6" s="22" t="s">
        <v>153</v>
      </c>
      <c r="J6" s="22" t="s">
        <v>154</v>
      </c>
      <c r="K6" s="22" t="s">
        <v>155</v>
      </c>
      <c r="L6" s="22" t="s">
        <v>156</v>
      </c>
    </row>
    <row r="7" ht="29" customHeight="1" spans="1:12">
      <c r="A7" s="12" t="s">
        <v>157</v>
      </c>
      <c r="B7" s="12">
        <f>C7-1.5</f>
        <v>70.5</v>
      </c>
      <c r="C7" s="13">
        <v>72</v>
      </c>
      <c r="D7" s="12">
        <f>C7+1.5</f>
        <v>73.5</v>
      </c>
      <c r="E7" s="12">
        <f>D7+1.5</f>
        <v>75</v>
      </c>
      <c r="F7" s="12">
        <f>E7+1.5</f>
        <v>76.5</v>
      </c>
      <c r="G7" s="20"/>
      <c r="H7" s="22" t="s">
        <v>158</v>
      </c>
      <c r="I7" s="22" t="s">
        <v>159</v>
      </c>
      <c r="J7" s="22" t="s">
        <v>160</v>
      </c>
      <c r="K7" s="22" t="s">
        <v>161</v>
      </c>
      <c r="L7" s="22" t="s">
        <v>160</v>
      </c>
    </row>
    <row r="8" ht="29" customHeight="1" spans="1:12">
      <c r="A8" s="12" t="s">
        <v>162</v>
      </c>
      <c r="B8" s="12">
        <f>C8-4</f>
        <v>72</v>
      </c>
      <c r="C8" s="14">
        <v>76</v>
      </c>
      <c r="D8" s="12">
        <f t="shared" ref="D8:D10" si="0">C8+4</f>
        <v>80</v>
      </c>
      <c r="E8" s="12">
        <f>D8+5</f>
        <v>85</v>
      </c>
      <c r="F8" s="23">
        <f>E8+6</f>
        <v>91</v>
      </c>
      <c r="G8" s="20"/>
      <c r="H8" s="24" t="s">
        <v>163</v>
      </c>
      <c r="I8" s="24" t="s">
        <v>153</v>
      </c>
      <c r="J8" s="24" t="s">
        <v>164</v>
      </c>
      <c r="K8" s="24" t="s">
        <v>165</v>
      </c>
      <c r="L8" s="24" t="s">
        <v>159</v>
      </c>
    </row>
    <row r="9" ht="29" customHeight="1" spans="1:12">
      <c r="A9" s="12" t="s">
        <v>166</v>
      </c>
      <c r="B9" s="12">
        <f>C9-4</f>
        <v>81</v>
      </c>
      <c r="C9" s="14">
        <v>85</v>
      </c>
      <c r="D9" s="12">
        <f t="shared" si="0"/>
        <v>89</v>
      </c>
      <c r="E9" s="12">
        <f>D9+5</f>
        <v>94</v>
      </c>
      <c r="F9" s="23">
        <f>E9+6</f>
        <v>100</v>
      </c>
      <c r="G9" s="20"/>
      <c r="H9" s="22" t="s">
        <v>167</v>
      </c>
      <c r="I9" s="22" t="s">
        <v>159</v>
      </c>
      <c r="J9" s="22" t="s">
        <v>168</v>
      </c>
      <c r="K9" s="22">
        <v>-0.2</v>
      </c>
      <c r="L9" s="22" t="s">
        <v>168</v>
      </c>
    </row>
    <row r="10" ht="29" customHeight="1" spans="1:12">
      <c r="A10" s="12" t="s">
        <v>169</v>
      </c>
      <c r="B10" s="12">
        <f>C10-3.6</f>
        <v>92.4</v>
      </c>
      <c r="C10" s="13">
        <v>96</v>
      </c>
      <c r="D10" s="12">
        <f t="shared" si="0"/>
        <v>100</v>
      </c>
      <c r="E10" s="12">
        <f>D10+4</f>
        <v>104</v>
      </c>
      <c r="F10" s="23">
        <f>E10+4</f>
        <v>108</v>
      </c>
      <c r="G10" s="20"/>
      <c r="H10" s="22" t="s">
        <v>170</v>
      </c>
      <c r="I10" s="22" t="s">
        <v>171</v>
      </c>
      <c r="J10" s="22" t="s">
        <v>172</v>
      </c>
      <c r="K10" s="22" t="s">
        <v>173</v>
      </c>
      <c r="L10" s="22" t="s">
        <v>174</v>
      </c>
    </row>
    <row r="11" ht="29" customHeight="1" spans="1:12">
      <c r="A11" s="12" t="s">
        <v>175</v>
      </c>
      <c r="B11" s="12">
        <f>C11-1.15</f>
        <v>27.85</v>
      </c>
      <c r="C11" s="13">
        <v>29</v>
      </c>
      <c r="D11" s="12">
        <f>C11+1.3</f>
        <v>30.3</v>
      </c>
      <c r="E11" s="12">
        <f>D11+1.3</f>
        <v>31.6</v>
      </c>
      <c r="F11" s="12">
        <f>E11+1.3</f>
        <v>32.9</v>
      </c>
      <c r="G11" s="20"/>
      <c r="H11" s="22" t="s">
        <v>176</v>
      </c>
      <c r="I11" s="22" t="s">
        <v>177</v>
      </c>
      <c r="J11" s="22" t="s">
        <v>178</v>
      </c>
      <c r="K11" s="22">
        <v>0.8</v>
      </c>
      <c r="L11" s="22" t="s">
        <v>178</v>
      </c>
    </row>
    <row r="12" ht="29" customHeight="1" spans="1:12">
      <c r="A12" s="12" t="s">
        <v>179</v>
      </c>
      <c r="B12" s="12">
        <f>C12-0.7</f>
        <v>20.3</v>
      </c>
      <c r="C12" s="13">
        <v>21</v>
      </c>
      <c r="D12" s="12">
        <f>C12+0.7</f>
        <v>21.7</v>
      </c>
      <c r="E12" s="12">
        <f>D12+0.7</f>
        <v>22.4</v>
      </c>
      <c r="F12" s="23">
        <f>E12+0.9</f>
        <v>23.3</v>
      </c>
      <c r="G12" s="20"/>
      <c r="H12" s="22" t="s">
        <v>152</v>
      </c>
      <c r="I12" s="22" t="s">
        <v>180</v>
      </c>
      <c r="J12" s="22" t="s">
        <v>170</v>
      </c>
      <c r="K12" s="22" t="s">
        <v>181</v>
      </c>
      <c r="L12" s="22" t="s">
        <v>170</v>
      </c>
    </row>
    <row r="13" ht="29" customHeight="1" spans="1:12">
      <c r="A13" s="12" t="s">
        <v>182</v>
      </c>
      <c r="B13" s="12">
        <f>C13-0.5</f>
        <v>16.5</v>
      </c>
      <c r="C13" s="13">
        <v>17</v>
      </c>
      <c r="D13" s="12">
        <f>C13+0.5</f>
        <v>17.5</v>
      </c>
      <c r="E13" s="12">
        <f>D13+0.5</f>
        <v>18</v>
      </c>
      <c r="F13" s="23">
        <f>E13+0.7</f>
        <v>18.7</v>
      </c>
      <c r="G13" s="20"/>
      <c r="H13" s="22" t="s">
        <v>183</v>
      </c>
      <c r="I13" s="22" t="s">
        <v>184</v>
      </c>
      <c r="J13" s="22" t="s">
        <v>185</v>
      </c>
      <c r="K13" s="22">
        <v>1.8</v>
      </c>
      <c r="L13" s="22" t="s">
        <v>185</v>
      </c>
    </row>
    <row r="14" ht="29" customHeight="1" spans="1:12">
      <c r="A14" s="12" t="s">
        <v>186</v>
      </c>
      <c r="B14" s="12">
        <f>C14-0.6</f>
        <v>27.9</v>
      </c>
      <c r="C14" s="13">
        <v>28.5</v>
      </c>
      <c r="D14" s="12">
        <f>C14+0.6</f>
        <v>29.1</v>
      </c>
      <c r="E14" s="12">
        <f>D14+0.7</f>
        <v>29.8</v>
      </c>
      <c r="F14" s="23">
        <f>E14+0.6</f>
        <v>30.4</v>
      </c>
      <c r="G14" s="20"/>
      <c r="H14" s="22" t="s">
        <v>187</v>
      </c>
      <c r="I14" s="22" t="s">
        <v>188</v>
      </c>
      <c r="J14" s="22" t="s">
        <v>177</v>
      </c>
      <c r="K14" s="22" t="s">
        <v>177</v>
      </c>
      <c r="L14" s="22" t="s">
        <v>177</v>
      </c>
    </row>
    <row r="15" ht="29" customHeight="1" spans="1:12">
      <c r="A15" s="12" t="s">
        <v>189</v>
      </c>
      <c r="B15" s="12">
        <f>C15-0.9</f>
        <v>37.1</v>
      </c>
      <c r="C15" s="13">
        <v>38</v>
      </c>
      <c r="D15" s="12">
        <f>C15+1.1</f>
        <v>39.1</v>
      </c>
      <c r="E15" s="12">
        <f>D15+1.1</f>
        <v>40.2</v>
      </c>
      <c r="F15" s="23">
        <f>E15+1.1</f>
        <v>41.3</v>
      </c>
      <c r="G15" s="20"/>
      <c r="H15" s="22" t="s">
        <v>190</v>
      </c>
      <c r="I15" s="22" t="s">
        <v>191</v>
      </c>
      <c r="J15" s="22" t="s">
        <v>192</v>
      </c>
      <c r="K15" s="22" t="s">
        <v>177</v>
      </c>
      <c r="L15" s="22" t="s">
        <v>193</v>
      </c>
    </row>
    <row r="16" ht="29" customHeight="1" spans="1:12">
      <c r="A16" s="15" t="s">
        <v>194</v>
      </c>
      <c r="B16" s="15">
        <f>C16-0.5</f>
        <v>13.5</v>
      </c>
      <c r="C16" s="16">
        <v>14</v>
      </c>
      <c r="D16" s="15">
        <f>C16</f>
        <v>14</v>
      </c>
      <c r="E16" s="15">
        <f>D16+1.5</f>
        <v>15.5</v>
      </c>
      <c r="F16" s="25">
        <f>E16+0</f>
        <v>15.5</v>
      </c>
      <c r="G16" s="20"/>
      <c r="H16" s="22" t="s">
        <v>177</v>
      </c>
      <c r="I16" s="22" t="s">
        <v>195</v>
      </c>
      <c r="J16" s="22" t="s">
        <v>177</v>
      </c>
      <c r="K16" s="22" t="s">
        <v>196</v>
      </c>
      <c r="L16" s="22" t="s">
        <v>177</v>
      </c>
    </row>
    <row r="17" ht="17.6" spans="1:12">
      <c r="A17" s="17" t="s">
        <v>121</v>
      </c>
      <c r="D17" s="18"/>
      <c r="E17" s="18"/>
      <c r="F17" s="18"/>
      <c r="G17" s="18"/>
      <c r="H17" s="18"/>
      <c r="I17" s="18"/>
      <c r="J17" s="18"/>
      <c r="K17" s="18"/>
      <c r="L17" s="18"/>
    </row>
    <row r="18" ht="17.6" spans="1:12">
      <c r="A18" s="1" t="s">
        <v>197</v>
      </c>
      <c r="D18" s="18"/>
      <c r="E18" s="18"/>
      <c r="F18" s="18"/>
      <c r="G18" s="18"/>
      <c r="H18" s="18"/>
      <c r="I18" s="18"/>
      <c r="J18" s="18"/>
      <c r="K18" s="18"/>
      <c r="L18" s="18"/>
    </row>
    <row r="19" ht="17.6" spans="1:11">
      <c r="A19" s="18"/>
      <c r="B19" s="18"/>
      <c r="C19" s="18"/>
      <c r="D19" s="18"/>
      <c r="E19" s="18"/>
      <c r="F19" s="18"/>
      <c r="G19" s="18"/>
      <c r="H19" s="26"/>
      <c r="I19" s="17" t="s">
        <v>198</v>
      </c>
      <c r="J19" s="17"/>
      <c r="K19" s="17" t="s">
        <v>199</v>
      </c>
    </row>
  </sheetData>
  <mergeCells count="8">
    <mergeCell ref="A1:L1"/>
    <mergeCell ref="B2:C2"/>
    <mergeCell ref="E2:F2"/>
    <mergeCell ref="H2:L2"/>
    <mergeCell ref="B3:F3"/>
    <mergeCell ref="H3:L3"/>
    <mergeCell ref="A3:A5"/>
    <mergeCell ref="G2:G16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工作内容</vt:lpstr>
      <vt:lpstr>AQL2.5验货</vt:lpstr>
      <vt:lpstr>尾期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2020-03-11T09:34:00Z</dcterms:created>
  <dcterms:modified xsi:type="dcterms:W3CDTF">2023-03-01T10:42:12Z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9A76448B09AA4BF58667FC667EC195F4</vt:lpwstr>
  </property>
</Properties>
</file>