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40" windowHeight="10080" tabRatio="727"/>
  </bookViews>
  <sheets>
    <sheet name="尾期" sheetId="5" r:id="rId1"/>
    <sheet name="验货尺寸表" sheetId="6" r:id="rId2"/>
  </sheets>
  <calcPr calcId="144525" concurrentCalc="0"/>
</workbook>
</file>

<file path=xl/sharedStrings.xml><?xml version="1.0" encoding="utf-8"?>
<sst xmlns="http://schemas.openxmlformats.org/spreadsheetml/2006/main" count="215" uniqueCount="120">
  <si>
    <t>QC出货报告书</t>
  </si>
  <si>
    <t>订单类别</t>
  </si>
  <si>
    <t>探路者</t>
  </si>
  <si>
    <t>款号</t>
  </si>
  <si>
    <t>QAZZAL84113</t>
  </si>
  <si>
    <t>儿童皮肤衣</t>
  </si>
  <si>
    <t>生产工厂</t>
  </si>
  <si>
    <t>天津探越</t>
  </si>
  <si>
    <t>订单数量</t>
  </si>
  <si>
    <t>合同日期</t>
  </si>
  <si>
    <t>检验资料确认</t>
  </si>
  <si>
    <t>色/号型数</t>
  </si>
  <si>
    <t>交货形式</t>
  </si>
  <si>
    <t>送货</t>
  </si>
  <si>
    <t>面料第三方合格报告</t>
  </si>
  <si>
    <t>有</t>
  </si>
  <si>
    <t>无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</si>
  <si>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</si>
  <si>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</si>
  <si>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</si>
  <si>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</si>
  <si>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</si>
  <si>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</si>
  <si>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</si>
  <si>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</si>
  <si>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</si>
  <si>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</si>
  <si>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</si>
  <si>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</si>
  <si>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</si>
  <si>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</si>
  <si>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</si>
  <si>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</si>
  <si>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</si>
  <si>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</si>
  <si>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</si>
  <si>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洗水唛</t>
  </si>
  <si>
    <t>正</t>
  </si>
  <si>
    <t>误</t>
  </si>
  <si>
    <t>印、绣花</t>
  </si>
  <si>
    <t>装箱数量</t>
  </si>
  <si>
    <t>合格证</t>
  </si>
  <si>
    <t>缝纫用线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</si>
  <si>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</si>
  <si>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</si>
  <si>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</si>
  <si>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</si>
  <si>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</si>
  <si>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</si>
  <si>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</si>
  <si>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白色  1.2.3.</t>
  </si>
  <si>
    <t>香水紫  1.5.6.7.8.9.</t>
  </si>
  <si>
    <t>②规格异常情况</t>
  </si>
  <si>
    <t>情况说明：</t>
  </si>
  <si>
    <t xml:space="preserve">【问题点描述】  </t>
  </si>
  <si>
    <t>1.断线1件</t>
  </si>
  <si>
    <t>2.脏污1件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</si>
  <si>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</si>
  <si>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</si>
  <si>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</si>
  <si>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</si>
  <si>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</si>
  <si>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</si>
  <si>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备注：</t>
  </si>
  <si>
    <t>此次出货884件，按照探路者要求抽箱验货80件，返修2件，未超标，同意出货。</t>
  </si>
  <si>
    <t>检验部门</t>
  </si>
  <si>
    <t>品控部</t>
  </si>
  <si>
    <t>检验人</t>
  </si>
  <si>
    <t>杨金玲</t>
  </si>
  <si>
    <t>查验时间</t>
  </si>
  <si>
    <t>工厂负责人</t>
  </si>
  <si>
    <t>蒋</t>
  </si>
  <si>
    <t>QC规格测量表</t>
  </si>
  <si>
    <t>品名</t>
  </si>
  <si>
    <t>指示规格 FINAL SPAC</t>
  </si>
  <si>
    <t>样品规格 FINAL SPAC</t>
  </si>
  <si>
    <t>白色</t>
  </si>
  <si>
    <t>香水紫</t>
  </si>
  <si>
    <t>120/60</t>
  </si>
  <si>
    <t>130/64</t>
  </si>
  <si>
    <t>140/68</t>
  </si>
  <si>
    <t>150/72</t>
  </si>
  <si>
    <t>160/80A</t>
  </si>
  <si>
    <t>165/84A</t>
  </si>
  <si>
    <t>后中长</t>
  </si>
  <si>
    <t>+0.5 +1</t>
  </si>
  <si>
    <t>+1  +1</t>
  </si>
  <si>
    <t>+1 +0.5</t>
  </si>
  <si>
    <t>+1  +0.5</t>
  </si>
  <si>
    <t>前中拉链长</t>
  </si>
  <si>
    <t>0  +1</t>
  </si>
  <si>
    <t>+1  0</t>
  </si>
  <si>
    <t>胸围</t>
  </si>
  <si>
    <t>+0.5  0</t>
  </si>
  <si>
    <t>腰围</t>
  </si>
  <si>
    <t>0  0</t>
  </si>
  <si>
    <t>+0.5  +0.5</t>
  </si>
  <si>
    <t>摆围（平量）</t>
  </si>
  <si>
    <t>-0.5  0</t>
  </si>
  <si>
    <t>-0.5 0</t>
  </si>
  <si>
    <t>-0.5  -0.5</t>
  </si>
  <si>
    <t>摆围（拉量）</t>
  </si>
  <si>
    <t>+0.5  +1</t>
  </si>
  <si>
    <t>+0.5 +0.5</t>
  </si>
  <si>
    <t>0 +0.5</t>
  </si>
  <si>
    <t>肩宽</t>
  </si>
  <si>
    <t>+0.6  0</t>
  </si>
  <si>
    <t>+0.3  0</t>
  </si>
  <si>
    <t>+0.7  0</t>
  </si>
  <si>
    <t>-0.6  +0.4</t>
  </si>
  <si>
    <t>下领围</t>
  </si>
  <si>
    <t>0  +0.5</t>
  </si>
  <si>
    <t>+0.5 0</t>
  </si>
  <si>
    <t>肩点袖长</t>
  </si>
  <si>
    <t>0  -0.5</t>
  </si>
  <si>
    <t>+0.5  -0.5</t>
  </si>
  <si>
    <t>袖口/2（平量）</t>
  </si>
  <si>
    <t>前领高</t>
  </si>
  <si>
    <t>帽高</t>
  </si>
  <si>
    <t>帽宽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</si>
</sst>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5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sz val="12"/>
      <name val="华文楷体"/>
      <charset val="134"/>
    </font>
    <font>
      <b/>
      <sz val="11"/>
      <name val="宋体"/>
      <charset val="134"/>
    </font>
    <font>
      <sz val="10"/>
      <name val="微软雅黑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</fills>
  <borders count="38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8">
    <xf numFmtId="0" fontId="0" fillId="0" borderId="0"/>
    <xf numFmtId="0" fontId="8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10" borderId="32" applyNumberFormat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7" fillId="20" borderId="32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8" fillId="0" borderId="0"/>
    <xf numFmtId="0" fontId="26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2" fillId="25" borderId="36" applyNumberFormat="0" applyAlignment="0" applyProtection="0">
      <alignment vertical="center"/>
    </xf>
    <xf numFmtId="0" fontId="34" fillId="20" borderId="37" applyNumberFormat="0" applyAlignment="0" applyProtection="0">
      <alignment vertical="center"/>
    </xf>
    <xf numFmtId="0" fontId="30" fillId="0" borderId="3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/>
    <xf numFmtId="0" fontId="15" fillId="8" borderId="0" applyNumberFormat="0" applyBorder="0" applyAlignment="0" applyProtection="0">
      <alignment vertical="center"/>
    </xf>
    <xf numFmtId="0" fontId="17" fillId="7" borderId="31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33" fillId="0" borderId="35" applyNumberFormat="0" applyFill="0" applyAlignment="0" applyProtection="0">
      <alignment vertical="center"/>
    </xf>
    <xf numFmtId="0" fontId="31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8" fillId="0" borderId="0"/>
    <xf numFmtId="0" fontId="29" fillId="0" borderId="34" applyNumberFormat="0" applyFill="0" applyAlignment="0" applyProtection="0">
      <alignment vertical="center"/>
    </xf>
  </cellStyleXfs>
  <cellXfs count="112">
    <xf numFmtId="0" fontId="0" fillId="0" borderId="0" xfId="0"/>
    <xf numFmtId="0" fontId="1" fillId="2" borderId="0" xfId="56" applyFont="1" applyFill="1" applyAlignment="1">
      <alignment horizontal="center" vertical="center"/>
    </xf>
    <xf numFmtId="0" fontId="2" fillId="2" borderId="0" xfId="56" applyFont="1" applyFill="1" applyAlignment="1">
      <alignment horizontal="center" vertical="center"/>
    </xf>
    <xf numFmtId="0" fontId="3" fillId="2" borderId="0" xfId="56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/>
    </xf>
    <xf numFmtId="0" fontId="1" fillId="3" borderId="2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center" vertical="center"/>
    </xf>
    <xf numFmtId="0" fontId="2" fillId="2" borderId="3" xfId="56" applyFont="1" applyFill="1" applyBorder="1" applyAlignment="1" applyProtection="1">
      <alignment horizontal="center" vertical="center"/>
    </xf>
    <xf numFmtId="0" fontId="2" fillId="2" borderId="4" xfId="56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6" fillId="2" borderId="4" xfId="38" applyFont="1" applyFill="1" applyBorder="1" applyAlignment="1">
      <alignment horizontal="center" vertical="center"/>
    </xf>
    <xf numFmtId="0" fontId="2" fillId="2" borderId="2" xfId="56" applyFont="1" applyFill="1" applyBorder="1" applyAlignment="1">
      <alignment horizontal="center" vertical="center"/>
    </xf>
    <xf numFmtId="0" fontId="2" fillId="2" borderId="5" xfId="56" applyFont="1" applyFill="1" applyBorder="1" applyAlignment="1">
      <alignment horizontal="center" vertical="center"/>
    </xf>
    <xf numFmtId="0" fontId="2" fillId="3" borderId="4" xfId="56" applyFont="1" applyFill="1" applyBorder="1" applyAlignment="1">
      <alignment horizontal="center" vertical="center"/>
    </xf>
    <xf numFmtId="49" fontId="7" fillId="3" borderId="4" xfId="56" applyNumberFormat="1" applyFont="1" applyFill="1" applyBorder="1" applyAlignment="1">
      <alignment horizontal="center" vertical="center"/>
    </xf>
    <xf numFmtId="0" fontId="8" fillId="3" borderId="0" xfId="3" applyFill="1" applyAlignment="1">
      <alignment horizontal="left" vertical="center"/>
    </xf>
    <xf numFmtId="0" fontId="8" fillId="0" borderId="0" xfId="3" applyFill="1" applyBorder="1" applyAlignment="1">
      <alignment horizontal="left" vertical="center"/>
    </xf>
    <xf numFmtId="0" fontId="8" fillId="2" borderId="0" xfId="3" applyFill="1" applyAlignment="1">
      <alignment horizontal="left" vertical="center"/>
    </xf>
    <xf numFmtId="0" fontId="8" fillId="0" borderId="0" xfId="3" applyFont="1" applyFill="1" applyAlignment="1">
      <alignment horizontal="left" vertical="center"/>
    </xf>
    <xf numFmtId="0" fontId="8" fillId="0" borderId="0" xfId="3" applyFill="1" applyAlignment="1">
      <alignment horizontal="left" vertical="center"/>
    </xf>
    <xf numFmtId="0" fontId="9" fillId="0" borderId="6" xfId="3" applyFont="1" applyFill="1" applyBorder="1" applyAlignment="1">
      <alignment horizontal="center" vertical="top"/>
    </xf>
    <xf numFmtId="0" fontId="10" fillId="0" borderId="7" xfId="3" applyFont="1" applyFill="1" applyBorder="1" applyAlignment="1">
      <alignment horizontal="left" vertical="center"/>
    </xf>
    <xf numFmtId="0" fontId="11" fillId="3" borderId="8" xfId="3" applyFont="1" applyFill="1" applyBorder="1" applyAlignment="1">
      <alignment horizontal="center" vertical="center"/>
    </xf>
    <xf numFmtId="0" fontId="10" fillId="0" borderId="8" xfId="3" applyFont="1" applyFill="1" applyBorder="1" applyAlignment="1">
      <alignment horizontal="center" vertical="center"/>
    </xf>
    <xf numFmtId="0" fontId="10" fillId="0" borderId="9" xfId="3" applyFont="1" applyFill="1" applyBorder="1" applyAlignment="1">
      <alignment vertical="center"/>
    </xf>
    <xf numFmtId="0" fontId="11" fillId="3" borderId="10" xfId="3" applyFont="1" applyFill="1" applyBorder="1" applyAlignment="1">
      <alignment horizontal="center" vertical="center"/>
    </xf>
    <xf numFmtId="0" fontId="10" fillId="0" borderId="10" xfId="3" applyFont="1" applyFill="1" applyBorder="1" applyAlignment="1">
      <alignment vertical="center"/>
    </xf>
    <xf numFmtId="0" fontId="10" fillId="0" borderId="9" xfId="3" applyFont="1" applyFill="1" applyBorder="1" applyAlignment="1">
      <alignment horizontal="left" vertical="center"/>
    </xf>
    <xf numFmtId="0" fontId="11" fillId="3" borderId="10" xfId="3" applyFont="1" applyFill="1" applyBorder="1" applyAlignment="1">
      <alignment horizontal="right" vertical="center"/>
    </xf>
    <xf numFmtId="0" fontId="10" fillId="0" borderId="10" xfId="3" applyFont="1" applyFill="1" applyBorder="1" applyAlignment="1">
      <alignment horizontal="left" vertical="center"/>
    </xf>
    <xf numFmtId="0" fontId="10" fillId="0" borderId="11" xfId="3" applyFont="1" applyFill="1" applyBorder="1" applyAlignment="1">
      <alignment vertical="center"/>
    </xf>
    <xf numFmtId="0" fontId="12" fillId="3" borderId="12" xfId="3" applyFont="1" applyFill="1" applyBorder="1" applyAlignment="1">
      <alignment horizontal="center" vertical="center" wrapText="1"/>
    </xf>
    <xf numFmtId="0" fontId="12" fillId="3" borderId="12" xfId="3" applyFont="1" applyFill="1" applyBorder="1" applyAlignment="1">
      <alignment horizontal="center" vertical="center"/>
    </xf>
    <xf numFmtId="0" fontId="10" fillId="0" borderId="12" xfId="3" applyFont="1" applyFill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10" fillId="3" borderId="7" xfId="3" applyFont="1" applyFill="1" applyBorder="1" applyAlignment="1">
      <alignment vertical="center"/>
    </xf>
    <xf numFmtId="0" fontId="10" fillId="3" borderId="8" xfId="3" applyFont="1" applyFill="1" applyBorder="1" applyAlignment="1">
      <alignment vertical="center"/>
    </xf>
    <xf numFmtId="0" fontId="10" fillId="3" borderId="9" xfId="3" applyFont="1" applyFill="1" applyBorder="1" applyAlignment="1">
      <alignment horizontal="left" vertical="center"/>
    </xf>
    <xf numFmtId="0" fontId="10" fillId="3" borderId="10" xfId="3" applyFont="1" applyFill="1" applyBorder="1" applyAlignment="1">
      <alignment horizontal="left" vertical="center"/>
    </xf>
    <xf numFmtId="0" fontId="13" fillId="3" borderId="10" xfId="3" applyFont="1" applyFill="1" applyBorder="1" applyAlignment="1">
      <alignment horizontal="left" vertical="center"/>
    </xf>
    <xf numFmtId="0" fontId="5" fillId="3" borderId="13" xfId="3" applyFont="1" applyFill="1" applyBorder="1" applyAlignment="1">
      <alignment horizontal="left" vertical="center"/>
    </xf>
    <xf numFmtId="0" fontId="5" fillId="3" borderId="14" xfId="3" applyFont="1" applyFill="1" applyBorder="1" applyAlignment="1">
      <alignment horizontal="left" vertical="center"/>
    </xf>
    <xf numFmtId="0" fontId="10" fillId="3" borderId="9" xfId="3" applyFont="1" applyFill="1" applyBorder="1" applyAlignment="1">
      <alignment vertical="center"/>
    </xf>
    <xf numFmtId="0" fontId="13" fillId="3" borderId="10" xfId="3" applyFont="1" applyFill="1" applyBorder="1" applyAlignment="1">
      <alignment vertical="center"/>
    </xf>
    <xf numFmtId="0" fontId="10" fillId="3" borderId="11" xfId="3" applyFont="1" applyFill="1" applyBorder="1" applyAlignment="1">
      <alignment vertical="center"/>
    </xf>
    <xf numFmtId="0" fontId="13" fillId="3" borderId="12" xfId="3" applyFont="1" applyFill="1" applyBorder="1" applyAlignment="1">
      <alignment horizontal="left" vertical="center"/>
    </xf>
    <xf numFmtId="0" fontId="13" fillId="3" borderId="12" xfId="3" applyFont="1" applyFill="1" applyBorder="1" applyAlignment="1">
      <alignment vertical="center"/>
    </xf>
    <xf numFmtId="0" fontId="13" fillId="0" borderId="0" xfId="3" applyFont="1" applyFill="1" applyBorder="1" applyAlignment="1">
      <alignment horizontal="left" vertical="center"/>
    </xf>
    <xf numFmtId="0" fontId="10" fillId="0" borderId="8" xfId="3" applyFont="1" applyFill="1" applyBorder="1" applyAlignment="1">
      <alignment horizontal="left" vertical="center"/>
    </xf>
    <xf numFmtId="0" fontId="13" fillId="3" borderId="9" xfId="3" applyFont="1" applyFill="1" applyBorder="1" applyAlignment="1">
      <alignment horizontal="left" vertical="center"/>
    </xf>
    <xf numFmtId="0" fontId="13" fillId="3" borderId="13" xfId="3" applyFont="1" applyFill="1" applyBorder="1" applyAlignment="1">
      <alignment horizontal="left" vertical="center"/>
    </xf>
    <xf numFmtId="0" fontId="13" fillId="3" borderId="14" xfId="3" applyFont="1" applyFill="1" applyBorder="1" applyAlignment="1">
      <alignment horizontal="left" vertical="center"/>
    </xf>
    <xf numFmtId="0" fontId="13" fillId="0" borderId="13" xfId="3" applyFont="1" applyFill="1" applyBorder="1" applyAlignment="1">
      <alignment horizontal="left" vertical="center"/>
    </xf>
    <xf numFmtId="0" fontId="13" fillId="0" borderId="14" xfId="3" applyFont="1" applyFill="1" applyBorder="1" applyAlignment="1">
      <alignment horizontal="left" vertical="center"/>
    </xf>
    <xf numFmtId="0" fontId="13" fillId="0" borderId="10" xfId="3" applyFont="1" applyFill="1" applyBorder="1" applyAlignment="1">
      <alignment horizontal="left" vertical="center"/>
    </xf>
    <xf numFmtId="0" fontId="10" fillId="0" borderId="11" xfId="3" applyFont="1" applyFill="1" applyBorder="1" applyAlignment="1">
      <alignment horizontal="left" vertical="center"/>
    </xf>
    <xf numFmtId="0" fontId="8" fillId="0" borderId="12" xfId="3" applyFill="1" applyBorder="1" applyAlignment="1">
      <alignment horizontal="center" vertical="center"/>
    </xf>
    <xf numFmtId="0" fontId="10" fillId="0" borderId="15" xfId="3" applyFont="1" applyFill="1" applyBorder="1" applyAlignment="1">
      <alignment horizontal="center" vertical="center"/>
    </xf>
    <xf numFmtId="0" fontId="10" fillId="0" borderId="16" xfId="3" applyFont="1" applyFill="1" applyBorder="1" applyAlignment="1">
      <alignment horizontal="left" vertical="center"/>
    </xf>
    <xf numFmtId="0" fontId="10" fillId="0" borderId="17" xfId="3" applyFont="1" applyFill="1" applyBorder="1" applyAlignment="1">
      <alignment horizontal="left" vertical="center"/>
    </xf>
    <xf numFmtId="0" fontId="8" fillId="3" borderId="13" xfId="3" applyFont="1" applyFill="1" applyBorder="1" applyAlignment="1">
      <alignment horizontal="left" vertical="center"/>
    </xf>
    <xf numFmtId="0" fontId="8" fillId="3" borderId="14" xfId="3" applyFont="1" applyFill="1" applyBorder="1" applyAlignment="1">
      <alignment horizontal="left" vertical="center"/>
    </xf>
    <xf numFmtId="0" fontId="8" fillId="2" borderId="13" xfId="3" applyFont="1" applyFill="1" applyBorder="1" applyAlignment="1">
      <alignment horizontal="left" vertical="center"/>
    </xf>
    <xf numFmtId="0" fontId="8" fillId="2" borderId="14" xfId="3" applyFont="1" applyFill="1" applyBorder="1" applyAlignment="1">
      <alignment horizontal="left" vertical="center"/>
    </xf>
    <xf numFmtId="0" fontId="8" fillId="0" borderId="13" xfId="3" applyFont="1" applyFill="1" applyBorder="1" applyAlignment="1">
      <alignment horizontal="left" vertical="center"/>
    </xf>
    <xf numFmtId="0" fontId="8" fillId="0" borderId="14" xfId="3" applyFont="1" applyFill="1" applyBorder="1" applyAlignment="1">
      <alignment horizontal="left" vertical="center"/>
    </xf>
    <xf numFmtId="0" fontId="5" fillId="0" borderId="7" xfId="3" applyFont="1" applyFill="1" applyBorder="1" applyAlignment="1">
      <alignment horizontal="left" vertical="center"/>
    </xf>
    <xf numFmtId="0" fontId="5" fillId="0" borderId="8" xfId="3" applyFont="1" applyFill="1" applyBorder="1" applyAlignment="1">
      <alignment horizontal="left" vertical="center"/>
    </xf>
    <xf numFmtId="0" fontId="10" fillId="0" borderId="10" xfId="3" applyFont="1" applyFill="1" applyBorder="1" applyAlignment="1">
      <alignment horizontal="center" vertical="center"/>
    </xf>
    <xf numFmtId="0" fontId="13" fillId="3" borderId="12" xfId="3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/>
    </xf>
    <xf numFmtId="0" fontId="10" fillId="3" borderId="19" xfId="3" applyFont="1" applyFill="1" applyBorder="1" applyAlignment="1">
      <alignment horizontal="center" vertical="center"/>
    </xf>
    <xf numFmtId="58" fontId="13" fillId="3" borderId="10" xfId="3" applyNumberFormat="1" applyFont="1" applyFill="1" applyBorder="1" applyAlignment="1">
      <alignment horizontal="center" vertical="center"/>
    </xf>
    <xf numFmtId="0" fontId="13" fillId="3" borderId="10" xfId="3" applyFont="1" applyFill="1" applyBorder="1" applyAlignment="1">
      <alignment horizontal="center" vertical="center"/>
    </xf>
    <xf numFmtId="0" fontId="13" fillId="3" borderId="20" xfId="3" applyFont="1" applyFill="1" applyBorder="1" applyAlignment="1">
      <alignment horizontal="center" vertical="center"/>
    </xf>
    <xf numFmtId="0" fontId="13" fillId="3" borderId="21" xfId="3" applyFont="1" applyFill="1" applyBorder="1" applyAlignment="1">
      <alignment horizontal="center" vertical="center"/>
    </xf>
    <xf numFmtId="0" fontId="13" fillId="3" borderId="22" xfId="3" applyFont="1" applyFill="1" applyBorder="1" applyAlignment="1">
      <alignment horizontal="center" vertical="center"/>
    </xf>
    <xf numFmtId="0" fontId="10" fillId="3" borderId="12" xfId="3" applyFont="1" applyFill="1" applyBorder="1" applyAlignment="1">
      <alignment horizontal="left" vertical="center"/>
    </xf>
    <xf numFmtId="0" fontId="13" fillId="0" borderId="0" xfId="3" applyFont="1" applyFill="1" applyAlignment="1">
      <alignment horizontal="left" vertical="center"/>
    </xf>
    <xf numFmtId="0" fontId="13" fillId="3" borderId="18" xfId="3" applyFont="1" applyFill="1" applyBorder="1" applyAlignment="1">
      <alignment horizontal="center" vertical="center"/>
    </xf>
    <xf numFmtId="0" fontId="13" fillId="3" borderId="17" xfId="3" applyFont="1" applyFill="1" applyBorder="1" applyAlignment="1">
      <alignment horizontal="center" vertical="center"/>
    </xf>
    <xf numFmtId="0" fontId="10" fillId="3" borderId="10" xfId="3" applyFont="1" applyFill="1" applyBorder="1" applyAlignment="1">
      <alignment vertical="center"/>
    </xf>
    <xf numFmtId="0" fontId="13" fillId="3" borderId="23" xfId="3" applyFont="1" applyFill="1" applyBorder="1" applyAlignment="1">
      <alignment horizontal="center" vertical="center"/>
    </xf>
    <xf numFmtId="0" fontId="13" fillId="3" borderId="14" xfId="3" applyFont="1" applyFill="1" applyBorder="1" applyAlignment="1">
      <alignment horizontal="center" vertical="center"/>
    </xf>
    <xf numFmtId="0" fontId="10" fillId="3" borderId="12" xfId="3" applyFont="1" applyFill="1" applyBorder="1" applyAlignment="1">
      <alignment vertical="center"/>
    </xf>
    <xf numFmtId="0" fontId="10" fillId="0" borderId="23" xfId="3" applyFont="1" applyFill="1" applyBorder="1" applyAlignment="1">
      <alignment horizontal="left" vertical="center"/>
    </xf>
    <xf numFmtId="0" fontId="10" fillId="0" borderId="24" xfId="3" applyFont="1" applyFill="1" applyBorder="1" applyAlignment="1">
      <alignment horizontal="left" vertical="center"/>
    </xf>
    <xf numFmtId="0" fontId="13" fillId="3" borderId="12" xfId="3" applyFont="1" applyFill="1" applyBorder="1" applyAlignment="1">
      <alignment vertical="center" wrapText="1"/>
    </xf>
    <xf numFmtId="58" fontId="13" fillId="3" borderId="12" xfId="3" applyNumberFormat="1" applyFont="1" applyFill="1" applyBorder="1" applyAlignment="1">
      <alignment vertical="center"/>
    </xf>
    <xf numFmtId="0" fontId="10" fillId="0" borderId="12" xfId="3" applyFont="1" applyFill="1" applyBorder="1" applyAlignment="1">
      <alignment horizontal="center" vertical="center"/>
    </xf>
    <xf numFmtId="0" fontId="13" fillId="3" borderId="8" xfId="3" applyFont="1" applyFill="1" applyBorder="1" applyAlignment="1">
      <alignment horizontal="center" vertical="center"/>
    </xf>
    <xf numFmtId="0" fontId="13" fillId="3" borderId="25" xfId="3" applyFont="1" applyFill="1" applyBorder="1" applyAlignment="1">
      <alignment horizontal="center" vertical="center"/>
    </xf>
    <xf numFmtId="0" fontId="10" fillId="0" borderId="26" xfId="3" applyFont="1" applyFill="1" applyBorder="1" applyAlignment="1">
      <alignment horizontal="center" vertical="center"/>
    </xf>
    <xf numFmtId="0" fontId="13" fillId="3" borderId="26" xfId="3" applyFont="1" applyFill="1" applyBorder="1" applyAlignment="1">
      <alignment horizontal="left" vertical="center"/>
    </xf>
    <xf numFmtId="0" fontId="13" fillId="3" borderId="27" xfId="3" applyFont="1" applyFill="1" applyBorder="1" applyAlignment="1">
      <alignment horizontal="left" vertical="center"/>
    </xf>
    <xf numFmtId="0" fontId="13" fillId="3" borderId="28" xfId="3" applyFont="1" applyFill="1" applyBorder="1" applyAlignment="1">
      <alignment horizontal="center" vertical="center"/>
    </xf>
    <xf numFmtId="0" fontId="13" fillId="3" borderId="29" xfId="3" applyFont="1" applyFill="1" applyBorder="1" applyAlignment="1">
      <alignment horizontal="center" vertical="center"/>
    </xf>
    <xf numFmtId="0" fontId="5" fillId="3" borderId="29" xfId="3" applyFont="1" applyFill="1" applyBorder="1" applyAlignment="1">
      <alignment horizontal="left" vertical="center"/>
    </xf>
    <xf numFmtId="0" fontId="10" fillId="0" borderId="25" xfId="3" applyFont="1" applyFill="1" applyBorder="1" applyAlignment="1">
      <alignment horizontal="left" vertical="center"/>
    </xf>
    <xf numFmtId="0" fontId="10" fillId="0" borderId="26" xfId="3" applyFont="1" applyFill="1" applyBorder="1" applyAlignment="1">
      <alignment horizontal="left" vertical="center"/>
    </xf>
    <xf numFmtId="0" fontId="13" fillId="3" borderId="29" xfId="3" applyFont="1" applyFill="1" applyBorder="1" applyAlignment="1">
      <alignment horizontal="left" vertical="center"/>
    </xf>
    <xf numFmtId="0" fontId="13" fillId="0" borderId="29" xfId="3" applyFont="1" applyFill="1" applyBorder="1" applyAlignment="1">
      <alignment horizontal="left" vertical="center"/>
    </xf>
    <xf numFmtId="0" fontId="8" fillId="0" borderId="27" xfId="3" applyFill="1" applyBorder="1" applyAlignment="1">
      <alignment horizontal="center" vertical="center"/>
    </xf>
    <xf numFmtId="0" fontId="10" fillId="0" borderId="28" xfId="3" applyFont="1" applyFill="1" applyBorder="1" applyAlignment="1">
      <alignment horizontal="left" vertical="center"/>
    </xf>
    <xf numFmtId="0" fontId="8" fillId="3" borderId="29" xfId="3" applyFont="1" applyFill="1" applyBorder="1" applyAlignment="1">
      <alignment horizontal="left" vertical="center"/>
    </xf>
    <xf numFmtId="0" fontId="8" fillId="2" borderId="29" xfId="3" applyFont="1" applyFill="1" applyBorder="1" applyAlignment="1">
      <alignment horizontal="left" vertical="center"/>
    </xf>
    <xf numFmtId="0" fontId="8" fillId="0" borderId="29" xfId="3" applyFont="1" applyFill="1" applyBorder="1" applyAlignment="1">
      <alignment horizontal="left" vertical="center"/>
    </xf>
    <xf numFmtId="0" fontId="5" fillId="0" borderId="25" xfId="3" applyFont="1" applyFill="1" applyBorder="1" applyAlignment="1">
      <alignment horizontal="left" vertical="center"/>
    </xf>
    <xf numFmtId="0" fontId="10" fillId="3" borderId="26" xfId="3" applyFont="1" applyFill="1" applyBorder="1" applyAlignment="1">
      <alignment horizontal="left" vertical="center"/>
    </xf>
    <xf numFmtId="0" fontId="13" fillId="3" borderId="27" xfId="3" applyFont="1" applyFill="1" applyBorder="1" applyAlignment="1">
      <alignment horizontal="center" vertical="center"/>
    </xf>
  </cellXfs>
  <cellStyles count="58">
    <cellStyle name="常规" xfId="0" builtinId="0"/>
    <cellStyle name="常规 38 2" xfId="1"/>
    <cellStyle name="常规 4" xfId="2"/>
    <cellStyle name="常规 2" xfId="3"/>
    <cellStyle name="常规 40" xfId="4"/>
    <cellStyle name="60% - 强调文字颜色 6" xfId="5" builtinId="52"/>
    <cellStyle name="20% - 强调文字颜色 4" xfId="6" builtinId="42"/>
    <cellStyle name="强调文字颜色 4" xfId="7" builtinId="41"/>
    <cellStyle name="输入" xfId="8" builtinId="20"/>
    <cellStyle name="40% - 强调文字颜色 3" xfId="9" builtinId="39"/>
    <cellStyle name="20% - 强调文字颜色 3" xfId="10" builtinId="38"/>
    <cellStyle name="货币" xfId="11" builtinId="4"/>
    <cellStyle name="强调文字颜色 3" xfId="12" builtinId="37"/>
    <cellStyle name="百分比" xfId="13" builtinId="5"/>
    <cellStyle name="60% - 强调文字颜色 2" xfId="14" builtinId="36"/>
    <cellStyle name="60% - 强调文字颜色 5" xfId="15" builtinId="48"/>
    <cellStyle name="强调文字颜色 2" xfId="16" builtinId="33"/>
    <cellStyle name="60% - 强调文字颜色 1" xfId="17" builtinId="32"/>
    <cellStyle name="60% - 强调文字颜色 4" xfId="18" builtinId="44"/>
    <cellStyle name="计算" xfId="19" builtinId="22"/>
    <cellStyle name="强调文字颜色 1" xfId="20" builtinId="29"/>
    <cellStyle name="适中" xfId="21" builtinId="28"/>
    <cellStyle name="20% - 强调文字颜色 5" xfId="22" builtinId="46"/>
    <cellStyle name="常规 23" xfId="23"/>
    <cellStyle name="好" xfId="24" builtinId="26"/>
    <cellStyle name="20% - 强调文字颜色 1" xfId="25" builtinId="30"/>
    <cellStyle name="汇总" xfId="26" builtinId="25"/>
    <cellStyle name="差" xfId="27" builtinId="27"/>
    <cellStyle name="检查单元格" xfId="28" builtinId="23"/>
    <cellStyle name="输出" xfId="29" builtinId="21"/>
    <cellStyle name="标题 1" xfId="30" builtinId="16"/>
    <cellStyle name="解释性文本" xfId="31" builtinId="53"/>
    <cellStyle name="20% - 强调文字颜色 2" xfId="32" builtinId="34"/>
    <cellStyle name="标题 4" xfId="33" builtinId="19"/>
    <cellStyle name="货币[0]" xfId="34" builtinId="7"/>
    <cellStyle name="40% - 强调文字颜色 4" xfId="35" builtinId="43"/>
    <cellStyle name="千位分隔" xfId="36" builtinId="3"/>
    <cellStyle name="已访问的超链接" xfId="37" builtinId="9"/>
    <cellStyle name="常规_110509_2006-09-28" xfId="38"/>
    <cellStyle name="标题" xfId="39" builtinId="15"/>
    <cellStyle name="40% - 强调文字颜色 2" xfId="40" builtinId="35"/>
    <cellStyle name="警告文本" xfId="41" builtinId="11"/>
    <cellStyle name="常规 68 3" xfId="42"/>
    <cellStyle name="60% - 强调文字颜色 3" xfId="43" builtinId="40"/>
    <cellStyle name="注释" xfId="44" builtinId="10"/>
    <cellStyle name="20% - 强调文字颜色 6" xfId="45" builtinId="50"/>
    <cellStyle name="强调文字颜色 5" xfId="46" builtinId="45"/>
    <cellStyle name="40% - 强调文字颜色 6" xfId="47" builtinId="51"/>
    <cellStyle name="超链接" xfId="48" builtinId="8"/>
    <cellStyle name="千位分隔[0]" xfId="49" builtinId="6"/>
    <cellStyle name="标题 2" xfId="50" builtinId="17"/>
    <cellStyle name="常规 72" xfId="51"/>
    <cellStyle name="40% - 强调文字颜色 5" xfId="52" builtinId="47"/>
    <cellStyle name="标题 3" xfId="53" builtinId="18"/>
    <cellStyle name="强调文字颜色 6" xfId="54" builtinId="49"/>
    <cellStyle name="40% - 强调文字颜色 1" xfId="55" builtinId="31"/>
    <cellStyle name="常规 3" xfId="56"/>
    <cellStyle name="链接单元格" xfId="57" builtinId="2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checked="Checked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checked="Checked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checked="Checked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checked="Checked" noThreeD="1" val="0"/>
</file>

<file path=xl/ctrlProps/ctrlProp69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50390" y="2858770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21105" y="8166735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17905" y="1828165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247515" y="816673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613400" y="816673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915785" y="817943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63090" y="3351530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3830320" y="2858770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615815" y="2744470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615815" y="2967990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3830320" y="3305810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615815" y="3216910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271385" y="2731770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271385" y="2967990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473825" y="3305810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271385" y="3153410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334125" y="128206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080885" y="835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080885" y="10585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50390" y="2233930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64435" y="2246630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64435" y="2470150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203575" y="2010410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66035" y="2010410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3944620" y="2010410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75535" y="554736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473825" y="2904490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473825" y="3128010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080885" y="128206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334125" y="10585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334125" y="835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06805" y="2967990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59890" y="5323840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50390" y="3056890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30605" y="3305810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81405" y="2858770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804920" y="3069590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50390" y="2858770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21105" y="8166735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17905" y="1828165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247515" y="816673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5613400" y="816673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6915785" y="817943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863090" y="3351530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3830320" y="2858770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615815" y="2744470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615815" y="2967990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3830320" y="3305810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615815" y="3216910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271385" y="2731770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271385" y="2967990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473825" y="3305810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271385" y="3153410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334125" y="128206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080885" y="835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080885" y="10585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850390" y="2233930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464435" y="2246630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464435" y="2470150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203575" y="2010410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566035" y="2010410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944620" y="2010410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375535" y="554736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473825" y="2904490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473825" y="3128010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80885" y="128206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334125" y="10585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334125" y="835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06805" y="2967990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659890" y="5323840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850390" y="3056890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30605" y="3305810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081405" y="2858770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3804920" y="3069590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82550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847215" y="1955165"/>
              <a:ext cx="379730" cy="3613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814830" y="2392045"/>
              <a:ext cx="379730" cy="351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10</xdr:col>
      <xdr:colOff>114300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673860" y="7035800"/>
          <a:ext cx="40055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114300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623060" y="3987800"/>
          <a:ext cx="40563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114300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546860" y="3987800"/>
          <a:ext cx="41325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114300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673860" y="4368800"/>
          <a:ext cx="40055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10</xdr:col>
      <xdr:colOff>114300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673860" y="7035800"/>
          <a:ext cx="40055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114300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673860" y="5511800"/>
          <a:ext cx="40055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114300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623060" y="3606800"/>
          <a:ext cx="40563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114300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546860" y="3606800"/>
          <a:ext cx="41325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114300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673860" y="3987800"/>
          <a:ext cx="40055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114300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673860" y="5511800"/>
          <a:ext cx="40055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114300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673860" y="5511800"/>
          <a:ext cx="40055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114300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623060" y="3987800"/>
          <a:ext cx="40563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114300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546860" y="3987800"/>
          <a:ext cx="41325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114300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673860" y="3987800"/>
          <a:ext cx="40055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114300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673860" y="5511800"/>
          <a:ext cx="40055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8" Type="http://schemas.openxmlformats.org/officeDocument/2006/relationships/ctrlProp" Target="../ctrlProps/ctrlProp76.xml"/><Relationship Id="rId77" Type="http://schemas.openxmlformats.org/officeDocument/2006/relationships/ctrlProp" Target="../ctrlProps/ctrlProp75.xml"/><Relationship Id="rId76" Type="http://schemas.openxmlformats.org/officeDocument/2006/relationships/ctrlProp" Target="../ctrlProps/ctrlProp74.xml"/><Relationship Id="rId75" Type="http://schemas.openxmlformats.org/officeDocument/2006/relationships/ctrlProp" Target="../ctrlProps/ctrlProp73.xml"/><Relationship Id="rId74" Type="http://schemas.openxmlformats.org/officeDocument/2006/relationships/ctrlProp" Target="../ctrlProps/ctrlProp72.xml"/><Relationship Id="rId73" Type="http://schemas.openxmlformats.org/officeDocument/2006/relationships/ctrlProp" Target="../ctrlProps/ctrlProp71.xml"/><Relationship Id="rId72" Type="http://schemas.openxmlformats.org/officeDocument/2006/relationships/ctrlProp" Target="../ctrlProps/ctrlProp70.xml"/><Relationship Id="rId71" Type="http://schemas.openxmlformats.org/officeDocument/2006/relationships/ctrlProp" Target="../ctrlProps/ctrlProp69.xml"/><Relationship Id="rId70" Type="http://schemas.openxmlformats.org/officeDocument/2006/relationships/ctrlProp" Target="../ctrlProps/ctrlProp68.xml"/><Relationship Id="rId7" Type="http://schemas.openxmlformats.org/officeDocument/2006/relationships/ctrlProp" Target="../ctrlProps/ctrlProp5.xml"/><Relationship Id="rId69" Type="http://schemas.openxmlformats.org/officeDocument/2006/relationships/ctrlProp" Target="../ctrlProps/ctrlProp67.xml"/><Relationship Id="rId68" Type="http://schemas.openxmlformats.org/officeDocument/2006/relationships/ctrlProp" Target="../ctrlProps/ctrlProp66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zoomScale="125" zoomScaleNormal="125" workbookViewId="0">
      <selection activeCell="M23" sqref="M23"/>
    </sheetView>
  </sheetViews>
  <sheetFormatPr defaultColWidth="10.1696428571429" defaultRowHeight="17.6"/>
  <cols>
    <col min="1" max="1" width="9.66964285714286" style="20" customWidth="1"/>
    <col min="2" max="2" width="11.1696428571429" style="20" customWidth="1"/>
    <col min="3" max="3" width="9.16964285714286" style="20" customWidth="1"/>
    <col min="4" max="4" width="9.5" style="20" customWidth="1"/>
    <col min="5" max="5" width="9.16964285714286" style="20" customWidth="1"/>
    <col min="6" max="6" width="10.3303571428571" style="20" customWidth="1"/>
    <col min="7" max="7" width="9.5" style="20" customWidth="1"/>
    <col min="8" max="8" width="9.16964285714286" style="20" customWidth="1"/>
    <col min="9" max="9" width="8.16964285714286" style="20" customWidth="1"/>
    <col min="10" max="10" width="10.5" style="20" customWidth="1"/>
    <col min="11" max="11" width="12.1696428571429" style="20" customWidth="1"/>
    <col min="12" max="16384" width="10.1696428571429" style="20"/>
  </cols>
  <sheetData>
    <row r="1" ht="29.55" spans="1:1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>
      <c r="A2" s="22" t="s">
        <v>1</v>
      </c>
      <c r="B2" s="23" t="s">
        <v>2</v>
      </c>
      <c r="C2" s="23"/>
      <c r="D2" s="24" t="s">
        <v>3</v>
      </c>
      <c r="E2" s="5" t="s">
        <v>4</v>
      </c>
      <c r="F2" s="5"/>
      <c r="G2" s="72" t="s">
        <v>5</v>
      </c>
      <c r="H2" s="73"/>
      <c r="I2" s="50" t="s">
        <v>6</v>
      </c>
      <c r="J2" s="92" t="s">
        <v>7</v>
      </c>
      <c r="K2" s="93"/>
    </row>
    <row r="3" spans="1:11">
      <c r="A3" s="25" t="s">
        <v>8</v>
      </c>
      <c r="B3" s="26">
        <v>884</v>
      </c>
      <c r="C3" s="26"/>
      <c r="D3" s="27" t="s">
        <v>9</v>
      </c>
      <c r="E3" s="74">
        <v>44963</v>
      </c>
      <c r="F3" s="75"/>
      <c r="G3" s="75"/>
      <c r="H3" s="70" t="s">
        <v>10</v>
      </c>
      <c r="I3" s="70"/>
      <c r="J3" s="70"/>
      <c r="K3" s="94"/>
    </row>
    <row r="4" spans="1:11">
      <c r="A4" s="28" t="s">
        <v>11</v>
      </c>
      <c r="B4" s="29">
        <v>2</v>
      </c>
      <c r="C4" s="29">
        <v>6</v>
      </c>
      <c r="D4" s="30" t="s">
        <v>12</v>
      </c>
      <c r="E4" s="75" t="s">
        <v>13</v>
      </c>
      <c r="F4" s="75"/>
      <c r="G4" s="75"/>
      <c r="H4" s="40" t="s">
        <v>14</v>
      </c>
      <c r="I4" s="40"/>
      <c r="J4" s="41" t="s">
        <v>15</v>
      </c>
      <c r="K4" s="95" t="s">
        <v>16</v>
      </c>
    </row>
    <row r="5" spans="1:11">
      <c r="A5" s="28" t="s">
        <v>17</v>
      </c>
      <c r="B5" s="26">
        <v>1</v>
      </c>
      <c r="C5" s="26"/>
      <c r="D5" s="27"/>
      <c r="E5" s="27"/>
      <c r="F5" s="27"/>
      <c r="G5" s="27"/>
      <c r="H5" s="40" t="s">
        <v>18</v>
      </c>
      <c r="I5" s="40"/>
      <c r="J5" s="41" t="s">
        <v>15</v>
      </c>
      <c r="K5" s="95" t="s">
        <v>16</v>
      </c>
    </row>
    <row r="6" ht="40" customHeight="1" spans="1:11">
      <c r="A6" s="31" t="s">
        <v>19</v>
      </c>
      <c r="B6" s="32">
        <v>80</v>
      </c>
      <c r="C6" s="33"/>
      <c r="D6" s="34" t="s">
        <v>20</v>
      </c>
      <c r="E6" s="76">
        <v>883</v>
      </c>
      <c r="F6" s="77"/>
      <c r="G6" s="78"/>
      <c r="H6" s="79" t="s">
        <v>21</v>
      </c>
      <c r="I6" s="79"/>
      <c r="J6" s="47" t="s">
        <v>15</v>
      </c>
      <c r="K6" s="96" t="s">
        <v>16</v>
      </c>
    </row>
    <row r="7" ht="18.35" spans="1:11">
      <c r="A7" s="35"/>
      <c r="B7" s="36"/>
      <c r="C7" s="36"/>
      <c r="D7" s="35"/>
      <c r="E7" s="36"/>
      <c r="F7" s="80"/>
      <c r="G7" s="35"/>
      <c r="H7" s="80"/>
      <c r="I7" s="36"/>
      <c r="J7" s="36"/>
      <c r="K7" s="36"/>
    </row>
    <row r="8" s="16" customFormat="1" spans="1:11">
      <c r="A8" s="37" t="s">
        <v>22</v>
      </c>
      <c r="B8" s="38" t="s">
        <v>23</v>
      </c>
      <c r="C8" s="38" t="s">
        <v>24</v>
      </c>
      <c r="D8" s="38" t="s">
        <v>25</v>
      </c>
      <c r="E8" s="38" t="s">
        <v>26</v>
      </c>
      <c r="F8" s="38" t="s">
        <v>27</v>
      </c>
      <c r="G8" s="81"/>
      <c r="H8" s="82"/>
      <c r="I8" s="82"/>
      <c r="J8" s="82"/>
      <c r="K8" s="97"/>
    </row>
    <row r="9" s="16" customFormat="1" spans="1:11">
      <c r="A9" s="39" t="s">
        <v>28</v>
      </c>
      <c r="B9" s="40"/>
      <c r="C9" s="41" t="s">
        <v>15</v>
      </c>
      <c r="D9" s="41" t="s">
        <v>16</v>
      </c>
      <c r="E9" s="83" t="s">
        <v>29</v>
      </c>
      <c r="F9" s="45" t="s">
        <v>30</v>
      </c>
      <c r="G9" s="84"/>
      <c r="H9" s="85"/>
      <c r="I9" s="85"/>
      <c r="J9" s="85"/>
      <c r="K9" s="98"/>
    </row>
    <row r="10" s="16" customFormat="1" spans="1:11">
      <c r="A10" s="39" t="s">
        <v>31</v>
      </c>
      <c r="B10" s="40"/>
      <c r="C10" s="41" t="s">
        <v>15</v>
      </c>
      <c r="D10" s="41" t="s">
        <v>16</v>
      </c>
      <c r="E10" s="83" t="s">
        <v>32</v>
      </c>
      <c r="F10" s="45" t="s">
        <v>33</v>
      </c>
      <c r="G10" s="84" t="s">
        <v>34</v>
      </c>
      <c r="H10" s="85"/>
      <c r="I10" s="85"/>
      <c r="J10" s="85"/>
      <c r="K10" s="98"/>
    </row>
    <row r="11" s="16" customFormat="1" spans="1:11">
      <c r="A11" s="42" t="s">
        <v>35</v>
      </c>
      <c r="B11" s="43"/>
      <c r="C11" s="43"/>
      <c r="D11" s="43"/>
      <c r="E11" s="43"/>
      <c r="F11" s="43"/>
      <c r="G11" s="43"/>
      <c r="H11" s="43"/>
      <c r="I11" s="43"/>
      <c r="J11" s="43"/>
      <c r="K11" s="99"/>
    </row>
    <row r="12" s="16" customFormat="1" spans="1:11">
      <c r="A12" s="44" t="s">
        <v>36</v>
      </c>
      <c r="B12" s="41" t="s">
        <v>37</v>
      </c>
      <c r="C12" s="41" t="s">
        <v>38</v>
      </c>
      <c r="D12" s="45"/>
      <c r="E12" s="83" t="s">
        <v>39</v>
      </c>
      <c r="F12" s="41" t="s">
        <v>37</v>
      </c>
      <c r="G12" s="41" t="s">
        <v>38</v>
      </c>
      <c r="H12" s="41"/>
      <c r="I12" s="83" t="s">
        <v>40</v>
      </c>
      <c r="J12" s="41" t="s">
        <v>37</v>
      </c>
      <c r="K12" s="95" t="s">
        <v>38</v>
      </c>
    </row>
    <row r="13" s="16" customFormat="1" spans="1:11">
      <c r="A13" s="44" t="s">
        <v>41</v>
      </c>
      <c r="B13" s="41" t="s">
        <v>37</v>
      </c>
      <c r="C13" s="41" t="s">
        <v>38</v>
      </c>
      <c r="D13" s="45"/>
      <c r="E13" s="83" t="s">
        <v>42</v>
      </c>
      <c r="F13" s="41" t="s">
        <v>37</v>
      </c>
      <c r="G13" s="41" t="s">
        <v>38</v>
      </c>
      <c r="H13" s="41"/>
      <c r="I13" s="83" t="s">
        <v>43</v>
      </c>
      <c r="J13" s="41" t="s">
        <v>37</v>
      </c>
      <c r="K13" s="95" t="s">
        <v>38</v>
      </c>
    </row>
    <row r="14" s="16" customFormat="1" ht="18.35" spans="1:11">
      <c r="A14" s="46" t="s">
        <v>44</v>
      </c>
      <c r="B14" s="47" t="s">
        <v>37</v>
      </c>
      <c r="C14" s="47" t="s">
        <v>38</v>
      </c>
      <c r="D14" s="48"/>
      <c r="E14" s="86" t="s">
        <v>45</v>
      </c>
      <c r="F14" s="47" t="s">
        <v>37</v>
      </c>
      <c r="G14" s="47" t="s">
        <v>38</v>
      </c>
      <c r="H14" s="47"/>
      <c r="I14" s="86" t="s">
        <v>46</v>
      </c>
      <c r="J14" s="47" t="s">
        <v>37</v>
      </c>
      <c r="K14" s="96" t="s">
        <v>38</v>
      </c>
    </row>
    <row r="15" ht="18.35" spans="1:11">
      <c r="A15" s="35"/>
      <c r="B15" s="49"/>
      <c r="C15" s="49"/>
      <c r="D15" s="36"/>
      <c r="E15" s="35"/>
      <c r="F15" s="49"/>
      <c r="G15" s="49"/>
      <c r="H15" s="49"/>
      <c r="I15" s="35"/>
      <c r="J15" s="49"/>
      <c r="K15" s="49"/>
    </row>
    <row r="16" s="17" customFormat="1" spans="1:11">
      <c r="A16" s="22" t="s">
        <v>47</v>
      </c>
      <c r="B16" s="50"/>
      <c r="C16" s="50"/>
      <c r="D16" s="50"/>
      <c r="E16" s="50"/>
      <c r="F16" s="50"/>
      <c r="G16" s="50"/>
      <c r="H16" s="50"/>
      <c r="I16" s="50"/>
      <c r="J16" s="50"/>
      <c r="K16" s="100"/>
    </row>
    <row r="17" spans="1:11">
      <c r="A17" s="28" t="s">
        <v>48</v>
      </c>
      <c r="B17" s="30"/>
      <c r="C17" s="30"/>
      <c r="D17" s="30"/>
      <c r="E17" s="30"/>
      <c r="F17" s="30"/>
      <c r="G17" s="30"/>
      <c r="H17" s="30"/>
      <c r="I17" s="30"/>
      <c r="J17" s="30"/>
      <c r="K17" s="101"/>
    </row>
    <row r="18" spans="1:11">
      <c r="A18" s="28" t="s">
        <v>49</v>
      </c>
      <c r="B18" s="30"/>
      <c r="C18" s="30"/>
      <c r="D18" s="30"/>
      <c r="E18" s="30"/>
      <c r="F18" s="30"/>
      <c r="G18" s="30"/>
      <c r="H18" s="30"/>
      <c r="I18" s="30"/>
      <c r="J18" s="30"/>
      <c r="K18" s="101"/>
    </row>
    <row r="19" spans="1:11">
      <c r="A19" s="51" t="s">
        <v>50</v>
      </c>
      <c r="B19" s="41"/>
      <c r="C19" s="41"/>
      <c r="D19" s="41"/>
      <c r="E19" s="41"/>
      <c r="F19" s="41"/>
      <c r="G19" s="41"/>
      <c r="H19" s="41"/>
      <c r="I19" s="41"/>
      <c r="J19" s="41"/>
      <c r="K19" s="95"/>
    </row>
    <row r="20" spans="1:11">
      <c r="A20" s="52" t="s">
        <v>51</v>
      </c>
      <c r="B20" s="53"/>
      <c r="C20" s="53"/>
      <c r="D20" s="53"/>
      <c r="E20" s="53"/>
      <c r="F20" s="53"/>
      <c r="G20" s="53"/>
      <c r="H20" s="53"/>
      <c r="I20" s="53"/>
      <c r="J20" s="53"/>
      <c r="K20" s="102"/>
    </row>
    <row r="21" spans="1:11">
      <c r="A21" s="52"/>
      <c r="B21" s="53"/>
      <c r="C21" s="53"/>
      <c r="D21" s="53"/>
      <c r="E21" s="53"/>
      <c r="F21" s="53"/>
      <c r="G21" s="53"/>
      <c r="H21" s="53"/>
      <c r="I21" s="53"/>
      <c r="J21" s="53"/>
      <c r="K21" s="102"/>
    </row>
    <row r="22" spans="1:11">
      <c r="A22" s="51"/>
      <c r="B22" s="41"/>
      <c r="C22" s="41"/>
      <c r="D22" s="41"/>
      <c r="E22" s="41"/>
      <c r="F22" s="41"/>
      <c r="G22" s="41"/>
      <c r="H22" s="41"/>
      <c r="I22" s="41"/>
      <c r="J22" s="41"/>
      <c r="K22" s="95"/>
    </row>
    <row r="23" spans="1:11">
      <c r="A23" s="54"/>
      <c r="B23" s="55"/>
      <c r="C23" s="55"/>
      <c r="D23" s="55"/>
      <c r="E23" s="55"/>
      <c r="F23" s="55"/>
      <c r="G23" s="55"/>
      <c r="H23" s="55"/>
      <c r="I23" s="55"/>
      <c r="J23" s="55"/>
      <c r="K23" s="103"/>
    </row>
    <row r="24" spans="1:11">
      <c r="A24" s="28" t="s">
        <v>52</v>
      </c>
      <c r="B24" s="30"/>
      <c r="C24" s="56" t="s">
        <v>15</v>
      </c>
      <c r="D24" s="56" t="s">
        <v>16</v>
      </c>
      <c r="E24" s="70"/>
      <c r="F24" s="70"/>
      <c r="G24" s="70"/>
      <c r="H24" s="70"/>
      <c r="I24" s="70"/>
      <c r="J24" s="70"/>
      <c r="K24" s="94"/>
    </row>
    <row r="25" ht="18.35" spans="1:11">
      <c r="A25" s="57" t="s">
        <v>53</v>
      </c>
      <c r="B25" s="58"/>
      <c r="C25" s="58"/>
      <c r="D25" s="58"/>
      <c r="E25" s="58"/>
      <c r="F25" s="58"/>
      <c r="G25" s="58"/>
      <c r="H25" s="58"/>
      <c r="I25" s="58"/>
      <c r="J25" s="58"/>
      <c r="K25" s="104"/>
    </row>
    <row r="26" ht="18.35" spans="1:11">
      <c r="A26" s="59"/>
      <c r="B26" s="59"/>
      <c r="C26" s="59"/>
      <c r="D26" s="59"/>
      <c r="E26" s="59"/>
      <c r="F26" s="59"/>
      <c r="G26" s="59"/>
      <c r="H26" s="59"/>
      <c r="I26" s="59"/>
      <c r="J26" s="59"/>
      <c r="K26" s="59"/>
    </row>
    <row r="27" spans="1:11">
      <c r="A27" s="60" t="s">
        <v>54</v>
      </c>
      <c r="B27" s="61"/>
      <c r="C27" s="61"/>
      <c r="D27" s="61"/>
      <c r="E27" s="61"/>
      <c r="F27" s="61"/>
      <c r="G27" s="61"/>
      <c r="H27" s="61"/>
      <c r="I27" s="61"/>
      <c r="J27" s="61"/>
      <c r="K27" s="105"/>
    </row>
    <row r="28" spans="1:11">
      <c r="A28" s="62" t="s">
        <v>55</v>
      </c>
      <c r="B28" s="63"/>
      <c r="C28" s="63"/>
      <c r="D28" s="63"/>
      <c r="E28" s="63"/>
      <c r="F28" s="63"/>
      <c r="G28" s="63"/>
      <c r="H28" s="63"/>
      <c r="I28" s="63"/>
      <c r="J28" s="63"/>
      <c r="K28" s="106"/>
    </row>
    <row r="29" spans="1:11">
      <c r="A29" s="62" t="s">
        <v>56</v>
      </c>
      <c r="B29" s="63"/>
      <c r="C29" s="63"/>
      <c r="D29" s="63"/>
      <c r="E29" s="63"/>
      <c r="F29" s="63"/>
      <c r="G29" s="63"/>
      <c r="H29" s="63"/>
      <c r="I29" s="63"/>
      <c r="J29" s="63"/>
      <c r="K29" s="106"/>
    </row>
    <row r="30" s="18" customFormat="1" spans="1:11">
      <c r="A30" s="64"/>
      <c r="B30" s="65"/>
      <c r="C30" s="65"/>
      <c r="D30" s="65"/>
      <c r="E30" s="65"/>
      <c r="F30" s="65"/>
      <c r="G30" s="65"/>
      <c r="H30" s="65"/>
      <c r="I30" s="65"/>
      <c r="J30" s="65"/>
      <c r="K30" s="107"/>
    </row>
    <row r="31" s="18" customFormat="1" spans="1:11">
      <c r="A31" s="64"/>
      <c r="B31" s="65"/>
      <c r="C31" s="65"/>
      <c r="D31" s="65"/>
      <c r="E31" s="65"/>
      <c r="F31" s="65"/>
      <c r="G31" s="65"/>
      <c r="H31" s="65"/>
      <c r="I31" s="65"/>
      <c r="J31" s="65"/>
      <c r="K31" s="107"/>
    </row>
    <row r="32" spans="1:11">
      <c r="A32" s="66"/>
      <c r="B32" s="67"/>
      <c r="C32" s="67"/>
      <c r="D32" s="67"/>
      <c r="E32" s="67"/>
      <c r="F32" s="67"/>
      <c r="G32" s="67"/>
      <c r="H32" s="67"/>
      <c r="I32" s="67"/>
      <c r="J32" s="67"/>
      <c r="K32" s="108"/>
    </row>
    <row r="33" ht="23" customHeight="1" spans="1:11">
      <c r="A33" s="66"/>
      <c r="B33" s="67"/>
      <c r="C33" s="67"/>
      <c r="D33" s="67"/>
      <c r="E33" s="67"/>
      <c r="F33" s="67"/>
      <c r="G33" s="67"/>
      <c r="H33" s="67"/>
      <c r="I33" s="67"/>
      <c r="J33" s="67"/>
      <c r="K33" s="108"/>
    </row>
    <row r="34" ht="18.75" customHeight="1" spans="1:11">
      <c r="A34" s="68" t="s">
        <v>57</v>
      </c>
      <c r="B34" s="69"/>
      <c r="C34" s="69"/>
      <c r="D34" s="69"/>
      <c r="E34" s="69"/>
      <c r="F34" s="69"/>
      <c r="G34" s="69"/>
      <c r="H34" s="69"/>
      <c r="I34" s="69"/>
      <c r="J34" s="69"/>
      <c r="K34" s="109"/>
    </row>
    <row r="35" s="19" customFormat="1" ht="18.75" customHeight="1" spans="1:11">
      <c r="A35" s="28" t="s">
        <v>58</v>
      </c>
      <c r="B35" s="30"/>
      <c r="C35" s="30"/>
      <c r="D35" s="70" t="s">
        <v>59</v>
      </c>
      <c r="E35" s="70"/>
      <c r="F35" s="87" t="s">
        <v>60</v>
      </c>
      <c r="G35" s="88"/>
      <c r="H35" s="30" t="s">
        <v>61</v>
      </c>
      <c r="I35" s="30"/>
      <c r="J35" s="30" t="s">
        <v>62</v>
      </c>
      <c r="K35" s="101"/>
    </row>
    <row r="36" ht="18.75" customHeight="1" spans="1:13">
      <c r="A36" s="28" t="s">
        <v>63</v>
      </c>
      <c r="B36" s="30"/>
      <c r="C36" s="30"/>
      <c r="D36" s="30"/>
      <c r="E36" s="30"/>
      <c r="F36" s="30"/>
      <c r="G36" s="30"/>
      <c r="H36" s="30"/>
      <c r="I36" s="30"/>
      <c r="J36" s="30"/>
      <c r="K36" s="101"/>
      <c r="M36" s="19"/>
    </row>
    <row r="37" ht="31" customHeight="1" spans="1:11">
      <c r="A37" s="39" t="s">
        <v>64</v>
      </c>
      <c r="B37" s="40"/>
      <c r="C37" s="40"/>
      <c r="D37" s="40"/>
      <c r="E37" s="40"/>
      <c r="F37" s="40"/>
      <c r="G37" s="40"/>
      <c r="H37" s="40"/>
      <c r="I37" s="40"/>
      <c r="J37" s="40"/>
      <c r="K37" s="110"/>
    </row>
    <row r="38" ht="18.75" customHeight="1" spans="1:11">
      <c r="A38" s="28"/>
      <c r="B38" s="30"/>
      <c r="C38" s="30"/>
      <c r="D38" s="30"/>
      <c r="E38" s="30"/>
      <c r="F38" s="30"/>
      <c r="G38" s="30"/>
      <c r="H38" s="30"/>
      <c r="I38" s="30"/>
      <c r="J38" s="30"/>
      <c r="K38" s="101"/>
    </row>
    <row r="39" ht="32" customHeight="1" spans="1:11">
      <c r="A39" s="31" t="s">
        <v>65</v>
      </c>
      <c r="B39" s="71" t="s">
        <v>66</v>
      </c>
      <c r="C39" s="71"/>
      <c r="D39" s="34" t="s">
        <v>67</v>
      </c>
      <c r="E39" s="89" t="s">
        <v>68</v>
      </c>
      <c r="F39" s="34" t="s">
        <v>69</v>
      </c>
      <c r="G39" s="90">
        <v>44982</v>
      </c>
      <c r="H39" s="91" t="s">
        <v>70</v>
      </c>
      <c r="I39" s="91"/>
      <c r="J39" s="71" t="s">
        <v>71</v>
      </c>
      <c r="K39" s="111"/>
    </row>
    <row r="40" ht="16.5" customHeight="1"/>
    <row r="41" ht="16.5" customHeight="1"/>
    <row r="42" ht="16.5" customHeight="1"/>
  </sheetData>
  <mergeCells count="52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E6:G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workbookViewId="0">
      <selection activeCell="R4" sqref="R4"/>
    </sheetView>
  </sheetViews>
  <sheetFormatPr defaultColWidth="9.75" defaultRowHeight="30" customHeight="1"/>
  <cols>
    <col min="1" max="1" width="9.25" style="2" customWidth="1"/>
    <col min="2" max="2" width="7.5" style="2" customWidth="1"/>
    <col min="3" max="3" width="7.25" style="2" customWidth="1"/>
    <col min="4" max="4" width="7.125" style="2" customWidth="1"/>
    <col min="5" max="5" width="7.625" style="2" customWidth="1"/>
    <col min="6" max="6" width="7.75" style="2" customWidth="1"/>
    <col min="7" max="7" width="8.25" style="2" customWidth="1"/>
    <col min="8" max="8" width="1.5" style="2" customWidth="1"/>
    <col min="9" max="14" width="11" style="2" customWidth="1"/>
    <col min="15" max="16381" width="9.75" style="2" customWidth="1"/>
    <col min="16382" max="16384" width="9.75" style="1"/>
  </cols>
  <sheetData>
    <row r="1" s="1" customFormat="1" ht="44" customHeight="1" spans="1:19">
      <c r="A1" s="3" t="s">
        <v>72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  <c r="P1" s="2"/>
      <c r="Q1" s="2"/>
      <c r="R1" s="2"/>
      <c r="S1" s="2"/>
    </row>
    <row r="2" s="1" customFormat="1" customHeight="1" spans="1:19">
      <c r="A2" s="4" t="s">
        <v>3</v>
      </c>
      <c r="B2" s="5" t="s">
        <v>4</v>
      </c>
      <c r="C2" s="5"/>
      <c r="D2" s="6" t="s">
        <v>73</v>
      </c>
      <c r="E2" s="5" t="s">
        <v>5</v>
      </c>
      <c r="F2" s="5"/>
      <c r="G2" s="5"/>
      <c r="H2" s="12"/>
      <c r="I2" s="14" t="s">
        <v>5</v>
      </c>
      <c r="J2" s="14"/>
      <c r="K2" s="14"/>
      <c r="L2" s="14"/>
      <c r="M2" s="14"/>
      <c r="N2" s="14"/>
      <c r="O2" s="2"/>
      <c r="P2" s="2"/>
      <c r="Q2" s="2"/>
      <c r="R2" s="2"/>
      <c r="S2" s="2"/>
    </row>
    <row r="3" s="1" customFormat="1" customHeight="1" spans="1:19">
      <c r="A3" s="7"/>
      <c r="B3" s="8" t="s">
        <v>74</v>
      </c>
      <c r="C3" s="8"/>
      <c r="D3" s="8"/>
      <c r="E3" s="8"/>
      <c r="F3" s="8"/>
      <c r="G3" s="8"/>
      <c r="H3" s="8"/>
      <c r="I3" s="8" t="s">
        <v>75</v>
      </c>
      <c r="J3" s="8"/>
      <c r="K3" s="8"/>
      <c r="L3" s="8"/>
      <c r="M3" s="8"/>
      <c r="N3" s="8"/>
      <c r="O3" s="2"/>
      <c r="P3" s="2"/>
      <c r="Q3" s="2"/>
      <c r="R3" s="2"/>
      <c r="S3" s="2"/>
    </row>
    <row r="4" s="1" customFormat="1" customHeight="1" spans="1:19">
      <c r="A4" s="7"/>
      <c r="B4" s="9"/>
      <c r="C4" s="9"/>
      <c r="D4" s="9"/>
      <c r="E4" s="9"/>
      <c r="F4" s="9"/>
      <c r="G4" s="9"/>
      <c r="H4" s="8"/>
      <c r="I4" s="14" t="s">
        <v>76</v>
      </c>
      <c r="J4" s="14" t="s">
        <v>76</v>
      </c>
      <c r="K4" s="14" t="s">
        <v>77</v>
      </c>
      <c r="L4" s="14" t="s">
        <v>77</v>
      </c>
      <c r="M4" s="14" t="s">
        <v>76</v>
      </c>
      <c r="N4" s="14" t="s">
        <v>77</v>
      </c>
      <c r="O4" s="2"/>
      <c r="P4" s="2"/>
      <c r="Q4" s="2"/>
      <c r="R4" s="2"/>
      <c r="S4" s="2"/>
    </row>
    <row r="5" s="1" customFormat="1" customHeight="1" spans="1:19">
      <c r="A5" s="7"/>
      <c r="B5" s="10" t="s">
        <v>78</v>
      </c>
      <c r="C5" s="10" t="s">
        <v>79</v>
      </c>
      <c r="D5" s="10" t="s">
        <v>80</v>
      </c>
      <c r="E5" s="10" t="s">
        <v>81</v>
      </c>
      <c r="F5" s="10" t="s">
        <v>82</v>
      </c>
      <c r="G5" s="10" t="s">
        <v>83</v>
      </c>
      <c r="H5" s="8"/>
      <c r="I5" s="10" t="s">
        <v>78</v>
      </c>
      <c r="J5" s="10" t="s">
        <v>79</v>
      </c>
      <c r="K5" s="10" t="s">
        <v>80</v>
      </c>
      <c r="L5" s="10" t="s">
        <v>81</v>
      </c>
      <c r="M5" s="10" t="s">
        <v>82</v>
      </c>
      <c r="N5" s="10" t="s">
        <v>83</v>
      </c>
      <c r="O5" s="2"/>
      <c r="P5" s="2"/>
      <c r="Q5" s="2"/>
      <c r="R5" s="2"/>
      <c r="S5" s="2"/>
    </row>
    <row r="6" s="1" customFormat="1" customHeight="1" spans="1:19">
      <c r="A6" s="11" t="s">
        <v>84</v>
      </c>
      <c r="B6" s="11">
        <f t="shared" ref="B6:B11" si="0">C6-4</f>
        <v>43</v>
      </c>
      <c r="C6" s="11">
        <v>47</v>
      </c>
      <c r="D6" s="11">
        <f t="shared" ref="D6:D11" si="1">C6+4</f>
        <v>51</v>
      </c>
      <c r="E6" s="11">
        <f>D6+4</f>
        <v>55</v>
      </c>
      <c r="F6" s="11">
        <f>E6+4</f>
        <v>59</v>
      </c>
      <c r="G6" s="11">
        <f>F6+2</f>
        <v>61</v>
      </c>
      <c r="H6" s="13"/>
      <c r="I6" s="15" t="s">
        <v>85</v>
      </c>
      <c r="J6" s="15" t="s">
        <v>86</v>
      </c>
      <c r="K6" s="15" t="s">
        <v>87</v>
      </c>
      <c r="L6" s="15" t="s">
        <v>88</v>
      </c>
      <c r="M6" s="15" t="s">
        <v>87</v>
      </c>
      <c r="N6" s="15" t="s">
        <v>87</v>
      </c>
      <c r="O6" s="2"/>
      <c r="P6" s="2"/>
      <c r="Q6" s="2"/>
      <c r="R6" s="2"/>
      <c r="S6" s="2"/>
    </row>
    <row r="7" s="1" customFormat="1" customHeight="1" spans="1:19">
      <c r="A7" s="11" t="s">
        <v>89</v>
      </c>
      <c r="B7" s="11">
        <f t="shared" si="0"/>
        <v>42.5</v>
      </c>
      <c r="C7" s="11">
        <v>46.5</v>
      </c>
      <c r="D7" s="11">
        <f t="shared" si="1"/>
        <v>50.5</v>
      </c>
      <c r="E7" s="11">
        <f>D7+4</f>
        <v>54.5</v>
      </c>
      <c r="F7" s="11">
        <f>E7+4</f>
        <v>58.5</v>
      </c>
      <c r="G7" s="11">
        <f>F7+2</f>
        <v>60.5</v>
      </c>
      <c r="H7" s="13"/>
      <c r="I7" s="15" t="s">
        <v>86</v>
      </c>
      <c r="J7" s="15" t="s">
        <v>90</v>
      </c>
      <c r="K7" s="15" t="s">
        <v>88</v>
      </c>
      <c r="L7" s="15" t="s">
        <v>86</v>
      </c>
      <c r="M7" s="15" t="s">
        <v>86</v>
      </c>
      <c r="N7" s="15" t="s">
        <v>91</v>
      </c>
      <c r="O7" s="2"/>
      <c r="P7" s="2"/>
      <c r="Q7" s="2"/>
      <c r="R7" s="2"/>
      <c r="S7" s="2"/>
    </row>
    <row r="8" s="1" customFormat="1" customHeight="1" spans="1:19">
      <c r="A8" s="11" t="s">
        <v>92</v>
      </c>
      <c r="B8" s="11">
        <f t="shared" si="0"/>
        <v>81</v>
      </c>
      <c r="C8" s="11">
        <v>85</v>
      </c>
      <c r="D8" s="11">
        <f t="shared" si="1"/>
        <v>89</v>
      </c>
      <c r="E8" s="11">
        <f t="shared" ref="E8:E11" si="2">D8+6</f>
        <v>95</v>
      </c>
      <c r="F8" s="11">
        <f t="shared" ref="F8:F11" si="3">E8+6</f>
        <v>101</v>
      </c>
      <c r="G8" s="11">
        <f t="shared" ref="G8:G11" si="4">F8+4</f>
        <v>105</v>
      </c>
      <c r="H8" s="13"/>
      <c r="I8" s="15" t="s">
        <v>90</v>
      </c>
      <c r="J8" s="15" t="s">
        <v>88</v>
      </c>
      <c r="K8" s="15" t="s">
        <v>90</v>
      </c>
      <c r="L8" s="15" t="s">
        <v>90</v>
      </c>
      <c r="M8" s="15" t="s">
        <v>93</v>
      </c>
      <c r="N8" s="15" t="s">
        <v>93</v>
      </c>
      <c r="O8" s="2"/>
      <c r="P8" s="2"/>
      <c r="Q8" s="2"/>
      <c r="R8" s="2"/>
      <c r="S8" s="2"/>
    </row>
    <row r="9" s="1" customFormat="1" customHeight="1" spans="1:19">
      <c r="A9" s="11" t="s">
        <v>94</v>
      </c>
      <c r="B9" s="11">
        <f t="shared" si="0"/>
        <v>-4</v>
      </c>
      <c r="C9" s="11">
        <v>0</v>
      </c>
      <c r="D9" s="11">
        <f t="shared" si="1"/>
        <v>4</v>
      </c>
      <c r="E9" s="11">
        <f t="shared" si="2"/>
        <v>10</v>
      </c>
      <c r="F9" s="11">
        <f t="shared" si="3"/>
        <v>16</v>
      </c>
      <c r="G9" s="11">
        <f t="shared" si="4"/>
        <v>20</v>
      </c>
      <c r="H9" s="13"/>
      <c r="I9" s="15" t="s">
        <v>86</v>
      </c>
      <c r="J9" s="15" t="s">
        <v>95</v>
      </c>
      <c r="K9" s="15" t="s">
        <v>86</v>
      </c>
      <c r="L9" s="15" t="s">
        <v>96</v>
      </c>
      <c r="M9" s="15" t="s">
        <v>86</v>
      </c>
      <c r="N9" s="15" t="s">
        <v>86</v>
      </c>
      <c r="O9" s="2"/>
      <c r="P9" s="2"/>
      <c r="Q9" s="2"/>
      <c r="R9" s="2"/>
      <c r="S9" s="2"/>
    </row>
    <row r="10" s="1" customFormat="1" customHeight="1" spans="1:19">
      <c r="A10" s="11" t="s">
        <v>97</v>
      </c>
      <c r="B10" s="11">
        <f t="shared" si="0"/>
        <v>70</v>
      </c>
      <c r="C10" s="11">
        <v>74</v>
      </c>
      <c r="D10" s="11">
        <f t="shared" si="1"/>
        <v>78</v>
      </c>
      <c r="E10" s="11">
        <f t="shared" si="2"/>
        <v>84</v>
      </c>
      <c r="F10" s="11">
        <f t="shared" si="3"/>
        <v>90</v>
      </c>
      <c r="G10" s="11">
        <f t="shared" si="4"/>
        <v>94</v>
      </c>
      <c r="H10" s="13"/>
      <c r="I10" s="15" t="s">
        <v>98</v>
      </c>
      <c r="J10" s="15" t="s">
        <v>95</v>
      </c>
      <c r="K10" s="15" t="s">
        <v>99</v>
      </c>
      <c r="L10" s="15" t="s">
        <v>98</v>
      </c>
      <c r="M10" s="15" t="s">
        <v>100</v>
      </c>
      <c r="N10" s="15" t="s">
        <v>100</v>
      </c>
      <c r="O10" s="2"/>
      <c r="P10" s="2"/>
      <c r="Q10" s="2"/>
      <c r="R10" s="2"/>
      <c r="S10" s="2"/>
    </row>
    <row r="11" s="1" customFormat="1" customHeight="1" spans="1:19">
      <c r="A11" s="11" t="s">
        <v>101</v>
      </c>
      <c r="B11" s="11">
        <f t="shared" si="0"/>
        <v>86</v>
      </c>
      <c r="C11" s="11">
        <v>90</v>
      </c>
      <c r="D11" s="11">
        <f t="shared" si="1"/>
        <v>94</v>
      </c>
      <c r="E11" s="11">
        <f t="shared" si="2"/>
        <v>100</v>
      </c>
      <c r="F11" s="11">
        <f t="shared" si="3"/>
        <v>106</v>
      </c>
      <c r="G11" s="11">
        <f t="shared" si="4"/>
        <v>110</v>
      </c>
      <c r="H11" s="13"/>
      <c r="I11" s="15" t="s">
        <v>102</v>
      </c>
      <c r="J11" s="15" t="s">
        <v>98</v>
      </c>
      <c r="K11" s="15" t="s">
        <v>103</v>
      </c>
      <c r="L11" s="15" t="s">
        <v>102</v>
      </c>
      <c r="M11" s="15" t="s">
        <v>103</v>
      </c>
      <c r="N11" s="15" t="s">
        <v>104</v>
      </c>
      <c r="O11" s="2"/>
      <c r="P11" s="2"/>
      <c r="Q11" s="2"/>
      <c r="R11" s="2"/>
      <c r="S11" s="2"/>
    </row>
    <row r="12" s="1" customFormat="1" customHeight="1" spans="1:19">
      <c r="A12" s="11" t="s">
        <v>105</v>
      </c>
      <c r="B12" s="11">
        <f>C12-1.5</f>
        <v>30.5</v>
      </c>
      <c r="C12" s="11">
        <v>32</v>
      </c>
      <c r="D12" s="11">
        <f>C12+1.5</f>
        <v>33.5</v>
      </c>
      <c r="E12" s="11">
        <f>D12+1.8</f>
        <v>35.3</v>
      </c>
      <c r="F12" s="11">
        <f>E12+1.8</f>
        <v>37.1</v>
      </c>
      <c r="G12" s="11">
        <f>F12+1.2</f>
        <v>38.3</v>
      </c>
      <c r="H12" s="13"/>
      <c r="I12" s="15" t="s">
        <v>106</v>
      </c>
      <c r="J12" s="15" t="s">
        <v>107</v>
      </c>
      <c r="K12" s="15" t="s">
        <v>103</v>
      </c>
      <c r="L12" s="15" t="s">
        <v>108</v>
      </c>
      <c r="M12" s="15" t="s">
        <v>109</v>
      </c>
      <c r="N12" s="15" t="s">
        <v>109</v>
      </c>
      <c r="O12" s="2"/>
      <c r="P12" s="2"/>
      <c r="Q12" s="2"/>
      <c r="R12" s="2"/>
      <c r="S12" s="2"/>
    </row>
    <row r="13" s="1" customFormat="1" customHeight="1" spans="1:19">
      <c r="A13" s="11" t="s">
        <v>110</v>
      </c>
      <c r="B13" s="11">
        <f>C13-1</f>
        <v>45</v>
      </c>
      <c r="C13" s="11">
        <v>46</v>
      </c>
      <c r="D13" s="11">
        <f>C13+1</f>
        <v>47</v>
      </c>
      <c r="E13" s="11">
        <f>D13+1.5</f>
        <v>48.5</v>
      </c>
      <c r="F13" s="11">
        <f>E13+1.5</f>
        <v>50</v>
      </c>
      <c r="G13" s="11">
        <f>F13+1</f>
        <v>51</v>
      </c>
      <c r="H13" s="13"/>
      <c r="I13" s="15" t="s">
        <v>111</v>
      </c>
      <c r="J13" s="15" t="s">
        <v>96</v>
      </c>
      <c r="K13" s="15" t="s">
        <v>95</v>
      </c>
      <c r="L13" s="15" t="s">
        <v>111</v>
      </c>
      <c r="M13" s="15" t="s">
        <v>112</v>
      </c>
      <c r="N13" s="15" t="s">
        <v>95</v>
      </c>
      <c r="O13" s="2"/>
      <c r="P13" s="2"/>
      <c r="Q13" s="2"/>
      <c r="R13" s="2"/>
      <c r="S13" s="2"/>
    </row>
    <row r="14" s="1" customFormat="1" customHeight="1" spans="1:19">
      <c r="A14" s="11" t="s">
        <v>113</v>
      </c>
      <c r="B14" s="11">
        <f>C14-4</f>
        <v>42</v>
      </c>
      <c r="C14" s="11">
        <v>46</v>
      </c>
      <c r="D14" s="11">
        <f>C14+3</f>
        <v>49</v>
      </c>
      <c r="E14" s="11">
        <f>D14+3</f>
        <v>52</v>
      </c>
      <c r="F14" s="11">
        <f>E14+3</f>
        <v>55</v>
      </c>
      <c r="G14" s="11">
        <f>F14+1.5</f>
        <v>56.5</v>
      </c>
      <c r="H14" s="13"/>
      <c r="I14" s="15" t="s">
        <v>114</v>
      </c>
      <c r="J14" s="15" t="s">
        <v>95</v>
      </c>
      <c r="K14" s="15" t="s">
        <v>98</v>
      </c>
      <c r="L14" s="15" t="s">
        <v>98</v>
      </c>
      <c r="M14" s="15" t="s">
        <v>115</v>
      </c>
      <c r="N14" s="15" t="s">
        <v>93</v>
      </c>
      <c r="O14" s="2"/>
      <c r="P14" s="2"/>
      <c r="Q14" s="2"/>
      <c r="R14" s="2"/>
      <c r="S14" s="2"/>
    </row>
    <row r="15" customHeight="1" spans="1:14">
      <c r="A15" s="11" t="s">
        <v>116</v>
      </c>
      <c r="B15" s="11">
        <f>C15-0.2</f>
        <v>11.8</v>
      </c>
      <c r="C15" s="11">
        <v>12</v>
      </c>
      <c r="D15" s="11">
        <f>C15+0.2</f>
        <v>12.2</v>
      </c>
      <c r="E15" s="11">
        <f>D15+0.4</f>
        <v>12.6</v>
      </c>
      <c r="F15" s="11">
        <f>E15+0.4</f>
        <v>13</v>
      </c>
      <c r="G15" s="11">
        <f>F15+0.2</f>
        <v>13.2</v>
      </c>
      <c r="I15" s="15" t="s">
        <v>95</v>
      </c>
      <c r="J15" s="15" t="s">
        <v>95</v>
      </c>
      <c r="K15" s="15" t="s">
        <v>95</v>
      </c>
      <c r="L15" s="15" t="s">
        <v>95</v>
      </c>
      <c r="M15" s="15" t="s">
        <v>95</v>
      </c>
      <c r="N15" s="15" t="s">
        <v>95</v>
      </c>
    </row>
    <row r="16" customHeight="1" spans="1:14">
      <c r="A16" s="11" t="s">
        <v>117</v>
      </c>
      <c r="B16" s="11">
        <v>6</v>
      </c>
      <c r="C16" s="11">
        <v>6</v>
      </c>
      <c r="D16" s="11">
        <v>6</v>
      </c>
      <c r="E16" s="11">
        <v>6</v>
      </c>
      <c r="F16" s="11">
        <v>6</v>
      </c>
      <c r="G16" s="11">
        <v>6</v>
      </c>
      <c r="I16" s="15" t="s">
        <v>106</v>
      </c>
      <c r="J16" s="15" t="s">
        <v>107</v>
      </c>
      <c r="K16" s="15" t="s">
        <v>103</v>
      </c>
      <c r="L16" s="15" t="s">
        <v>108</v>
      </c>
      <c r="M16" s="15" t="s">
        <v>109</v>
      </c>
      <c r="N16" s="15" t="s">
        <v>109</v>
      </c>
    </row>
    <row r="17" customHeight="1" spans="1:14">
      <c r="A17" s="11" t="s">
        <v>118</v>
      </c>
      <c r="B17" s="11">
        <f>C17-0.5</f>
        <v>32</v>
      </c>
      <c r="C17" s="11">
        <v>32.5</v>
      </c>
      <c r="D17" s="11">
        <f>C17+0.8</f>
        <v>33.3</v>
      </c>
      <c r="E17" s="11">
        <f>D17+0.8</f>
        <v>34.1</v>
      </c>
      <c r="F17" s="11">
        <f>E17+0.8</f>
        <v>34.9</v>
      </c>
      <c r="G17" s="11">
        <f>F17+0.5</f>
        <v>35.4</v>
      </c>
      <c r="I17" s="15" t="s">
        <v>111</v>
      </c>
      <c r="J17" s="15" t="s">
        <v>96</v>
      </c>
      <c r="K17" s="15" t="s">
        <v>95</v>
      </c>
      <c r="L17" s="15" t="s">
        <v>111</v>
      </c>
      <c r="M17" s="15" t="s">
        <v>112</v>
      </c>
      <c r="N17" s="15" t="s">
        <v>95</v>
      </c>
    </row>
    <row r="18" customHeight="1" spans="1:14">
      <c r="A18" s="11" t="s">
        <v>119</v>
      </c>
      <c r="B18" s="11">
        <f>C18-0.8</f>
        <v>21.2</v>
      </c>
      <c r="C18" s="11">
        <v>22</v>
      </c>
      <c r="D18" s="11">
        <f>C18+0.5</f>
        <v>22.5</v>
      </c>
      <c r="E18" s="11">
        <f>D18+0.75</f>
        <v>23.25</v>
      </c>
      <c r="F18" s="11">
        <f>E18+0.75</f>
        <v>24</v>
      </c>
      <c r="G18" s="11">
        <f>F18+0.5</f>
        <v>24.5</v>
      </c>
      <c r="I18" s="15" t="s">
        <v>114</v>
      </c>
      <c r="J18" s="15" t="s">
        <v>95</v>
      </c>
      <c r="K18" s="15" t="s">
        <v>98</v>
      </c>
      <c r="L18" s="15" t="s">
        <v>98</v>
      </c>
      <c r="M18" s="15" t="s">
        <v>115</v>
      </c>
      <c r="N18" s="15" t="s">
        <v>93</v>
      </c>
    </row>
  </sheetData>
  <mergeCells count="8">
    <mergeCell ref="A1:N1"/>
    <mergeCell ref="B2:C2"/>
    <mergeCell ref="E2:G2"/>
    <mergeCell ref="I2:N2"/>
    <mergeCell ref="B3:G3"/>
    <mergeCell ref="I3:N3"/>
    <mergeCell ref="A3:A5"/>
    <mergeCell ref="H2:H14"/>
  </mergeCells>
  <pageMargins left="0.15625" right="0.118055555555556" top="0.235416666666667" bottom="0.15625" header="0.275" footer="0.196527777777778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尾期</vt:lpstr>
      <vt:lpstr>验货尺寸表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川平</cp:lastModifiedBy>
  <dcterms:created xsi:type="dcterms:W3CDTF">2020-03-12T01:34:00Z</dcterms:created>
  <dcterms:modified xsi:type="dcterms:W3CDTF">2023-03-01T11:01:30Z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2052-5.0.0.7550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