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<sst xmlns="http://schemas.openxmlformats.org/spreadsheetml/2006/main" count="215" uniqueCount="120">
  <si>
    <t>QC出货报告书</t>
  </si>
  <si>
    <t>订单类别</t>
  </si>
  <si>
    <t>探路者</t>
  </si>
  <si>
    <t>款号</t>
  </si>
  <si>
    <t>QAZZAL84113</t>
  </si>
  <si>
    <t>儿童皮肤衣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</si>
  <si>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</si>
  <si>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</si>
  <si>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</si>
  <si>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</si>
  <si>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</si>
  <si>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</si>
  <si>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</si>
  <si>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</si>
  <si>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</si>
  <si>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</si>
  <si>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</si>
  <si>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</si>
  <si>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</si>
  <si>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</si>
  <si>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</si>
  <si>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</si>
  <si>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</si>
  <si>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</si>
  <si>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</si>
  <si>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</si>
  <si>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</si>
  <si>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</si>
  <si>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</si>
  <si>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</si>
  <si>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</si>
  <si>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</si>
  <si>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</si>
  <si>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</si>
  <si>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</si>
  <si>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</si>
  <si>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</si>
  <si>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</si>
  <si>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</si>
  <si>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</si>
  <si>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</si>
  <si>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</si>
  <si>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</si>
  <si>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</si>
  <si>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</si>
  <si>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</si>
  <si>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</si>
  <si>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</si>
  <si>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</si>
  <si>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</si>
  <si>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  1.2.3.</t>
  </si>
  <si>
    <t>香水紫  1.5.6.7.8.9.</t>
  </si>
  <si>
    <t>②规格异常情况</t>
  </si>
  <si>
    <t>情况说明：</t>
  </si>
  <si>
    <t xml:space="preserve">【问题点描述】  </t>
  </si>
  <si>
    <t>1.断线1件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</si>
  <si>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</si>
  <si>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</si>
  <si>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</si>
  <si>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</si>
  <si>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</si>
  <si>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</si>
  <si>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</si>
  <si>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</si>
  <si>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此次出货884件，按照探路者要求抽箱验货80件，返修2件，未超标，同意出货。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</si>
  <si>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</si>
  <si>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</si>
  <si>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</si>
  <si>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</si>
  <si>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</si>
  <si>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</si>
  <si>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蒋</t>
  </si>
  <si>
    <t>QC规格测量表</t>
  </si>
  <si>
    <t>品名</t>
  </si>
  <si>
    <t>指示规格 FINAL SPAC</t>
  </si>
  <si>
    <t>样品规格 FINAL SPAC</t>
  </si>
  <si>
    <t>白色</t>
  </si>
  <si>
    <t>香水紫</t>
  </si>
  <si>
    <t>120/60</t>
  </si>
  <si>
    <t>130/64</t>
  </si>
  <si>
    <t>140/68</t>
  </si>
  <si>
    <t>150/72</t>
  </si>
  <si>
    <t>160/80A</t>
  </si>
  <si>
    <t>165/84A</t>
  </si>
  <si>
    <t>后中长</t>
  </si>
  <si>
    <t>+0.5 +1</t>
  </si>
  <si>
    <t>+1  +1</t>
  </si>
  <si>
    <t>+1 +0.5</t>
  </si>
  <si>
    <t>+1  +0.5</t>
  </si>
  <si>
    <t>前中拉链长</t>
  </si>
  <si>
    <t>0  +1</t>
  </si>
  <si>
    <t>+1  0</t>
  </si>
  <si>
    <t>胸围</t>
  </si>
  <si>
    <t>+0.5  0</t>
  </si>
  <si>
    <t>腰围</t>
  </si>
  <si>
    <t>0  0</t>
  </si>
  <si>
    <t>+0.5  +0.5</t>
  </si>
  <si>
    <t>摆围（平量）</t>
  </si>
  <si>
    <t>-0.5  0</t>
  </si>
  <si>
    <t>-0.5 0</t>
  </si>
  <si>
    <t>-0.5  -0.5</t>
  </si>
  <si>
    <t>摆围（拉量）</t>
  </si>
  <si>
    <t>+0.5  +1</t>
  </si>
  <si>
    <t>+0.5 +0.5</t>
  </si>
  <si>
    <t>0 +0.5</t>
  </si>
  <si>
    <t>肩宽</t>
  </si>
  <si>
    <t>+0.6  0</t>
  </si>
  <si>
    <t>+0.3  0</t>
  </si>
  <si>
    <t>+0.7  0</t>
  </si>
  <si>
    <t>-0.6  +0.4</t>
  </si>
  <si>
    <t>下领围</t>
  </si>
  <si>
    <t>0  +0.5</t>
  </si>
  <si>
    <t>+0.5 0</t>
  </si>
  <si>
    <t>肩点袖长</t>
  </si>
  <si>
    <t>0  -0.5</t>
  </si>
  <si>
    <t>+0.5  -0.5</t>
  </si>
  <si>
    <t>袖口/2（平量）</t>
  </si>
  <si>
    <t>前领高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</si>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</sst>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3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0" borderId="3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0" borderId="0"/>
    <xf numFmtId="0" fontId="2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5" borderId="36" applyNumberFormat="0" applyAlignment="0" applyProtection="0">
      <alignment vertical="center"/>
    </xf>
    <xf numFmtId="0" fontId="34" fillId="20" borderId="37" applyNumberFormat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7" fillId="7" borderId="3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/>
    <xf numFmtId="0" fontId="29" fillId="0" borderId="34" applyNumberFormat="0" applyFill="0" applyAlignment="0" applyProtection="0">
      <alignment vertical="center"/>
    </xf>
  </cellStyleXfs>
  <cellXfs count="112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56" applyFont="1" applyFill="1" applyBorder="1" applyAlignment="1" applyProtection="1">
      <alignment horizontal="center" vertical="center"/>
    </xf>
    <xf numFmtId="0" fontId="2" fillId="2" borderId="4" xfId="56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6" fillId="2" borderId="4" xfId="38" applyFont="1" applyFill="1" applyBorder="1" applyAlignment="1">
      <alignment horizontal="center" vertical="center"/>
    </xf>
    <xf numFmtId="0" fontId="2" fillId="2" borderId="2" xfId="56" applyFont="1" applyFill="1" applyBorder="1" applyAlignment="1">
      <alignment horizontal="center" vertical="center"/>
    </xf>
    <xf numFmtId="0" fontId="2" fillId="2" borderId="5" xfId="56" applyFont="1" applyFill="1" applyBorder="1" applyAlignment="1">
      <alignment horizontal="center" vertical="center"/>
    </xf>
    <xf numFmtId="0" fontId="2" fillId="3" borderId="4" xfId="56" applyFont="1" applyFill="1" applyBorder="1" applyAlignment="1">
      <alignment horizontal="center" vertical="center"/>
    </xf>
    <xf numFmtId="49" fontId="7" fillId="3" borderId="4" xfId="56" applyNumberFormat="1" applyFont="1" applyFill="1" applyBorder="1" applyAlignment="1">
      <alignment horizontal="center" vertical="center"/>
    </xf>
    <xf numFmtId="0" fontId="8" fillId="3" borderId="0" xfId="3" applyFill="1" applyAlignment="1">
      <alignment horizontal="left" vertical="center"/>
    </xf>
    <xf numFmtId="0" fontId="8" fillId="0" borderId="0" xfId="3" applyFill="1" applyBorder="1" applyAlignment="1">
      <alignment horizontal="left" vertical="center"/>
    </xf>
    <xf numFmtId="0" fontId="8" fillId="2" borderId="0" xfId="3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ill="1" applyAlignment="1">
      <alignment horizontal="left" vertical="center"/>
    </xf>
    <xf numFmtId="0" fontId="9" fillId="0" borderId="6" xfId="3" applyFont="1" applyFill="1" applyBorder="1" applyAlignment="1">
      <alignment horizontal="center" vertical="top"/>
    </xf>
    <xf numFmtId="0" fontId="10" fillId="0" borderId="7" xfId="3" applyFont="1" applyFill="1" applyBorder="1" applyAlignment="1">
      <alignment horizontal="left" vertical="center"/>
    </xf>
    <xf numFmtId="0" fontId="11" fillId="3" borderId="8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vertical="center"/>
    </xf>
    <xf numFmtId="0" fontId="11" fillId="3" borderId="10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vertical="center"/>
    </xf>
    <xf numFmtId="0" fontId="10" fillId="0" borderId="9" xfId="3" applyFont="1" applyFill="1" applyBorder="1" applyAlignment="1">
      <alignment horizontal="left" vertical="center"/>
    </xf>
    <xf numFmtId="0" fontId="11" fillId="3" borderId="10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vertical="center"/>
    </xf>
    <xf numFmtId="0" fontId="12" fillId="3" borderId="12" xfId="3" applyFont="1" applyFill="1" applyBorder="1" applyAlignment="1">
      <alignment horizontal="center" vertical="center" wrapText="1"/>
    </xf>
    <xf numFmtId="0" fontId="12" fillId="3" borderId="12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0" fillId="3" borderId="7" xfId="3" applyFont="1" applyFill="1" applyBorder="1" applyAlignment="1">
      <alignment vertical="center"/>
    </xf>
    <xf numFmtId="0" fontId="10" fillId="3" borderId="8" xfId="3" applyFont="1" applyFill="1" applyBorder="1" applyAlignment="1">
      <alignment vertical="center"/>
    </xf>
    <xf numFmtId="0" fontId="10" fillId="3" borderId="9" xfId="3" applyFont="1" applyFill="1" applyBorder="1" applyAlignment="1">
      <alignment horizontal="left" vertical="center"/>
    </xf>
    <xf numFmtId="0" fontId="10" fillId="3" borderId="10" xfId="3" applyFont="1" applyFill="1" applyBorder="1" applyAlignment="1">
      <alignment horizontal="left" vertical="center"/>
    </xf>
    <xf numFmtId="0" fontId="13" fillId="3" borderId="10" xfId="3" applyFont="1" applyFill="1" applyBorder="1" applyAlignment="1">
      <alignment horizontal="left" vertical="center"/>
    </xf>
    <xf numFmtId="0" fontId="5" fillId="3" borderId="13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left" vertical="center"/>
    </xf>
    <xf numFmtId="0" fontId="10" fillId="3" borderId="9" xfId="3" applyFont="1" applyFill="1" applyBorder="1" applyAlignment="1">
      <alignment vertical="center"/>
    </xf>
    <xf numFmtId="0" fontId="13" fillId="3" borderId="10" xfId="3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0" fontId="13" fillId="3" borderId="12" xfId="3" applyFont="1" applyFill="1" applyBorder="1" applyAlignment="1">
      <alignment horizontal="left" vertical="center"/>
    </xf>
    <xf numFmtId="0" fontId="13" fillId="3" borderId="1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/>
    </xf>
    <xf numFmtId="0" fontId="13" fillId="3" borderId="9" xfId="3" applyFont="1" applyFill="1" applyBorder="1" applyAlignment="1">
      <alignment horizontal="left" vertical="center"/>
    </xf>
    <xf numFmtId="0" fontId="13" fillId="3" borderId="13" xfId="3" applyFont="1" applyFill="1" applyBorder="1" applyAlignment="1">
      <alignment horizontal="left" vertical="center"/>
    </xf>
    <xf numFmtId="0" fontId="13" fillId="3" borderId="14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8" fillId="0" borderId="12" xfId="3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left" vertical="center"/>
    </xf>
    <xf numFmtId="0" fontId="10" fillId="0" borderId="17" xfId="3" applyFont="1" applyFill="1" applyBorder="1" applyAlignment="1">
      <alignment horizontal="left" vertical="center"/>
    </xf>
    <xf numFmtId="0" fontId="8" fillId="3" borderId="13" xfId="3" applyFont="1" applyFill="1" applyBorder="1" applyAlignment="1">
      <alignment horizontal="left" vertical="center"/>
    </xf>
    <xf numFmtId="0" fontId="8" fillId="3" borderId="14" xfId="3" applyFont="1" applyFill="1" applyBorder="1" applyAlignment="1">
      <alignment horizontal="left" vertical="center"/>
    </xf>
    <xf numFmtId="0" fontId="8" fillId="2" borderId="13" xfId="3" applyFont="1" applyFill="1" applyBorder="1" applyAlignment="1">
      <alignment horizontal="left" vertical="center"/>
    </xf>
    <xf numFmtId="0" fontId="8" fillId="2" borderId="14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left" vertical="center"/>
    </xf>
    <xf numFmtId="0" fontId="8" fillId="0" borderId="14" xfId="3" applyFont="1" applyFill="1" applyBorder="1" applyAlignment="1">
      <alignment horizontal="left" vertical="center"/>
    </xf>
    <xf numFmtId="0" fontId="5" fillId="0" borderId="7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/>
    </xf>
    <xf numFmtId="0" fontId="10" fillId="3" borderId="19" xfId="3" applyFont="1" applyFill="1" applyBorder="1" applyAlignment="1">
      <alignment horizontal="center" vertical="center"/>
    </xf>
    <xf numFmtId="58" fontId="13" fillId="3" borderId="10" xfId="3" applyNumberFormat="1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3" fillId="3" borderId="20" xfId="3" applyFont="1" applyFill="1" applyBorder="1" applyAlignment="1">
      <alignment horizontal="center" vertical="center"/>
    </xf>
    <xf numFmtId="0" fontId="13" fillId="3" borderId="21" xfId="3" applyFont="1" applyFill="1" applyBorder="1" applyAlignment="1">
      <alignment horizontal="center" vertical="center"/>
    </xf>
    <xf numFmtId="0" fontId="13" fillId="3" borderId="22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3" fillId="3" borderId="18" xfId="3" applyFont="1" applyFill="1" applyBorder="1" applyAlignment="1">
      <alignment horizontal="center" vertical="center"/>
    </xf>
    <xf numFmtId="0" fontId="13" fillId="3" borderId="17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vertical="center"/>
    </xf>
    <xf numFmtId="0" fontId="13" fillId="3" borderId="23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3" fillId="3" borderId="12" xfId="3" applyFont="1" applyFill="1" applyBorder="1" applyAlignment="1">
      <alignment vertical="center" wrapText="1"/>
    </xf>
    <xf numFmtId="58" fontId="13" fillId="3" borderId="12" xfId="3" applyNumberFormat="1" applyFont="1" applyFill="1" applyBorder="1" applyAlignment="1">
      <alignment vertical="center"/>
    </xf>
    <xf numFmtId="0" fontId="10" fillId="0" borderId="12" xfId="3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25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0" fontId="13" fillId="3" borderId="26" xfId="3" applyFont="1" applyFill="1" applyBorder="1" applyAlignment="1">
      <alignment horizontal="left" vertical="center"/>
    </xf>
    <xf numFmtId="0" fontId="13" fillId="3" borderId="27" xfId="3" applyFont="1" applyFill="1" applyBorder="1" applyAlignment="1">
      <alignment horizontal="left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left" vertical="center"/>
    </xf>
    <xf numFmtId="0" fontId="10" fillId="0" borderId="25" xfId="3" applyFont="1" applyFill="1" applyBorder="1" applyAlignment="1">
      <alignment horizontal="left" vertical="center"/>
    </xf>
    <xf numFmtId="0" fontId="10" fillId="0" borderId="26" xfId="3" applyFont="1" applyFill="1" applyBorder="1" applyAlignment="1">
      <alignment horizontal="left" vertical="center"/>
    </xf>
    <xf numFmtId="0" fontId="13" fillId="3" borderId="29" xfId="3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0" fontId="8" fillId="0" borderId="27" xfId="3" applyFill="1" applyBorder="1" applyAlignment="1">
      <alignment horizontal="center" vertical="center"/>
    </xf>
    <xf numFmtId="0" fontId="10" fillId="0" borderId="28" xfId="3" applyFont="1" applyFill="1" applyBorder="1" applyAlignment="1">
      <alignment horizontal="left" vertical="center"/>
    </xf>
    <xf numFmtId="0" fontId="8" fillId="3" borderId="29" xfId="3" applyFont="1" applyFill="1" applyBorder="1" applyAlignment="1">
      <alignment horizontal="left" vertical="center"/>
    </xf>
    <xf numFmtId="0" fontId="8" fillId="2" borderId="29" xfId="3" applyFont="1" applyFill="1" applyBorder="1" applyAlignment="1">
      <alignment horizontal="left" vertical="center"/>
    </xf>
    <xf numFmtId="0" fontId="8" fillId="0" borderId="29" xfId="3" applyFont="1" applyFill="1" applyBorder="1" applyAlignment="1">
      <alignment horizontal="left" vertical="center"/>
    </xf>
    <xf numFmtId="0" fontId="5" fillId="0" borderId="25" xfId="3" applyFont="1" applyFill="1" applyBorder="1" applyAlignment="1">
      <alignment horizontal="left" vertical="center"/>
    </xf>
    <xf numFmtId="0" fontId="10" fillId="3" borderId="26" xfId="3" applyFont="1" applyFill="1" applyBorder="1" applyAlignment="1">
      <alignment horizontal="left" vertical="center"/>
    </xf>
    <xf numFmtId="0" fontId="13" fillId="3" borderId="27" xfId="3" applyFont="1" applyFill="1" applyBorder="1" applyAlignment="1">
      <alignment horizontal="center" vertical="center"/>
    </xf>
  </cellXfs>
  <cellStyles count="58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常规_110509_2006-09-28" xfId="38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M23" sqref="M23"/>
    </sheetView>
  </sheetViews>
  <sheetFormatPr defaultColWidth="10.1696428571429" defaultRowHeight="17.6"/>
  <cols>
    <col min="1" max="1" width="9.66964285714286" style="20" customWidth="1"/>
    <col min="2" max="2" width="11.1696428571429" style="20" customWidth="1"/>
    <col min="3" max="3" width="9.16964285714286" style="20" customWidth="1"/>
    <col min="4" max="4" width="9.5" style="20" customWidth="1"/>
    <col min="5" max="5" width="9.16964285714286" style="20" customWidth="1"/>
    <col min="6" max="6" width="10.3303571428571" style="20" customWidth="1"/>
    <col min="7" max="7" width="9.5" style="20" customWidth="1"/>
    <col min="8" max="8" width="9.16964285714286" style="20" customWidth="1"/>
    <col min="9" max="9" width="8.16964285714286" style="20" customWidth="1"/>
    <col min="10" max="10" width="10.5" style="20" customWidth="1"/>
    <col min="11" max="11" width="12.1696428571429" style="20" customWidth="1"/>
    <col min="12" max="16384" width="10.1696428571429" style="20"/>
  </cols>
  <sheetData>
    <row r="1" ht="29.55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 t="s">
        <v>1</v>
      </c>
      <c r="B2" s="23" t="s">
        <v>2</v>
      </c>
      <c r="C2" s="23"/>
      <c r="D2" s="24" t="s">
        <v>3</v>
      </c>
      <c r="E2" s="5" t="s">
        <v>4</v>
      </c>
      <c r="F2" s="5"/>
      <c r="G2" s="72" t="s">
        <v>5</v>
      </c>
      <c r="H2" s="73"/>
      <c r="I2" s="50" t="s">
        <v>6</v>
      </c>
      <c r="J2" s="92" t="s">
        <v>7</v>
      </c>
      <c r="K2" s="93"/>
    </row>
    <row r="3" spans="1:11">
      <c r="A3" s="25" t="s">
        <v>8</v>
      </c>
      <c r="B3" s="26">
        <v>884</v>
      </c>
      <c r="C3" s="26"/>
      <c r="D3" s="27" t="s">
        <v>9</v>
      </c>
      <c r="E3" s="74">
        <v>44963</v>
      </c>
      <c r="F3" s="75"/>
      <c r="G3" s="75"/>
      <c r="H3" s="70" t="s">
        <v>10</v>
      </c>
      <c r="I3" s="70"/>
      <c r="J3" s="70"/>
      <c r="K3" s="94"/>
    </row>
    <row r="4" spans="1:11">
      <c r="A4" s="28" t="s">
        <v>11</v>
      </c>
      <c r="B4" s="29">
        <v>2</v>
      </c>
      <c r="C4" s="29">
        <v>6</v>
      </c>
      <c r="D4" s="30" t="s">
        <v>12</v>
      </c>
      <c r="E4" s="75" t="s">
        <v>13</v>
      </c>
      <c r="F4" s="75"/>
      <c r="G4" s="75"/>
      <c r="H4" s="40" t="s">
        <v>14</v>
      </c>
      <c r="I4" s="40"/>
      <c r="J4" s="41" t="s">
        <v>15</v>
      </c>
      <c r="K4" s="95" t="s">
        <v>16</v>
      </c>
    </row>
    <row r="5" spans="1:11">
      <c r="A5" s="28" t="s">
        <v>17</v>
      </c>
      <c r="B5" s="26">
        <v>1</v>
      </c>
      <c r="C5" s="26"/>
      <c r="D5" s="27"/>
      <c r="E5" s="27"/>
      <c r="F5" s="27"/>
      <c r="G5" s="27"/>
      <c r="H5" s="40" t="s">
        <v>18</v>
      </c>
      <c r="I5" s="40"/>
      <c r="J5" s="41" t="s">
        <v>15</v>
      </c>
      <c r="K5" s="95" t="s">
        <v>16</v>
      </c>
    </row>
    <row r="6" ht="40" customHeight="1" spans="1:11">
      <c r="A6" s="31" t="s">
        <v>19</v>
      </c>
      <c r="B6" s="32">
        <v>80</v>
      </c>
      <c r="C6" s="33"/>
      <c r="D6" s="34" t="s">
        <v>20</v>
      </c>
      <c r="E6" s="76">
        <v>883</v>
      </c>
      <c r="F6" s="77"/>
      <c r="G6" s="78"/>
      <c r="H6" s="79" t="s">
        <v>21</v>
      </c>
      <c r="I6" s="79"/>
      <c r="J6" s="47" t="s">
        <v>15</v>
      </c>
      <c r="K6" s="96" t="s">
        <v>16</v>
      </c>
    </row>
    <row r="7" ht="18.35" spans="1:11">
      <c r="A7" s="35"/>
      <c r="B7" s="36"/>
      <c r="C7" s="36"/>
      <c r="D7" s="35"/>
      <c r="E7" s="36"/>
      <c r="F7" s="80"/>
      <c r="G7" s="35"/>
      <c r="H7" s="80"/>
      <c r="I7" s="36"/>
      <c r="J7" s="36"/>
      <c r="K7" s="36"/>
    </row>
    <row r="8" s="16" customFormat="1" spans="1:11">
      <c r="A8" s="37" t="s">
        <v>22</v>
      </c>
      <c r="B8" s="38" t="s">
        <v>23</v>
      </c>
      <c r="C8" s="38" t="s">
        <v>24</v>
      </c>
      <c r="D8" s="38" t="s">
        <v>25</v>
      </c>
      <c r="E8" s="38" t="s">
        <v>26</v>
      </c>
      <c r="F8" s="38" t="s">
        <v>27</v>
      </c>
      <c r="G8" s="81"/>
      <c r="H8" s="82"/>
      <c r="I8" s="82"/>
      <c r="J8" s="82"/>
      <c r="K8" s="97"/>
    </row>
    <row r="9" s="16" customFormat="1" spans="1:11">
      <c r="A9" s="39" t="s">
        <v>28</v>
      </c>
      <c r="B9" s="40"/>
      <c r="C9" s="41" t="s">
        <v>15</v>
      </c>
      <c r="D9" s="41" t="s">
        <v>16</v>
      </c>
      <c r="E9" s="83" t="s">
        <v>29</v>
      </c>
      <c r="F9" s="45" t="s">
        <v>30</v>
      </c>
      <c r="G9" s="84"/>
      <c r="H9" s="85"/>
      <c r="I9" s="85"/>
      <c r="J9" s="85"/>
      <c r="K9" s="98"/>
    </row>
    <row r="10" s="16" customFormat="1" spans="1:11">
      <c r="A10" s="39" t="s">
        <v>31</v>
      </c>
      <c r="B10" s="40"/>
      <c r="C10" s="41" t="s">
        <v>15</v>
      </c>
      <c r="D10" s="41" t="s">
        <v>16</v>
      </c>
      <c r="E10" s="83" t="s">
        <v>32</v>
      </c>
      <c r="F10" s="45" t="s">
        <v>33</v>
      </c>
      <c r="G10" s="84" t="s">
        <v>34</v>
      </c>
      <c r="H10" s="85"/>
      <c r="I10" s="85"/>
      <c r="J10" s="85"/>
      <c r="K10" s="98"/>
    </row>
    <row r="11" s="16" customFormat="1" spans="1:11">
      <c r="A11" s="42" t="s">
        <v>35</v>
      </c>
      <c r="B11" s="43"/>
      <c r="C11" s="43"/>
      <c r="D11" s="43"/>
      <c r="E11" s="43"/>
      <c r="F11" s="43"/>
      <c r="G11" s="43"/>
      <c r="H11" s="43"/>
      <c r="I11" s="43"/>
      <c r="J11" s="43"/>
      <c r="K11" s="99"/>
    </row>
    <row r="12" s="16" customFormat="1" spans="1:11">
      <c r="A12" s="44" t="s">
        <v>36</v>
      </c>
      <c r="B12" s="41" t="s">
        <v>37</v>
      </c>
      <c r="C12" s="41" t="s">
        <v>38</v>
      </c>
      <c r="D12" s="45"/>
      <c r="E12" s="83" t="s">
        <v>39</v>
      </c>
      <c r="F12" s="41" t="s">
        <v>37</v>
      </c>
      <c r="G12" s="41" t="s">
        <v>38</v>
      </c>
      <c r="H12" s="41"/>
      <c r="I12" s="83" t="s">
        <v>40</v>
      </c>
      <c r="J12" s="41" t="s">
        <v>37</v>
      </c>
      <c r="K12" s="95" t="s">
        <v>38</v>
      </c>
    </row>
    <row r="13" s="16" customFormat="1" spans="1:11">
      <c r="A13" s="44" t="s">
        <v>41</v>
      </c>
      <c r="B13" s="41" t="s">
        <v>37</v>
      </c>
      <c r="C13" s="41" t="s">
        <v>38</v>
      </c>
      <c r="D13" s="45"/>
      <c r="E13" s="83" t="s">
        <v>42</v>
      </c>
      <c r="F13" s="41" t="s">
        <v>37</v>
      </c>
      <c r="G13" s="41" t="s">
        <v>38</v>
      </c>
      <c r="H13" s="41"/>
      <c r="I13" s="83" t="s">
        <v>43</v>
      </c>
      <c r="J13" s="41" t="s">
        <v>37</v>
      </c>
      <c r="K13" s="95" t="s">
        <v>38</v>
      </c>
    </row>
    <row r="14" s="16" customFormat="1" ht="18.35" spans="1:11">
      <c r="A14" s="46" t="s">
        <v>44</v>
      </c>
      <c r="B14" s="47" t="s">
        <v>37</v>
      </c>
      <c r="C14" s="47" t="s">
        <v>38</v>
      </c>
      <c r="D14" s="48"/>
      <c r="E14" s="86" t="s">
        <v>45</v>
      </c>
      <c r="F14" s="47" t="s">
        <v>37</v>
      </c>
      <c r="G14" s="47" t="s">
        <v>38</v>
      </c>
      <c r="H14" s="47"/>
      <c r="I14" s="86" t="s">
        <v>46</v>
      </c>
      <c r="J14" s="47" t="s">
        <v>37</v>
      </c>
      <c r="K14" s="96" t="s">
        <v>38</v>
      </c>
    </row>
    <row r="15" ht="18.35" spans="1:11">
      <c r="A15" s="35"/>
      <c r="B15" s="49"/>
      <c r="C15" s="49"/>
      <c r="D15" s="36"/>
      <c r="E15" s="35"/>
      <c r="F15" s="49"/>
      <c r="G15" s="49"/>
      <c r="H15" s="49"/>
      <c r="I15" s="35"/>
      <c r="J15" s="49"/>
      <c r="K15" s="49"/>
    </row>
    <row r="16" s="17" customFormat="1" spans="1:11">
      <c r="A16" s="22" t="s">
        <v>47</v>
      </c>
      <c r="B16" s="50"/>
      <c r="C16" s="50"/>
      <c r="D16" s="50"/>
      <c r="E16" s="50"/>
      <c r="F16" s="50"/>
      <c r="G16" s="50"/>
      <c r="H16" s="50"/>
      <c r="I16" s="50"/>
      <c r="J16" s="50"/>
      <c r="K16" s="100"/>
    </row>
    <row r="17" spans="1:11">
      <c r="A17" s="28" t="s">
        <v>48</v>
      </c>
      <c r="B17" s="30"/>
      <c r="C17" s="30"/>
      <c r="D17" s="30"/>
      <c r="E17" s="30"/>
      <c r="F17" s="30"/>
      <c r="G17" s="30"/>
      <c r="H17" s="30"/>
      <c r="I17" s="30"/>
      <c r="J17" s="30"/>
      <c r="K17" s="101"/>
    </row>
    <row r="18" spans="1:11">
      <c r="A18" s="28" t="s">
        <v>49</v>
      </c>
      <c r="B18" s="30"/>
      <c r="C18" s="30"/>
      <c r="D18" s="30"/>
      <c r="E18" s="30"/>
      <c r="F18" s="30"/>
      <c r="G18" s="30"/>
      <c r="H18" s="30"/>
      <c r="I18" s="30"/>
      <c r="J18" s="30"/>
      <c r="K18" s="101"/>
    </row>
    <row r="19" spans="1:11">
      <c r="A19" s="51" t="s">
        <v>50</v>
      </c>
      <c r="B19" s="41"/>
      <c r="C19" s="41"/>
      <c r="D19" s="41"/>
      <c r="E19" s="41"/>
      <c r="F19" s="41"/>
      <c r="G19" s="41"/>
      <c r="H19" s="41"/>
      <c r="I19" s="41"/>
      <c r="J19" s="41"/>
      <c r="K19" s="95"/>
    </row>
    <row r="20" spans="1:11">
      <c r="A20" s="52" t="s">
        <v>51</v>
      </c>
      <c r="B20" s="53"/>
      <c r="C20" s="53"/>
      <c r="D20" s="53"/>
      <c r="E20" s="53"/>
      <c r="F20" s="53"/>
      <c r="G20" s="53"/>
      <c r="H20" s="53"/>
      <c r="I20" s="53"/>
      <c r="J20" s="53"/>
      <c r="K20" s="102"/>
    </row>
    <row r="21" spans="1:1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102"/>
    </row>
    <row r="22" spans="1:11">
      <c r="A22" s="51"/>
      <c r="B22" s="41"/>
      <c r="C22" s="41"/>
      <c r="D22" s="41"/>
      <c r="E22" s="41"/>
      <c r="F22" s="41"/>
      <c r="G22" s="41"/>
      <c r="H22" s="41"/>
      <c r="I22" s="41"/>
      <c r="J22" s="41"/>
      <c r="K22" s="95"/>
    </row>
    <row r="23" spans="1:1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103"/>
    </row>
    <row r="24" spans="1:11">
      <c r="A24" s="28" t="s">
        <v>52</v>
      </c>
      <c r="B24" s="30"/>
      <c r="C24" s="56" t="s">
        <v>15</v>
      </c>
      <c r="D24" s="56" t="s">
        <v>16</v>
      </c>
      <c r="E24" s="70"/>
      <c r="F24" s="70"/>
      <c r="G24" s="70"/>
      <c r="H24" s="70"/>
      <c r="I24" s="70"/>
      <c r="J24" s="70"/>
      <c r="K24" s="94"/>
    </row>
    <row r="25" ht="18.35" spans="1:11">
      <c r="A25" s="57" t="s">
        <v>53</v>
      </c>
      <c r="B25" s="58"/>
      <c r="C25" s="58"/>
      <c r="D25" s="58"/>
      <c r="E25" s="58"/>
      <c r="F25" s="58"/>
      <c r="G25" s="58"/>
      <c r="H25" s="58"/>
      <c r="I25" s="58"/>
      <c r="J25" s="58"/>
      <c r="K25" s="104"/>
    </row>
    <row r="26" ht="18.35" spans="1:1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>
      <c r="A27" s="60" t="s">
        <v>54</v>
      </c>
      <c r="B27" s="61"/>
      <c r="C27" s="61"/>
      <c r="D27" s="61"/>
      <c r="E27" s="61"/>
      <c r="F27" s="61"/>
      <c r="G27" s="61"/>
      <c r="H27" s="61"/>
      <c r="I27" s="61"/>
      <c r="J27" s="61"/>
      <c r="K27" s="105"/>
    </row>
    <row r="28" spans="1:11">
      <c r="A28" s="62" t="s">
        <v>55</v>
      </c>
      <c r="B28" s="63"/>
      <c r="C28" s="63"/>
      <c r="D28" s="63"/>
      <c r="E28" s="63"/>
      <c r="F28" s="63"/>
      <c r="G28" s="63"/>
      <c r="H28" s="63"/>
      <c r="I28" s="63"/>
      <c r="J28" s="63"/>
      <c r="K28" s="106"/>
    </row>
    <row r="29" spans="1:11">
      <c r="A29" s="62" t="s">
        <v>56</v>
      </c>
      <c r="B29" s="63"/>
      <c r="C29" s="63"/>
      <c r="D29" s="63"/>
      <c r="E29" s="63"/>
      <c r="F29" s="63"/>
      <c r="G29" s="63"/>
      <c r="H29" s="63"/>
      <c r="I29" s="63"/>
      <c r="J29" s="63"/>
      <c r="K29" s="106"/>
    </row>
    <row r="30" s="18" customFormat="1" spans="1:11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107"/>
    </row>
    <row r="31" s="18" customFormat="1" spans="1:11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107"/>
    </row>
    <row r="32" spans="1:11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108"/>
    </row>
    <row r="33" ht="23" customHeight="1" spans="1:11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108"/>
    </row>
    <row r="34" ht="18.75" customHeight="1" spans="1:11">
      <c r="A34" s="68" t="s">
        <v>57</v>
      </c>
      <c r="B34" s="69"/>
      <c r="C34" s="69"/>
      <c r="D34" s="69"/>
      <c r="E34" s="69"/>
      <c r="F34" s="69"/>
      <c r="G34" s="69"/>
      <c r="H34" s="69"/>
      <c r="I34" s="69"/>
      <c r="J34" s="69"/>
      <c r="K34" s="109"/>
    </row>
    <row r="35" s="19" customFormat="1" ht="18.75" customHeight="1" spans="1:11">
      <c r="A35" s="28" t="s">
        <v>58</v>
      </c>
      <c r="B35" s="30"/>
      <c r="C35" s="30"/>
      <c r="D35" s="70" t="s">
        <v>59</v>
      </c>
      <c r="E35" s="70"/>
      <c r="F35" s="87" t="s">
        <v>60</v>
      </c>
      <c r="G35" s="88"/>
      <c r="H35" s="30" t="s">
        <v>61</v>
      </c>
      <c r="I35" s="30"/>
      <c r="J35" s="30" t="s">
        <v>62</v>
      </c>
      <c r="K35" s="101"/>
    </row>
    <row r="36" ht="18.75" customHeight="1" spans="1:13">
      <c r="A36" s="28" t="s">
        <v>63</v>
      </c>
      <c r="B36" s="30"/>
      <c r="C36" s="30"/>
      <c r="D36" s="30"/>
      <c r="E36" s="30"/>
      <c r="F36" s="30"/>
      <c r="G36" s="30"/>
      <c r="H36" s="30"/>
      <c r="I36" s="30"/>
      <c r="J36" s="30"/>
      <c r="K36" s="101"/>
      <c r="M36" s="19"/>
    </row>
    <row r="37" ht="31" customHeight="1" spans="1:11">
      <c r="A37" s="39" t="s">
        <v>64</v>
      </c>
      <c r="B37" s="40"/>
      <c r="C37" s="40"/>
      <c r="D37" s="40"/>
      <c r="E37" s="40"/>
      <c r="F37" s="40"/>
      <c r="G37" s="40"/>
      <c r="H37" s="40"/>
      <c r="I37" s="40"/>
      <c r="J37" s="40"/>
      <c r="K37" s="110"/>
    </row>
    <row r="38" ht="18.75" customHeight="1" spans="1:11">
      <c r="A38" s="28"/>
      <c r="B38" s="30"/>
      <c r="C38" s="30"/>
      <c r="D38" s="30"/>
      <c r="E38" s="30"/>
      <c r="F38" s="30"/>
      <c r="G38" s="30"/>
      <c r="H38" s="30"/>
      <c r="I38" s="30"/>
      <c r="J38" s="30"/>
      <c r="K38" s="101"/>
    </row>
    <row r="39" ht="32" customHeight="1" spans="1:11">
      <c r="A39" s="31" t="s">
        <v>65</v>
      </c>
      <c r="B39" s="71" t="s">
        <v>66</v>
      </c>
      <c r="C39" s="71"/>
      <c r="D39" s="34" t="s">
        <v>67</v>
      </c>
      <c r="E39" s="89" t="s">
        <v>68</v>
      </c>
      <c r="F39" s="34" t="s">
        <v>69</v>
      </c>
      <c r="G39" s="90">
        <v>44982</v>
      </c>
      <c r="H39" s="91" t="s">
        <v>70</v>
      </c>
      <c r="I39" s="91"/>
      <c r="J39" s="71" t="s">
        <v>71</v>
      </c>
      <c r="K39" s="111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R4" sqref="R4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7" width="8.25" style="2" customWidth="1"/>
    <col min="8" max="8" width="1.5" style="2" customWidth="1"/>
    <col min="9" max="14" width="11" style="2" customWidth="1"/>
    <col min="15" max="16381" width="9.75" style="2" customWidth="1"/>
    <col min="16382" max="16384" width="9.75" style="1"/>
  </cols>
  <sheetData>
    <row r="1" s="1" customFormat="1" ht="44" customHeight="1" spans="1:19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</row>
    <row r="2" s="1" customFormat="1" customHeight="1" spans="1:19">
      <c r="A2" s="4" t="s">
        <v>3</v>
      </c>
      <c r="B2" s="5" t="s">
        <v>4</v>
      </c>
      <c r="C2" s="5"/>
      <c r="D2" s="6" t="s">
        <v>73</v>
      </c>
      <c r="E2" s="5" t="s">
        <v>5</v>
      </c>
      <c r="F2" s="5"/>
      <c r="G2" s="5"/>
      <c r="H2" s="12"/>
      <c r="I2" s="14" t="s">
        <v>5</v>
      </c>
      <c r="J2" s="14"/>
      <c r="K2" s="14"/>
      <c r="L2" s="14"/>
      <c r="M2" s="14"/>
      <c r="N2" s="14"/>
      <c r="O2" s="2"/>
      <c r="P2" s="2"/>
      <c r="Q2" s="2"/>
      <c r="R2" s="2"/>
      <c r="S2" s="2"/>
    </row>
    <row r="3" s="1" customFormat="1" customHeight="1" spans="1:19">
      <c r="A3" s="7"/>
      <c r="B3" s="8" t="s">
        <v>74</v>
      </c>
      <c r="C3" s="8"/>
      <c r="D3" s="8"/>
      <c r="E3" s="8"/>
      <c r="F3" s="8"/>
      <c r="G3" s="8"/>
      <c r="H3" s="8"/>
      <c r="I3" s="8" t="s">
        <v>75</v>
      </c>
      <c r="J3" s="8"/>
      <c r="K3" s="8"/>
      <c r="L3" s="8"/>
      <c r="M3" s="8"/>
      <c r="N3" s="8"/>
      <c r="O3" s="2"/>
      <c r="P3" s="2"/>
      <c r="Q3" s="2"/>
      <c r="R3" s="2"/>
      <c r="S3" s="2"/>
    </row>
    <row r="4" s="1" customFormat="1" customHeight="1" spans="1:19">
      <c r="A4" s="7"/>
      <c r="B4" s="9"/>
      <c r="C4" s="9"/>
      <c r="D4" s="9"/>
      <c r="E4" s="9"/>
      <c r="F4" s="9"/>
      <c r="G4" s="9"/>
      <c r="H4" s="8"/>
      <c r="I4" s="14" t="s">
        <v>76</v>
      </c>
      <c r="J4" s="14" t="s">
        <v>76</v>
      </c>
      <c r="K4" s="14" t="s">
        <v>77</v>
      </c>
      <c r="L4" s="14" t="s">
        <v>77</v>
      </c>
      <c r="M4" s="14" t="s">
        <v>76</v>
      </c>
      <c r="N4" s="14" t="s">
        <v>77</v>
      </c>
      <c r="O4" s="2"/>
      <c r="P4" s="2"/>
      <c r="Q4" s="2"/>
      <c r="R4" s="2"/>
      <c r="S4" s="2"/>
    </row>
    <row r="5" s="1" customFormat="1" customHeight="1" spans="1:19">
      <c r="A5" s="7"/>
      <c r="B5" s="10" t="s">
        <v>78</v>
      </c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8"/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 t="s">
        <v>83</v>
      </c>
      <c r="O5" s="2"/>
      <c r="P5" s="2"/>
      <c r="Q5" s="2"/>
      <c r="R5" s="2"/>
      <c r="S5" s="2"/>
    </row>
    <row r="6" s="1" customFormat="1" customHeight="1" spans="1:19">
      <c r="A6" s="11" t="s">
        <v>84</v>
      </c>
      <c r="B6" s="11">
        <f t="shared" ref="B6:B11" si="0">C6-4</f>
        <v>43</v>
      </c>
      <c r="C6" s="11">
        <v>47</v>
      </c>
      <c r="D6" s="11">
        <f t="shared" ref="D6:D11" si="1">C6+4</f>
        <v>51</v>
      </c>
      <c r="E6" s="11">
        <f>D6+4</f>
        <v>55</v>
      </c>
      <c r="F6" s="11">
        <f>E6+4</f>
        <v>59</v>
      </c>
      <c r="G6" s="11">
        <f>F6+2</f>
        <v>61</v>
      </c>
      <c r="H6" s="13"/>
      <c r="I6" s="15" t="s">
        <v>85</v>
      </c>
      <c r="J6" s="15" t="s">
        <v>86</v>
      </c>
      <c r="K6" s="15" t="s">
        <v>87</v>
      </c>
      <c r="L6" s="15" t="s">
        <v>88</v>
      </c>
      <c r="M6" s="15" t="s">
        <v>87</v>
      </c>
      <c r="N6" s="15" t="s">
        <v>87</v>
      </c>
      <c r="O6" s="2"/>
      <c r="P6" s="2"/>
      <c r="Q6" s="2"/>
      <c r="R6" s="2"/>
      <c r="S6" s="2"/>
    </row>
    <row r="7" s="1" customFormat="1" customHeight="1" spans="1:19">
      <c r="A7" s="11" t="s">
        <v>89</v>
      </c>
      <c r="B7" s="11">
        <f t="shared" si="0"/>
        <v>42.5</v>
      </c>
      <c r="C7" s="11">
        <v>46.5</v>
      </c>
      <c r="D7" s="11">
        <f t="shared" si="1"/>
        <v>50.5</v>
      </c>
      <c r="E7" s="11">
        <f>D7+4</f>
        <v>54.5</v>
      </c>
      <c r="F7" s="11">
        <f>E7+4</f>
        <v>58.5</v>
      </c>
      <c r="G7" s="11">
        <f>F7+2</f>
        <v>60.5</v>
      </c>
      <c r="H7" s="13"/>
      <c r="I7" s="15" t="s">
        <v>86</v>
      </c>
      <c r="J7" s="15" t="s">
        <v>90</v>
      </c>
      <c r="K7" s="15" t="s">
        <v>88</v>
      </c>
      <c r="L7" s="15" t="s">
        <v>86</v>
      </c>
      <c r="M7" s="15" t="s">
        <v>86</v>
      </c>
      <c r="N7" s="15" t="s">
        <v>91</v>
      </c>
      <c r="O7" s="2"/>
      <c r="P7" s="2"/>
      <c r="Q7" s="2"/>
      <c r="R7" s="2"/>
      <c r="S7" s="2"/>
    </row>
    <row r="8" s="1" customFormat="1" customHeight="1" spans="1:19">
      <c r="A8" s="11" t="s">
        <v>92</v>
      </c>
      <c r="B8" s="11">
        <f t="shared" si="0"/>
        <v>81</v>
      </c>
      <c r="C8" s="11">
        <v>85</v>
      </c>
      <c r="D8" s="11">
        <f t="shared" si="1"/>
        <v>89</v>
      </c>
      <c r="E8" s="11">
        <f t="shared" ref="E8:E11" si="2">D8+6</f>
        <v>95</v>
      </c>
      <c r="F8" s="11">
        <f t="shared" ref="F8:F11" si="3">E8+6</f>
        <v>101</v>
      </c>
      <c r="G8" s="11">
        <f t="shared" ref="G8:G11" si="4">F8+4</f>
        <v>105</v>
      </c>
      <c r="H8" s="13"/>
      <c r="I8" s="15" t="s">
        <v>90</v>
      </c>
      <c r="J8" s="15" t="s">
        <v>88</v>
      </c>
      <c r="K8" s="15" t="s">
        <v>90</v>
      </c>
      <c r="L8" s="15" t="s">
        <v>90</v>
      </c>
      <c r="M8" s="15" t="s">
        <v>93</v>
      </c>
      <c r="N8" s="15" t="s">
        <v>93</v>
      </c>
      <c r="O8" s="2"/>
      <c r="P8" s="2"/>
      <c r="Q8" s="2"/>
      <c r="R8" s="2"/>
      <c r="S8" s="2"/>
    </row>
    <row r="9" s="1" customFormat="1" customHeight="1" spans="1:19">
      <c r="A9" s="11" t="s">
        <v>94</v>
      </c>
      <c r="B9" s="11">
        <f t="shared" si="0"/>
        <v>-4</v>
      </c>
      <c r="C9" s="11">
        <v>0</v>
      </c>
      <c r="D9" s="11">
        <f t="shared" si="1"/>
        <v>4</v>
      </c>
      <c r="E9" s="11">
        <f t="shared" si="2"/>
        <v>10</v>
      </c>
      <c r="F9" s="11">
        <f t="shared" si="3"/>
        <v>16</v>
      </c>
      <c r="G9" s="11">
        <f t="shared" si="4"/>
        <v>20</v>
      </c>
      <c r="H9" s="13"/>
      <c r="I9" s="15" t="s">
        <v>86</v>
      </c>
      <c r="J9" s="15" t="s">
        <v>95</v>
      </c>
      <c r="K9" s="15" t="s">
        <v>86</v>
      </c>
      <c r="L9" s="15" t="s">
        <v>96</v>
      </c>
      <c r="M9" s="15" t="s">
        <v>86</v>
      </c>
      <c r="N9" s="15" t="s">
        <v>86</v>
      </c>
      <c r="O9" s="2"/>
      <c r="P9" s="2"/>
      <c r="Q9" s="2"/>
      <c r="R9" s="2"/>
      <c r="S9" s="2"/>
    </row>
    <row r="10" s="1" customFormat="1" customHeight="1" spans="1:19">
      <c r="A10" s="11" t="s">
        <v>97</v>
      </c>
      <c r="B10" s="11">
        <f t="shared" si="0"/>
        <v>70</v>
      </c>
      <c r="C10" s="11">
        <v>74</v>
      </c>
      <c r="D10" s="11">
        <f t="shared" si="1"/>
        <v>78</v>
      </c>
      <c r="E10" s="11">
        <f t="shared" si="2"/>
        <v>84</v>
      </c>
      <c r="F10" s="11">
        <f t="shared" si="3"/>
        <v>90</v>
      </c>
      <c r="G10" s="11">
        <f t="shared" si="4"/>
        <v>94</v>
      </c>
      <c r="H10" s="13"/>
      <c r="I10" s="15" t="s">
        <v>98</v>
      </c>
      <c r="J10" s="15" t="s">
        <v>95</v>
      </c>
      <c r="K10" s="15" t="s">
        <v>99</v>
      </c>
      <c r="L10" s="15" t="s">
        <v>98</v>
      </c>
      <c r="M10" s="15" t="s">
        <v>100</v>
      </c>
      <c r="N10" s="15" t="s">
        <v>100</v>
      </c>
      <c r="O10" s="2"/>
      <c r="P10" s="2"/>
      <c r="Q10" s="2"/>
      <c r="R10" s="2"/>
      <c r="S10" s="2"/>
    </row>
    <row r="11" s="1" customFormat="1" customHeight="1" spans="1:19">
      <c r="A11" s="11" t="s">
        <v>101</v>
      </c>
      <c r="B11" s="11">
        <f t="shared" si="0"/>
        <v>86</v>
      </c>
      <c r="C11" s="11">
        <v>90</v>
      </c>
      <c r="D11" s="11">
        <f t="shared" si="1"/>
        <v>94</v>
      </c>
      <c r="E11" s="11">
        <f t="shared" si="2"/>
        <v>100</v>
      </c>
      <c r="F11" s="11">
        <f t="shared" si="3"/>
        <v>106</v>
      </c>
      <c r="G11" s="11">
        <f t="shared" si="4"/>
        <v>110</v>
      </c>
      <c r="H11" s="13"/>
      <c r="I11" s="15" t="s">
        <v>102</v>
      </c>
      <c r="J11" s="15" t="s">
        <v>98</v>
      </c>
      <c r="K11" s="15" t="s">
        <v>103</v>
      </c>
      <c r="L11" s="15" t="s">
        <v>102</v>
      </c>
      <c r="M11" s="15" t="s">
        <v>103</v>
      </c>
      <c r="N11" s="15" t="s">
        <v>104</v>
      </c>
      <c r="O11" s="2"/>
      <c r="P11" s="2"/>
      <c r="Q11" s="2"/>
      <c r="R11" s="2"/>
      <c r="S11" s="2"/>
    </row>
    <row r="12" s="1" customFormat="1" customHeight="1" spans="1:19">
      <c r="A12" s="11" t="s">
        <v>105</v>
      </c>
      <c r="B12" s="11">
        <f>C12-1.5</f>
        <v>30.5</v>
      </c>
      <c r="C12" s="11">
        <v>32</v>
      </c>
      <c r="D12" s="11">
        <f>C12+1.5</f>
        <v>33.5</v>
      </c>
      <c r="E12" s="11">
        <f>D12+1.8</f>
        <v>35.3</v>
      </c>
      <c r="F12" s="11">
        <f>E12+1.8</f>
        <v>37.1</v>
      </c>
      <c r="G12" s="11">
        <f>F12+1.2</f>
        <v>38.3</v>
      </c>
      <c r="H12" s="13"/>
      <c r="I12" s="15" t="s">
        <v>106</v>
      </c>
      <c r="J12" s="15" t="s">
        <v>107</v>
      </c>
      <c r="K12" s="15" t="s">
        <v>103</v>
      </c>
      <c r="L12" s="15" t="s">
        <v>108</v>
      </c>
      <c r="M12" s="15" t="s">
        <v>109</v>
      </c>
      <c r="N12" s="15" t="s">
        <v>109</v>
      </c>
      <c r="O12" s="2"/>
      <c r="P12" s="2"/>
      <c r="Q12" s="2"/>
      <c r="R12" s="2"/>
      <c r="S12" s="2"/>
    </row>
    <row r="13" s="1" customFormat="1" customHeight="1" spans="1:19">
      <c r="A13" s="11" t="s">
        <v>110</v>
      </c>
      <c r="B13" s="11">
        <f>C13-1</f>
        <v>45</v>
      </c>
      <c r="C13" s="11">
        <v>46</v>
      </c>
      <c r="D13" s="11">
        <f>C13+1</f>
        <v>47</v>
      </c>
      <c r="E13" s="11">
        <f>D13+1.5</f>
        <v>48.5</v>
      </c>
      <c r="F13" s="11">
        <f>E13+1.5</f>
        <v>50</v>
      </c>
      <c r="G13" s="11">
        <f>F13+1</f>
        <v>51</v>
      </c>
      <c r="H13" s="13"/>
      <c r="I13" s="15" t="s">
        <v>111</v>
      </c>
      <c r="J13" s="15" t="s">
        <v>96</v>
      </c>
      <c r="K13" s="15" t="s">
        <v>95</v>
      </c>
      <c r="L13" s="15" t="s">
        <v>111</v>
      </c>
      <c r="M13" s="15" t="s">
        <v>112</v>
      </c>
      <c r="N13" s="15" t="s">
        <v>95</v>
      </c>
      <c r="O13" s="2"/>
      <c r="P13" s="2"/>
      <c r="Q13" s="2"/>
      <c r="R13" s="2"/>
      <c r="S13" s="2"/>
    </row>
    <row r="14" s="1" customFormat="1" customHeight="1" spans="1:19">
      <c r="A14" s="11" t="s">
        <v>113</v>
      </c>
      <c r="B14" s="11">
        <f>C14-4</f>
        <v>42</v>
      </c>
      <c r="C14" s="11">
        <v>46</v>
      </c>
      <c r="D14" s="11">
        <f>C14+3</f>
        <v>49</v>
      </c>
      <c r="E14" s="11">
        <f>D14+3</f>
        <v>52</v>
      </c>
      <c r="F14" s="11">
        <f>E14+3</f>
        <v>55</v>
      </c>
      <c r="G14" s="11">
        <f>F14+1.5</f>
        <v>56.5</v>
      </c>
      <c r="H14" s="13"/>
      <c r="I14" s="15" t="s">
        <v>114</v>
      </c>
      <c r="J14" s="15" t="s">
        <v>95</v>
      </c>
      <c r="K14" s="15" t="s">
        <v>98</v>
      </c>
      <c r="L14" s="15" t="s">
        <v>98</v>
      </c>
      <c r="M14" s="15" t="s">
        <v>115</v>
      </c>
      <c r="N14" s="15" t="s">
        <v>93</v>
      </c>
      <c r="O14" s="2"/>
      <c r="P14" s="2"/>
      <c r="Q14" s="2"/>
      <c r="R14" s="2"/>
      <c r="S14" s="2"/>
    </row>
    <row r="15" customHeight="1" spans="1:14">
      <c r="A15" s="11" t="s">
        <v>116</v>
      </c>
      <c r="B15" s="11">
        <f>C15-0.2</f>
        <v>11.8</v>
      </c>
      <c r="C15" s="11">
        <v>12</v>
      </c>
      <c r="D15" s="11">
        <f>C15+0.2</f>
        <v>12.2</v>
      </c>
      <c r="E15" s="11">
        <f>D15+0.4</f>
        <v>12.6</v>
      </c>
      <c r="F15" s="11">
        <f>E15+0.4</f>
        <v>13</v>
      </c>
      <c r="G15" s="11">
        <f>F15+0.2</f>
        <v>13.2</v>
      </c>
      <c r="I15" s="15" t="s">
        <v>95</v>
      </c>
      <c r="J15" s="15" t="s">
        <v>95</v>
      </c>
      <c r="K15" s="15" t="s">
        <v>95</v>
      </c>
      <c r="L15" s="15" t="s">
        <v>95</v>
      </c>
      <c r="M15" s="15" t="s">
        <v>95</v>
      </c>
      <c r="N15" s="15" t="s">
        <v>95</v>
      </c>
    </row>
    <row r="16" customHeight="1" spans="1:14">
      <c r="A16" s="11" t="s">
        <v>117</v>
      </c>
      <c r="B16" s="11">
        <v>6</v>
      </c>
      <c r="C16" s="11">
        <v>6</v>
      </c>
      <c r="D16" s="11">
        <v>6</v>
      </c>
      <c r="E16" s="11">
        <v>6</v>
      </c>
      <c r="F16" s="11">
        <v>6</v>
      </c>
      <c r="G16" s="11">
        <v>6</v>
      </c>
      <c r="I16" s="15" t="s">
        <v>106</v>
      </c>
      <c r="J16" s="15" t="s">
        <v>107</v>
      </c>
      <c r="K16" s="15" t="s">
        <v>103</v>
      </c>
      <c r="L16" s="15" t="s">
        <v>108</v>
      </c>
      <c r="M16" s="15" t="s">
        <v>109</v>
      </c>
      <c r="N16" s="15" t="s">
        <v>109</v>
      </c>
    </row>
    <row r="17" customHeight="1" spans="1:14">
      <c r="A17" s="11" t="s">
        <v>118</v>
      </c>
      <c r="B17" s="11">
        <f>C17-0.5</f>
        <v>32</v>
      </c>
      <c r="C17" s="11">
        <v>32.5</v>
      </c>
      <c r="D17" s="11">
        <f>C17+0.8</f>
        <v>33.3</v>
      </c>
      <c r="E17" s="11">
        <f>D17+0.8</f>
        <v>34.1</v>
      </c>
      <c r="F17" s="11">
        <f>E17+0.8</f>
        <v>34.9</v>
      </c>
      <c r="G17" s="11">
        <f>F17+0.5</f>
        <v>35.4</v>
      </c>
      <c r="I17" s="15" t="s">
        <v>111</v>
      </c>
      <c r="J17" s="15" t="s">
        <v>96</v>
      </c>
      <c r="K17" s="15" t="s">
        <v>95</v>
      </c>
      <c r="L17" s="15" t="s">
        <v>111</v>
      </c>
      <c r="M17" s="15" t="s">
        <v>112</v>
      </c>
      <c r="N17" s="15" t="s">
        <v>95</v>
      </c>
    </row>
    <row r="18" customHeight="1" spans="1:14">
      <c r="A18" s="11" t="s">
        <v>119</v>
      </c>
      <c r="B18" s="11">
        <f>C18-0.8</f>
        <v>21.2</v>
      </c>
      <c r="C18" s="11">
        <v>22</v>
      </c>
      <c r="D18" s="11">
        <f>C18+0.5</f>
        <v>22.5</v>
      </c>
      <c r="E18" s="11">
        <f>D18+0.75</f>
        <v>23.25</v>
      </c>
      <c r="F18" s="11">
        <f>E18+0.75</f>
        <v>24</v>
      </c>
      <c r="G18" s="11">
        <f>F18+0.5</f>
        <v>24.5</v>
      </c>
      <c r="I18" s="15" t="s">
        <v>114</v>
      </c>
      <c r="J18" s="15" t="s">
        <v>95</v>
      </c>
      <c r="K18" s="15" t="s">
        <v>98</v>
      </c>
      <c r="L18" s="15" t="s">
        <v>98</v>
      </c>
      <c r="M18" s="15" t="s">
        <v>115</v>
      </c>
      <c r="N18" s="15" t="s">
        <v>93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2023-03-01T11:01:30Z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