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4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<sst xmlns="http://schemas.openxmlformats.org/spreadsheetml/2006/main" count="1567" uniqueCount="465">
  <si>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</si>
  <si>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</si>
  <si>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</si>
  <si>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</si>
  <si>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</si>
  <si>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</si>
  <si>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</si>
  <si>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</si>
  <si>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</si>
  <si>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</si>
  <si>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</si>
  <si>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</si>
  <si>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</si>
  <si>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</si>
  <si>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</si>
  <si>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</si>
  <si>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</si>
  <si>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</si>
  <si>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</si>
  <si>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</si>
  <si>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</si>
  <si>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</si>
  <si>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</si>
  <si>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</si>
  <si>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</si>
  <si>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</si>
  <si>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</si>
  <si>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</si>
  <si>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</si>
  <si>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</si>
  <si>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</si>
  <si>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</si>
  <si>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</si>
  <si>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</si>
  <si>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</si>
  <si>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</si>
  <si>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</si>
  <si>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</si>
  <si>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</si>
  <si>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</si>
  <si>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</si>
  <si>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</si>
  <si>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</si>
  <si>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</si>
  <si>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</si>
  <si>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</si>
  <si>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</si>
  <si>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</si>
  <si>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</si>
  <si>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</si>
  <si>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</si>
  <si>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</si>
  <si>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</si>
  <si>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</si>
  <si>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</si>
  <si>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</si>
  <si>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</si>
  <si>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</si>
  <si>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</si>
  <si>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</si>
  <si>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</si>
  <si>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</si>
  <si>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</si>
  <si>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TAMMAL81531</t>
  </si>
  <si>
    <t>合同交期</t>
  </si>
  <si>
    <t>产前确认样</t>
  </si>
  <si>
    <t>有</t>
  </si>
  <si>
    <t>无</t>
  </si>
  <si>
    <t>品名</t>
  </si>
  <si>
    <t>男式短裤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</si>
  <si>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</si>
  <si>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</si>
  <si>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</si>
  <si>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</si>
  <si>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</si>
  <si>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</si>
  <si>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</si>
  <si>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</si>
  <si>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</si>
  <si>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</si>
  <si>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</si>
  <si>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</si>
  <si>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</si>
  <si>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</si>
  <si>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</si>
  <si>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</si>
  <si>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</si>
  <si>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</si>
  <si>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</si>
  <si>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</si>
  <si>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</si>
  <si>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</si>
  <si>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</si>
  <si>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</si>
  <si>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</si>
  <si>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</si>
  <si>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</si>
  <si>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</si>
  <si>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</si>
  <si>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</si>
  <si>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</si>
  <si>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</si>
  <si>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</si>
  <si>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</si>
  <si>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</si>
  <si>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</si>
  <si>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</si>
  <si>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</si>
  <si>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</si>
  <si>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</si>
  <si>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</si>
  <si>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</si>
  <si>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</si>
  <si>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</si>
  <si>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</si>
  <si>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</si>
  <si>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</si>
  <si>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</si>
  <si>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</si>
  <si>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</t>
  </si>
  <si>
    <t>深卡其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</si>
  <si>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</si>
  <si>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</si>
  <si>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</si>
  <si>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</si>
  <si>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</si>
  <si>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</si>
  <si>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</si>
  <si>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</si>
  <si>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1.裆底漏套结</t>
  </si>
  <si>
    <t>2.脚口死折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</si>
  <si>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</si>
  <si>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</si>
  <si>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</si>
  <si>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</si>
  <si>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</si>
  <si>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</si>
  <si>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</si>
  <si>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</si>
  <si>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</si>
  <si>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</si>
  <si>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</si>
  <si>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</si>
  <si>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</si>
  <si>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</si>
  <si>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</si>
  <si>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</si>
  <si>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</si>
  <si>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</si>
  <si>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</si>
  <si>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</si>
  <si>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</si>
  <si>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</si>
  <si>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</si>
  <si>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</si>
  <si>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</si>
  <si>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</si>
  <si>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</si>
  <si>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裤外侧长（参考值）</t>
  </si>
  <si>
    <t>-1.5/-2</t>
  </si>
  <si>
    <t>-1/-3</t>
  </si>
  <si>
    <t>0/-1</t>
  </si>
  <si>
    <t>内裆长</t>
  </si>
  <si>
    <t>-1/-2</t>
  </si>
  <si>
    <t>-1/-1.5</t>
  </si>
  <si>
    <t>腰围 平量</t>
  </si>
  <si>
    <t>84</t>
  </si>
  <si>
    <t>腰围 拉量</t>
  </si>
  <si>
    <t>-2/-3</t>
  </si>
  <si>
    <t>臀围</t>
  </si>
  <si>
    <t>107</t>
  </si>
  <si>
    <t>-2.5/-3.5</t>
  </si>
  <si>
    <t>-1.3/-2.3</t>
  </si>
  <si>
    <t>0/-0.4</t>
  </si>
  <si>
    <t>腿围/2</t>
  </si>
  <si>
    <t>-0.5/-0.5</t>
  </si>
  <si>
    <t>-0.3/-0.3</t>
  </si>
  <si>
    <t>-0.9/-0.4</t>
  </si>
  <si>
    <t>脚口/2</t>
  </si>
  <si>
    <t>0/0</t>
  </si>
  <si>
    <t>0.5/0.3</t>
  </si>
  <si>
    <t>0.3/0.4</t>
  </si>
  <si>
    <t>前裆长 含腰</t>
  </si>
  <si>
    <t>0/-0.2</t>
  </si>
  <si>
    <t>后裆长 含腰</t>
  </si>
  <si>
    <t>-1/-1</t>
  </si>
  <si>
    <t>前门襟长 不含腰</t>
  </si>
  <si>
    <t>前插袋</t>
  </si>
  <si>
    <t>后袋款</t>
  </si>
  <si>
    <t>腰头宽</t>
  </si>
  <si>
    <t>贴袋宽（大腿）</t>
  </si>
  <si>
    <t>贴袋长（大腿）</t>
  </si>
  <si>
    <t>备注：</t>
  </si>
  <si>
    <t xml:space="preserve">     初期请洗测2-3件，有问题的另加测量数量。</t>
  </si>
  <si>
    <t>验货时间：11-10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</si>
  <si>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</si>
  <si>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</si>
  <si>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</si>
  <si>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</si>
  <si>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</si>
  <si>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</si>
  <si>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</si>
  <si>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</si>
  <si>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</si>
  <si>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</si>
  <si>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</si>
  <si>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</si>
  <si>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</si>
  <si>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1.腰头线迹不良一件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</si>
  <si>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</si>
  <si>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</si>
  <si>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</si>
  <si>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</si>
  <si>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</si>
  <si>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</si>
  <si>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</si>
  <si>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</si>
  <si>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</si>
  <si>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</si>
  <si>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</si>
  <si>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</si>
  <si>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</si>
  <si>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</si>
  <si>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</si>
  <si>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</si>
  <si>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</si>
  <si>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</si>
  <si>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</si>
  <si>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</si>
  <si>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-2/-2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</si>
  <si>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</si>
  <si>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</si>
  <si>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</si>
  <si>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</si>
  <si>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</si>
  <si>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</si>
  <si>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</si>
  <si>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</si>
  <si>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</si>
  <si>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</si>
  <si>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</si>
  <si>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0/0.5</t>
  </si>
  <si>
    <t>-0.3/0</t>
  </si>
  <si>
    <t>0.5/0</t>
  </si>
  <si>
    <t>-0.4/-0.2</t>
  </si>
  <si>
    <t>0.3/0.5</t>
  </si>
  <si>
    <t>1/0.6</t>
  </si>
  <si>
    <t>0.5/1</t>
  </si>
  <si>
    <t>0.8/0.8</t>
  </si>
  <si>
    <t>1.2/+0.7</t>
  </si>
  <si>
    <t>1/+0.6</t>
  </si>
  <si>
    <t>-1.2/-1.2</t>
  </si>
  <si>
    <t>-0.4/-0.6</t>
  </si>
  <si>
    <t>-0.7/-1</t>
  </si>
  <si>
    <t>0.3/-0.3</t>
  </si>
  <si>
    <t>-0.8/-1/8</t>
  </si>
  <si>
    <t>验货时间：11.20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</si>
  <si>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</si>
  <si>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</si>
  <si>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</si>
  <si>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</si>
  <si>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</si>
  <si>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</si>
  <si>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</si>
  <si>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</si>
  <si>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</si>
  <si>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</si>
  <si>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</si>
  <si>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</si>
  <si>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√+1</t>
  </si>
  <si>
    <t>-2√</t>
  </si>
  <si>
    <t>-2-2</t>
  </si>
  <si>
    <t>-0.5-1</t>
  </si>
  <si>
    <t>-1.2-0.3</t>
  </si>
  <si>
    <t>-0.5√</t>
  </si>
  <si>
    <t>-0.7-1</t>
  </si>
  <si>
    <t>+0.4-0.3</t>
  </si>
  <si>
    <t>√-0.2</t>
  </si>
  <si>
    <t>-0.7-0.7</t>
  </si>
  <si>
    <t>√-0.5</t>
  </si>
  <si>
    <t>验货时间：</t>
  </si>
  <si>
    <t>工厂负责人：</t>
  </si>
  <si>
    <t>QC出货报告书</t>
  </si>
  <si>
    <t>产品名称</t>
  </si>
  <si>
    <t>青岛金缕衣服饰有限公司</t>
  </si>
  <si>
    <t>合同日期</t>
  </si>
  <si>
    <t>2023.2.20</t>
  </si>
  <si>
    <t>检验资料确认</t>
  </si>
  <si>
    <t>交货形式</t>
  </si>
  <si>
    <t>入天津库俄罗斯S库位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</si>
  <si>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</si>
  <si>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</si>
  <si>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</si>
  <si>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</si>
  <si>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</si>
  <si>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</si>
  <si>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</si>
  <si>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</si>
  <si>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</si>
  <si>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</si>
  <si>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</si>
  <si>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</si>
  <si>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</si>
  <si>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</si>
  <si>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</si>
  <si>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</si>
  <si>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采购凭证编号：CGDD22120600020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</si>
  <si>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</si>
  <si>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</si>
  <si>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</si>
  <si>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</si>
  <si>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</si>
  <si>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</si>
  <si>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</si>
  <si>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</si>
  <si>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</si>
  <si>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</si>
  <si>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</si>
  <si>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</si>
  <si>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</si>
  <si>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</si>
  <si>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</si>
  <si>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黑色：23/27/30/35/37</t>
  </si>
  <si>
    <t>深卡其色：40/46/48/50/54</t>
  </si>
  <si>
    <t>共抽验10箱，每箱8件，合计：80件</t>
  </si>
  <si>
    <t>情况说明：</t>
  </si>
  <si>
    <t xml:space="preserve">【问题点描述】  </t>
  </si>
  <si>
    <t>1. 腰头有线毛现象。</t>
  </si>
  <si>
    <t>2.前兜口不平1件。</t>
  </si>
  <si>
    <t>3. 脚口明线不平1件。</t>
  </si>
  <si>
    <t>4. 脏污2件。</t>
  </si>
  <si>
    <t>以上问题已经返修处理。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</si>
  <si>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</si>
  <si>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</si>
  <si>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</si>
  <si>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</si>
  <si>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</si>
  <si>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</si>
  <si>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</si>
  <si>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</si>
  <si>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刘慧</t>
  </si>
  <si>
    <t>-1√</t>
  </si>
  <si>
    <t>0.5√</t>
  </si>
  <si>
    <t>√-1</t>
  </si>
  <si>
    <t>-0.8√</t>
  </si>
  <si>
    <t>验货时间：2.17</t>
  </si>
  <si>
    <t>跟单QC:全昌根</t>
  </si>
  <si>
    <t>工厂负责人：刘慧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</si>
  <si>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</si>
  <si>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</si>
  <si>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</si>
  <si>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</si>
  <si>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</si>
  <si>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</si>
  <si>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</si>
  <si>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</si>
  <si>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</si>
  <si>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</si>
  <si>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</si>
  <si>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</si>
  <si>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</si>
  <si>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</si>
  <si>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后中长</t>
  </si>
  <si>
    <t>前中长</t>
  </si>
  <si>
    <t>胸围</t>
  </si>
  <si>
    <t>112</t>
  </si>
  <si>
    <t>摆围</t>
  </si>
  <si>
    <t>腰围</t>
  </si>
  <si>
    <t>后中袖长</t>
  </si>
  <si>
    <t>袖肥/2</t>
  </si>
  <si>
    <t>肩宽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</si>
  <si>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</si>
  <si>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</si>
  <si>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</si>
  <si>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</si>
  <si>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</si>
  <si>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</si>
  <si>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</si>
  <si>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</si>
  <si>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</si>
  <si>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</si>
  <si>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</si>
  <si>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</si>
  <si>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</si>
  <si>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</si>
  <si>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</si>
  <si>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</si>
  <si>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</si>
  <si>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</si>
  <si>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</si>
  <si>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</si>
  <si>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</si>
  <si>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</si>
  <si>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</si>
  <si>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1052#</t>
  </si>
  <si>
    <t>70D尼龙四面弹</t>
  </si>
  <si>
    <t>YES</t>
  </si>
  <si>
    <t>1051#</t>
  </si>
  <si>
    <t>1054#</t>
  </si>
  <si>
    <t>制表时间：10.27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</si>
  <si>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</si>
  <si>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</si>
  <si>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</si>
  <si>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</si>
  <si>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</si>
  <si>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</si>
  <si>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</si>
  <si>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</si>
  <si>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</si>
  <si>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</si>
  <si>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</si>
  <si>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</si>
  <si>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</si>
  <si>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</si>
  <si>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</si>
  <si>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</si>
  <si>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</si>
  <si>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</si>
  <si>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</si>
  <si>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</si>
  <si>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</si>
  <si>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</si>
  <si>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</si>
  <si>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</si>
  <si>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尼龙珍珠点</t>
  </si>
  <si>
    <t>经编布</t>
  </si>
  <si>
    <t>3号尼龙闭尾正装拉链 含下止</t>
  </si>
  <si>
    <t>TOREAD裤钩扣</t>
  </si>
  <si>
    <t>圆形双孔卡扣</t>
  </si>
  <si>
    <t>合格</t>
  </si>
  <si>
    <t>物料6</t>
  </si>
  <si>
    <t>物料7</t>
  </si>
  <si>
    <t>物料8</t>
  </si>
  <si>
    <t>物料9</t>
  </si>
  <si>
    <t>物料10</t>
  </si>
  <si>
    <t>QY00025 LOGO弹性漆气眼 6mm</t>
  </si>
  <si>
    <t>立体硅胶印花</t>
  </si>
  <si>
    <t>莹凯</t>
  </si>
  <si>
    <t>2.5cm回纹带</t>
  </si>
  <si>
    <t>物料11</t>
  </si>
  <si>
    <t>物料12</t>
  </si>
  <si>
    <t>物料13</t>
  </si>
  <si>
    <t>物料14</t>
  </si>
  <si>
    <t>物料15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</si>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</sst>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trike/>
      <sz val="10"/>
      <name val="微软雅黑"/>
      <charset val="134"/>
    </font>
    <font>
      <strike/>
      <sz val="10"/>
      <name val="微软雅黑"/>
      <charset val="134"/>
    </font>
    <font>
      <b/>
      <strike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7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65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5" borderId="66" applyNumberFormat="0" applyFon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67" applyNumberFormat="0" applyFill="0" applyAlignment="0" applyProtection="0">
      <alignment vertical="center"/>
    </xf>
    <xf numFmtId="0" fontId="59" fillId="0" borderId="67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4" fillId="0" borderId="68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0" fillId="19" borderId="69" applyNumberFormat="0" applyAlignment="0" applyProtection="0">
      <alignment vertical="center"/>
    </xf>
    <xf numFmtId="0" fontId="61" fillId="19" borderId="65" applyNumberFormat="0" applyAlignment="0" applyProtection="0">
      <alignment vertical="center"/>
    </xf>
    <xf numFmtId="0" fontId="62" fillId="20" borderId="70" applyNumberForma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63" fillId="0" borderId="71" applyNumberFormat="0" applyFill="0" applyAlignment="0" applyProtection="0">
      <alignment vertical="center"/>
    </xf>
    <xf numFmtId="0" fontId="64" fillId="0" borderId="72" applyNumberFormat="0" applyFill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48" fillId="28" borderId="0" applyNumberFormat="0" applyBorder="0" applyAlignment="0" applyProtection="0">
      <alignment vertical="center"/>
    </xf>
    <xf numFmtId="0" fontId="67" fillId="0" borderId="0">
      <alignment vertical="center"/>
    </xf>
    <xf numFmtId="0" fontId="48" fillId="2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7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5" applyNumberFormat="1" applyFont="1" applyBorder="1" applyAlignment="1">
      <alignment horizontal="center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6" applyFont="1" applyFill="1" applyBorder="1" applyAlignment="1">
      <alignment horizontal="center"/>
    </xf>
    <xf numFmtId="0" fontId="18" fillId="0" borderId="2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8" fillId="5" borderId="2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5" borderId="2" xfId="56" applyNumberFormat="1" applyFont="1" applyFill="1" applyBorder="1" applyAlignment="1">
      <alignment horizontal="center"/>
    </xf>
    <xf numFmtId="49" fontId="19" fillId="0" borderId="4" xfId="57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5" borderId="2" xfId="56" applyNumberFormat="1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0" fontId="18" fillId="0" borderId="11" xfId="56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5" borderId="23" xfId="52" applyFont="1" applyFill="1" applyBorder="1" applyAlignment="1">
      <alignment horizontal="left" vertical="center"/>
    </xf>
    <xf numFmtId="0" fontId="25" fillId="5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5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left" vertical="center"/>
    </xf>
    <xf numFmtId="0" fontId="11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11" fillId="3" borderId="0" xfId="53" applyFont="1" applyFill="1"/>
    <xf numFmtId="49" fontId="11" fillId="3" borderId="0" xfId="53" applyNumberFormat="1" applyFont="1" applyFill="1"/>
    <xf numFmtId="0" fontId="28" fillId="3" borderId="0" xfId="53" applyFont="1" applyFill="1" applyBorder="1" applyAlignment="1">
      <alignment horizontal="center"/>
    </xf>
    <xf numFmtId="0" fontId="29" fillId="3" borderId="0" xfId="53" applyFont="1" applyFill="1" applyBorder="1" applyAlignment="1">
      <alignment horizontal="center"/>
    </xf>
    <xf numFmtId="0" fontId="27" fillId="3" borderId="9" xfId="52" applyFont="1" applyFill="1" applyBorder="1" applyAlignment="1">
      <alignment horizontal="left" vertical="center"/>
    </xf>
    <xf numFmtId="0" fontId="11" fillId="3" borderId="10" xfId="52" applyFont="1" applyFill="1" applyBorder="1" applyAlignment="1">
      <alignment horizontal="center" vertical="center"/>
    </xf>
    <xf numFmtId="0" fontId="27" fillId="3" borderId="10" xfId="52" applyFont="1" applyFill="1" applyBorder="1" applyAlignment="1">
      <alignment vertical="center"/>
    </xf>
    <xf numFmtId="0" fontId="27" fillId="3" borderId="11" xfId="53" applyFont="1" applyFill="1" applyBorder="1" applyAlignment="1" applyProtection="1">
      <alignment horizontal="center" vertical="center"/>
    </xf>
    <xf numFmtId="0" fontId="27" fillId="3" borderId="2" xfId="53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176" fontId="20" fillId="3" borderId="2" xfId="56" applyNumberFormat="1" applyFont="1" applyFill="1" applyBorder="1" applyAlignment="1">
      <alignment horizontal="center"/>
    </xf>
    <xf numFmtId="0" fontId="20" fillId="3" borderId="2" xfId="0" applyNumberFormat="1" applyFont="1" applyFill="1" applyBorder="1" applyAlignment="1">
      <alignment horizontal="center" vertical="center"/>
    </xf>
    <xf numFmtId="0" fontId="30" fillId="0" borderId="2" xfId="1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vertical="center"/>
    </xf>
    <xf numFmtId="0" fontId="11" fillId="3" borderId="2" xfId="53" applyFont="1" applyFill="1" applyBorder="1" applyAlignment="1">
      <alignment horizontal="center"/>
    </xf>
    <xf numFmtId="49" fontId="11" fillId="3" borderId="2" xfId="54" applyNumberFormat="1" applyFont="1" applyFill="1" applyBorder="1" applyAlignment="1">
      <alignment horizontal="center" vertical="center"/>
    </xf>
    <xf numFmtId="49" fontId="11" fillId="3" borderId="2" xfId="54" applyNumberFormat="1" applyFont="1" applyFill="1" applyBorder="1" applyAlignment="1">
      <alignment horizontal="right" vertical="center"/>
    </xf>
    <xf numFmtId="0" fontId="11" fillId="3" borderId="2" xfId="53" applyFont="1" applyFill="1" applyBorder="1" applyAlignment="1"/>
    <xf numFmtId="49" fontId="11" fillId="3" borderId="2" xfId="53" applyNumberFormat="1" applyFont="1" applyFill="1" applyBorder="1" applyAlignment="1">
      <alignment horizontal="center"/>
    </xf>
    <xf numFmtId="49" fontId="11" fillId="3" borderId="2" xfId="53" applyNumberFormat="1" applyFont="1" applyFill="1" applyBorder="1" applyAlignment="1">
      <alignment horizontal="right"/>
    </xf>
    <xf numFmtId="49" fontId="11" fillId="3" borderId="2" xfId="53" applyNumberFormat="1" applyFont="1" applyFill="1" applyBorder="1" applyAlignment="1">
      <alignment horizontal="right" vertical="center"/>
    </xf>
    <xf numFmtId="0" fontId="27" fillId="3" borderId="0" xfId="53" applyFont="1" applyFill="1"/>
    <xf numFmtId="0" fontId="31" fillId="3" borderId="0" xfId="54" applyFont="1" applyFill="1">
      <alignment vertical="center"/>
    </xf>
    <xf numFmtId="49" fontId="29" fillId="3" borderId="0" xfId="53" applyNumberFormat="1" applyFont="1" applyFill="1" applyBorder="1" applyAlignment="1">
      <alignment horizontal="center"/>
    </xf>
    <xf numFmtId="0" fontId="11" fillId="3" borderId="12" xfId="53" applyFont="1" applyFill="1" applyBorder="1" applyAlignment="1">
      <alignment horizontal="center"/>
    </xf>
    <xf numFmtId="0" fontId="27" fillId="3" borderId="12" xfId="52" applyFont="1" applyFill="1" applyBorder="1" applyAlignment="1">
      <alignment horizontal="left" vertical="center"/>
    </xf>
    <xf numFmtId="49" fontId="11" fillId="3" borderId="12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center" vertical="center"/>
    </xf>
    <xf numFmtId="0" fontId="27" fillId="3" borderId="2" xfId="53" applyFont="1" applyFill="1" applyBorder="1" applyAlignment="1" applyProtection="1">
      <alignment horizontal="center" vertical="center"/>
    </xf>
    <xf numFmtId="49" fontId="27" fillId="3" borderId="2" xfId="53" applyNumberFormat="1" applyFont="1" applyFill="1" applyBorder="1" applyAlignment="1" applyProtection="1">
      <alignment horizontal="center" vertical="center"/>
    </xf>
    <xf numFmtId="49" fontId="27" fillId="3" borderId="5" xfId="53" applyNumberFormat="1" applyFont="1" applyFill="1" applyBorder="1" applyAlignment="1" applyProtection="1">
      <alignment horizontal="center" vertical="center"/>
    </xf>
    <xf numFmtId="0" fontId="11" fillId="3" borderId="2" xfId="53" applyFont="1" applyFill="1" applyBorder="1" applyAlignment="1" applyProtection="1">
      <alignment horizontal="center" vertical="center"/>
    </xf>
    <xf numFmtId="49" fontId="31" fillId="3" borderId="2" xfId="0" applyNumberFormat="1" applyFont="1" applyFill="1" applyBorder="1" applyAlignment="1">
      <alignment horizontal="center"/>
    </xf>
    <xf numFmtId="49" fontId="27" fillId="3" borderId="2" xfId="54" applyNumberFormat="1" applyFont="1" applyFill="1" applyBorder="1" applyAlignment="1">
      <alignment horizontal="center" vertical="center"/>
    </xf>
    <xf numFmtId="49" fontId="11" fillId="3" borderId="5" xfId="54" applyNumberFormat="1" applyFont="1" applyFill="1" applyBorder="1" applyAlignment="1">
      <alignment horizontal="center" vertical="center"/>
    </xf>
    <xf numFmtId="49" fontId="27" fillId="3" borderId="5" xfId="54" applyNumberFormat="1" applyFont="1" applyFill="1" applyBorder="1" applyAlignment="1">
      <alignment horizontal="center" vertical="center"/>
    </xf>
    <xf numFmtId="49" fontId="31" fillId="3" borderId="0" xfId="54" applyNumberFormat="1" applyFont="1" applyFill="1">
      <alignment vertical="center"/>
    </xf>
    <xf numFmtId="49" fontId="27" fillId="3" borderId="0" xfId="53" applyNumberFormat="1" applyFont="1" applyFill="1"/>
    <xf numFmtId="49" fontId="11" fillId="3" borderId="14" xfId="52" applyNumberFormat="1" applyFont="1" applyFill="1" applyBorder="1" applyAlignment="1">
      <alignment horizontal="center" vertical="center"/>
    </xf>
    <xf numFmtId="49" fontId="27" fillId="3" borderId="15" xfId="53" applyNumberFormat="1" applyFont="1" applyFill="1" applyBorder="1" applyAlignment="1" applyProtection="1">
      <alignment horizontal="center" vertical="center"/>
    </xf>
    <xf numFmtId="0" fontId="25" fillId="3" borderId="21" xfId="52" applyFont="1" applyFill="1" applyBorder="1" applyAlignment="1">
      <alignment vertical="center"/>
    </xf>
    <xf numFmtId="0" fontId="21" fillId="3" borderId="22" xfId="52" applyFont="1" applyFill="1" applyBorder="1" applyAlignment="1">
      <alignment horizontal="right" vertical="center"/>
    </xf>
    <xf numFmtId="0" fontId="25" fillId="3" borderId="22" xfId="52" applyFont="1" applyFill="1" applyBorder="1" applyAlignment="1">
      <alignment vertical="center"/>
    </xf>
    <xf numFmtId="0" fontId="26" fillId="3" borderId="22" xfId="52" applyFont="1" applyFill="1" applyBorder="1" applyAlignment="1">
      <alignment vertical="center"/>
    </xf>
    <xf numFmtId="0" fontId="26" fillId="3" borderId="22" xfId="52" applyFont="1" applyFill="1" applyBorder="1" applyAlignment="1">
      <alignment horizontal="left" vertical="center"/>
    </xf>
    <xf numFmtId="0" fontId="25" fillId="3" borderId="22" xfId="52" applyFont="1" applyFill="1" applyBorder="1" applyAlignment="1">
      <alignment horizontal="left" vertical="center"/>
    </xf>
    <xf numFmtId="0" fontId="25" fillId="3" borderId="0" xfId="52" applyFont="1" applyFill="1" applyBorder="1" applyAlignment="1">
      <alignment vertical="center"/>
    </xf>
    <xf numFmtId="0" fontId="26" fillId="3" borderId="0" xfId="52" applyFont="1" applyFill="1" applyBorder="1" applyAlignment="1">
      <alignment vertical="center"/>
    </xf>
    <xf numFmtId="0" fontId="26" fillId="3" borderId="0" xfId="52" applyFont="1" applyFill="1" applyAlignment="1">
      <alignment horizontal="left" vertical="center"/>
    </xf>
    <xf numFmtId="0" fontId="25" fillId="3" borderId="17" xfId="52" applyFont="1" applyFill="1" applyBorder="1" applyAlignment="1">
      <alignment vertical="center"/>
    </xf>
    <xf numFmtId="0" fontId="25" fillId="3" borderId="18" xfId="52" applyFont="1" applyFill="1" applyBorder="1" applyAlignment="1">
      <alignment vertical="center"/>
    </xf>
    <xf numFmtId="0" fontId="25" fillId="3" borderId="23" xfId="52" applyFont="1" applyFill="1" applyBorder="1" applyAlignment="1">
      <alignment horizontal="left" vertical="center"/>
    </xf>
    <xf numFmtId="0" fontId="25" fillId="3" borderId="24" xfId="52" applyFont="1" applyFill="1" applyBorder="1" applyAlignment="1">
      <alignment horizontal="left" vertical="center"/>
    </xf>
    <xf numFmtId="0" fontId="25" fillId="3" borderId="19" xfId="52" applyFont="1" applyFill="1" applyBorder="1" applyAlignment="1">
      <alignment horizontal="left" vertical="center"/>
    </xf>
    <xf numFmtId="0" fontId="25" fillId="3" borderId="20" xfId="52" applyFont="1" applyFill="1" applyBorder="1" applyAlignment="1">
      <alignment horizontal="left" vertical="center"/>
    </xf>
    <xf numFmtId="0" fontId="26" fillId="3" borderId="20" xfId="52" applyFont="1" applyFill="1" applyBorder="1" applyAlignment="1">
      <alignment horizontal="left" vertical="center"/>
    </xf>
    <xf numFmtId="0" fontId="25" fillId="3" borderId="20" xfId="52" applyFont="1" applyFill="1" applyBorder="1" applyAlignment="1">
      <alignment vertical="center"/>
    </xf>
    <xf numFmtId="0" fontId="26" fillId="3" borderId="20" xfId="52" applyFont="1" applyFill="1" applyBorder="1" applyAlignment="1">
      <alignment vertical="center"/>
    </xf>
    <xf numFmtId="0" fontId="26" fillId="3" borderId="25" xfId="52" applyFont="1" applyFill="1" applyBorder="1" applyAlignment="1">
      <alignment horizontal="center" vertical="center"/>
    </xf>
    <xf numFmtId="0" fontId="26" fillId="3" borderId="26" xfId="52" applyFont="1" applyFill="1" applyBorder="1" applyAlignment="1">
      <alignment horizontal="center" vertical="center"/>
    </xf>
    <xf numFmtId="0" fontId="23" fillId="3" borderId="27" xfId="52" applyFont="1" applyFill="1" applyBorder="1" applyAlignment="1">
      <alignment horizontal="left" vertical="center"/>
    </xf>
    <xf numFmtId="0" fontId="23" fillId="3" borderId="26" xfId="52" applyFont="1" applyFill="1" applyBorder="1" applyAlignment="1">
      <alignment horizontal="left" vertical="center"/>
    </xf>
    <xf numFmtId="0" fontId="26" fillId="3" borderId="35" xfId="52" applyFont="1" applyFill="1" applyBorder="1" applyAlignment="1">
      <alignment horizontal="left" vertical="center"/>
    </xf>
    <xf numFmtId="0" fontId="25" fillId="3" borderId="36" xfId="52" applyFont="1" applyFill="1" applyBorder="1" applyAlignment="1">
      <alignment horizontal="left" vertical="center"/>
    </xf>
    <xf numFmtId="0" fontId="26" fillId="3" borderId="37" xfId="52" applyFont="1" applyFill="1" applyBorder="1" applyAlignment="1">
      <alignment horizontal="center" vertical="center"/>
    </xf>
    <xf numFmtId="0" fontId="23" fillId="3" borderId="37" xfId="52" applyFont="1" applyFill="1" applyBorder="1" applyAlignment="1">
      <alignment horizontal="left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32" fillId="0" borderId="11" xfId="56" applyFont="1" applyFill="1" applyBorder="1" applyAlignment="1">
      <alignment horizontal="center"/>
    </xf>
    <xf numFmtId="176" fontId="33" fillId="0" borderId="2" xfId="56" applyNumberFormat="1" applyFont="1" applyFill="1" applyBorder="1" applyAlignment="1">
      <alignment horizontal="center"/>
    </xf>
    <xf numFmtId="0" fontId="34" fillId="0" borderId="2" xfId="0" applyNumberFormat="1" applyFont="1" applyFill="1" applyBorder="1" applyAlignment="1">
      <alignment horizontal="center" vertical="center"/>
    </xf>
    <xf numFmtId="176" fontId="20" fillId="6" borderId="2" xfId="56" applyNumberFormat="1" applyFont="1" applyFill="1" applyBorder="1" applyAlignment="1">
      <alignment horizontal="center"/>
    </xf>
    <xf numFmtId="0" fontId="19" fillId="6" borderId="2" xfId="0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22" fillId="0" borderId="2" xfId="54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21" fillId="0" borderId="2" xfId="54" applyNumberFormat="1" applyFont="1" applyFill="1" applyBorder="1" applyAlignment="1">
      <alignment horizontal="center"/>
    </xf>
    <xf numFmtId="0" fontId="21" fillId="0" borderId="2" xfId="40" applyFont="1" applyFill="1" applyBorder="1" applyAlignment="1">
      <alignment horizontal="center" vertical="center"/>
    </xf>
    <xf numFmtId="0" fontId="22" fillId="0" borderId="39" xfId="54" applyFont="1" applyFill="1" applyBorder="1" applyAlignment="1">
      <alignment horizontal="center"/>
    </xf>
    <xf numFmtId="176" fontId="21" fillId="0" borderId="39" xfId="54" applyNumberFormat="1" applyFont="1" applyFill="1" applyBorder="1" applyAlignment="1">
      <alignment horizontal="center"/>
    </xf>
    <xf numFmtId="0" fontId="22" fillId="0" borderId="39" xfId="56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0" xfId="52" applyFont="1" applyFill="1" applyBorder="1" applyAlignment="1">
      <alignment horizontal="center" vertical="center"/>
    </xf>
    <xf numFmtId="0" fontId="17" fillId="3" borderId="41" xfId="53" applyFont="1" applyFill="1" applyBorder="1" applyAlignment="1" applyProtection="1">
      <alignment horizontal="center" vertical="center"/>
    </xf>
    <xf numFmtId="0" fontId="14" fillId="3" borderId="41" xfId="53" applyFont="1" applyFill="1" applyBorder="1" applyAlignment="1" applyProtection="1">
      <alignment horizontal="center" vertical="center"/>
    </xf>
    <xf numFmtId="0" fontId="18" fillId="0" borderId="41" xfId="56" applyFont="1" applyFill="1" applyBorder="1" applyAlignment="1">
      <alignment horizontal="center"/>
    </xf>
    <xf numFmtId="49" fontId="14" fillId="3" borderId="41" xfId="54" applyNumberFormat="1" applyFont="1" applyFill="1" applyBorder="1" applyAlignment="1">
      <alignment horizontal="center" vertical="center"/>
    </xf>
    <xf numFmtId="49" fontId="35" fillId="3" borderId="2" xfId="54" applyNumberFormat="1" applyFont="1" applyFill="1" applyBorder="1" applyAlignment="1">
      <alignment horizontal="center" vertical="center"/>
    </xf>
    <xf numFmtId="14" fontId="36" fillId="3" borderId="0" xfId="53" applyNumberFormat="1" applyFont="1" applyFill="1"/>
    <xf numFmtId="14" fontId="17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28" fillId="0" borderId="16" xfId="52" applyFont="1" applyBorder="1" applyAlignment="1">
      <alignment horizontal="center" vertical="top"/>
    </xf>
    <xf numFmtId="0" fontId="27" fillId="0" borderId="42" xfId="52" applyFont="1" applyBorder="1" applyAlignment="1">
      <alignment horizontal="left" vertical="center"/>
    </xf>
    <xf numFmtId="0" fontId="21" fillId="0" borderId="43" xfId="52" applyFont="1" applyBorder="1" applyAlignment="1">
      <alignment horizontal="center" vertical="center"/>
    </xf>
    <xf numFmtId="0" fontId="27" fillId="0" borderId="43" xfId="52" applyFont="1" applyBorder="1" applyAlignment="1">
      <alignment horizontal="center" vertical="center"/>
    </xf>
    <xf numFmtId="0" fontId="23" fillId="0" borderId="43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37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4" xfId="52" applyFont="1" applyBorder="1" applyAlignment="1">
      <alignment vertical="center"/>
    </xf>
    <xf numFmtId="0" fontId="21" fillId="0" borderId="45" xfId="52" applyFont="1" applyBorder="1" applyAlignment="1">
      <alignment horizontal="center" vertical="center"/>
    </xf>
    <xf numFmtId="0" fontId="27" fillId="0" borderId="45" xfId="52" applyFont="1" applyBorder="1" applyAlignment="1">
      <alignment vertical="center"/>
    </xf>
    <xf numFmtId="0" fontId="21" fillId="0" borderId="45" xfId="52" applyFont="1" applyBorder="1" applyAlignment="1">
      <alignment vertical="center"/>
    </xf>
    <xf numFmtId="177" fontId="11" fillId="0" borderId="45" xfId="52" applyNumberFormat="1" applyFont="1" applyBorder="1" applyAlignment="1">
      <alignment vertical="center"/>
    </xf>
    <xf numFmtId="0" fontId="27" fillId="0" borderId="45" xfId="52" applyFont="1" applyBorder="1" applyAlignment="1">
      <alignment horizontal="center" vertical="center"/>
    </xf>
    <xf numFmtId="0" fontId="27" fillId="0" borderId="46" xfId="52" applyFont="1" applyFill="1" applyBorder="1" applyAlignment="1">
      <alignment horizontal="left" vertical="center"/>
    </xf>
    <xf numFmtId="0" fontId="27" fillId="0" borderId="45" xfId="52" applyFont="1" applyFill="1" applyBorder="1" applyAlignment="1">
      <alignment horizontal="left" vertical="center"/>
    </xf>
    <xf numFmtId="0" fontId="27" fillId="0" borderId="47" xfId="52" applyFont="1" applyFill="1" applyBorder="1" applyAlignment="1">
      <alignment horizontal="center" vertical="center"/>
    </xf>
    <xf numFmtId="0" fontId="27" fillId="0" borderId="48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1" fillId="0" borderId="43" xfId="52" applyFont="1" applyBorder="1" applyAlignment="1">
      <alignment horizontal="center" vertical="center"/>
    </xf>
    <xf numFmtId="0" fontId="11" fillId="0" borderId="49" xfId="52" applyFont="1" applyBorder="1" applyAlignment="1">
      <alignment horizontal="center" vertical="center"/>
    </xf>
    <xf numFmtId="0" fontId="23" fillId="0" borderId="34" xfId="52" applyFont="1" applyBorder="1" applyAlignment="1">
      <alignment horizontal="center" vertical="center"/>
    </xf>
    <xf numFmtId="0" fontId="23" fillId="0" borderId="35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1" fillId="0" borderId="45" xfId="52" applyFont="1" applyBorder="1" applyAlignment="1">
      <alignment horizontal="center" vertical="center"/>
    </xf>
    <xf numFmtId="0" fontId="11" fillId="0" borderId="50" xfId="52" applyFont="1" applyBorder="1" applyAlignment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1" xfId="54" applyFont="1" applyFill="1" applyBorder="1" applyAlignment="1">
      <alignment horizontal="center" vertical="center"/>
    </xf>
    <xf numFmtId="49" fontId="17" fillId="3" borderId="41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39" xfId="54" applyNumberFormat="1" applyFont="1" applyFill="1" applyBorder="1" applyAlignment="1">
      <alignment horizontal="center" vertical="center"/>
    </xf>
    <xf numFmtId="49" fontId="14" fillId="3" borderId="53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8" fillId="0" borderId="16" xfId="52" applyFont="1" applyBorder="1" applyAlignment="1">
      <alignment horizontal="center" vertical="top"/>
    </xf>
    <xf numFmtId="0" fontId="27" fillId="0" borderId="17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54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6" xfId="52" applyFont="1" applyBorder="1" applyAlignment="1">
      <alignment horizontal="left" vertical="center"/>
    </xf>
    <xf numFmtId="0" fontId="27" fillId="0" borderId="45" xfId="52" applyFont="1" applyBorder="1" applyAlignment="1">
      <alignment horizontal="left" vertical="center"/>
    </xf>
    <xf numFmtId="0" fontId="23" fillId="0" borderId="47" xfId="52" applyFont="1" applyBorder="1" applyAlignment="1">
      <alignment vertical="center"/>
    </xf>
    <xf numFmtId="0" fontId="11" fillId="0" borderId="48" xfId="52" applyFont="1" applyBorder="1" applyAlignment="1">
      <alignment horizontal="left" vertical="center"/>
    </xf>
    <xf numFmtId="0" fontId="21" fillId="0" borderId="48" xfId="52" applyFont="1" applyBorder="1" applyAlignment="1">
      <alignment horizontal="left" vertical="center"/>
    </xf>
    <xf numFmtId="0" fontId="11" fillId="0" borderId="48" xfId="52" applyFont="1" applyBorder="1" applyAlignment="1">
      <alignment vertical="center"/>
    </xf>
    <xf numFmtId="0" fontId="23" fillId="0" borderId="48" xfId="52" applyFont="1" applyBorder="1" applyAlignment="1">
      <alignment vertical="center"/>
    </xf>
    <xf numFmtId="0" fontId="23" fillId="0" borderId="47" xfId="52" applyFont="1" applyBorder="1" applyAlignment="1">
      <alignment horizontal="center" vertical="center"/>
    </xf>
    <xf numFmtId="0" fontId="21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center" vertical="center"/>
    </xf>
    <xf numFmtId="0" fontId="11" fillId="0" borderId="48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47" xfId="52" applyFont="1" applyBorder="1" applyAlignment="1">
      <alignment horizontal="left" vertical="center"/>
    </xf>
    <xf numFmtId="0" fontId="23" fillId="0" borderId="48" xfId="52" applyFont="1" applyBorder="1" applyAlignment="1">
      <alignment horizontal="left" vertical="center"/>
    </xf>
    <xf numFmtId="0" fontId="39" fillId="0" borderId="55" xfId="52" applyFont="1" applyBorder="1" applyAlignment="1">
      <alignment horizontal="left" vertical="center" wrapText="1"/>
    </xf>
    <xf numFmtId="9" fontId="21" fillId="0" borderId="20" xfId="52" applyNumberFormat="1" applyFont="1" applyBorder="1" applyAlignment="1">
      <alignment horizontal="center" vertical="center"/>
    </xf>
    <xf numFmtId="0" fontId="27" fillId="0" borderId="46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47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57" xfId="52" applyFont="1" applyFill="1" applyBorder="1" applyAlignment="1">
      <alignment horizontal="left" vertical="center"/>
    </xf>
    <xf numFmtId="0" fontId="21" fillId="0" borderId="58" xfId="52" applyFont="1" applyFill="1" applyBorder="1" applyAlignment="1">
      <alignment horizontal="left" vertical="center"/>
    </xf>
    <xf numFmtId="0" fontId="27" fillId="0" borderId="42" xfId="52" applyFont="1" applyBorder="1" applyAlignment="1">
      <alignment vertical="center"/>
    </xf>
    <xf numFmtId="0" fontId="40" fillId="0" borderId="45" xfId="52" applyFont="1" applyBorder="1" applyAlignment="1">
      <alignment horizontal="center" vertical="center"/>
    </xf>
    <xf numFmtId="0" fontId="27" fillId="0" borderId="43" xfId="52" applyFont="1" applyBorder="1" applyAlignment="1">
      <alignment vertical="center"/>
    </xf>
    <xf numFmtId="0" fontId="21" fillId="0" borderId="59" xfId="52" applyFont="1" applyBorder="1" applyAlignment="1">
      <alignment vertical="center"/>
    </xf>
    <xf numFmtId="0" fontId="27" fillId="0" borderId="59" xfId="52" applyFont="1" applyBorder="1" applyAlignment="1">
      <alignment vertical="center"/>
    </xf>
    <xf numFmtId="58" fontId="11" fillId="0" borderId="43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1" fillId="0" borderId="59" xfId="52" applyFont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3" fillId="0" borderId="60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1" fillId="0" borderId="52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41" fillId="0" borderId="34" xfId="52" applyFont="1" applyBorder="1" applyAlignment="1">
      <alignment horizontal="left" vertical="center" wrapText="1"/>
    </xf>
    <xf numFmtId="0" fontId="41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61" xfId="52" applyFont="1" applyFill="1" applyBorder="1" applyAlignment="1">
      <alignment horizontal="left" vertical="center"/>
    </xf>
    <xf numFmtId="0" fontId="27" fillId="0" borderId="62" xfId="52" applyFont="1" applyBorder="1" applyAlignment="1">
      <alignment horizontal="center" vertical="center"/>
    </xf>
    <xf numFmtId="0" fontId="21" fillId="0" borderId="59" xfId="52" applyFont="1" applyBorder="1" applyAlignment="1">
      <alignment horizontal="center" vertical="center"/>
    </xf>
    <xf numFmtId="0" fontId="21" fillId="0" borderId="60" xfId="52" applyFont="1" applyBorder="1" applyAlignment="1">
      <alignment horizontal="center" vertical="center"/>
    </xf>
    <xf numFmtId="0" fontId="21" fillId="0" borderId="60" xfId="52" applyFont="1" applyFill="1" applyBorder="1" applyAlignment="1">
      <alignment horizontal="left" vertical="center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3" fillId="0" borderId="11" xfId="0" applyFont="1" applyBorder="1"/>
    <xf numFmtId="0" fontId="43" fillId="0" borderId="2" xfId="0" applyFont="1" applyBorder="1"/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7" borderId="5" xfId="0" applyFont="1" applyFill="1" applyBorder="1" applyAlignment="1">
      <alignment horizontal="center" vertical="center"/>
    </xf>
    <xf numFmtId="0" fontId="43" fillId="7" borderId="7" xfId="0" applyFont="1" applyFill="1" applyBorder="1" applyAlignment="1">
      <alignment horizontal="center" vertical="center"/>
    </xf>
    <xf numFmtId="0" fontId="43" fillId="7" borderId="2" xfId="0" applyFont="1" applyFill="1" applyBorder="1"/>
    <xf numFmtId="0" fontId="0" fillId="0" borderId="11" xfId="0" applyBorder="1"/>
    <xf numFmtId="0" fontId="0" fillId="7" borderId="2" xfId="0" applyFill="1" applyBorder="1"/>
    <xf numFmtId="0" fontId="0" fillId="0" borderId="63" xfId="0" applyBorder="1"/>
    <xf numFmtId="0" fontId="0" fillId="0" borderId="39" xfId="0" applyBorder="1"/>
    <xf numFmtId="0" fontId="0" fillId="7" borderId="39" xfId="0" applyFill="1" applyBorder="1"/>
    <xf numFmtId="0" fontId="0" fillId="8" borderId="0" xfId="0" applyFill="1"/>
    <xf numFmtId="0" fontId="42" fillId="0" borderId="40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/>
    </xf>
    <xf numFmtId="0" fontId="43" fillId="0" borderId="41" xfId="0" applyFont="1" applyBorder="1"/>
    <xf numFmtId="0" fontId="0" fillId="0" borderId="41" xfId="0" applyBorder="1"/>
    <xf numFmtId="0" fontId="0" fillId="0" borderId="5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4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3" fillId="9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64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64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6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881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881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7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475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005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872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872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005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872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717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717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94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717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657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667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667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1482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945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945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667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657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657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7195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67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245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2475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005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3872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3872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005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3872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7717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7717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294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7717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865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8667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8667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1482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2945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2945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86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8657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8657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7195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367665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367665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367665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367665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367665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367665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367665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367665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367665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367665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54" customWidth="1"/>
    <col min="3" max="3" width="10.125" customWidth="1"/>
  </cols>
  <sheetData>
    <row r="1" ht="21" customHeight="1" spans="1:2">
      <c r="A1" s="555"/>
      <c r="B1" s="556" t="s">
        <v>0</v>
      </c>
    </row>
    <row r="2" spans="1:2">
      <c r="A2" s="9">
        <v>1</v>
      </c>
      <c r="B2" s="557" t="s">
        <v>1</v>
      </c>
    </row>
    <row r="3" spans="1:2">
      <c r="A3" s="9">
        <v>2</v>
      </c>
      <c r="B3" s="557" t="s">
        <v>2</v>
      </c>
    </row>
    <row r="4" spans="1:2">
      <c r="A4" s="9">
        <v>3</v>
      </c>
      <c r="B4" s="557" t="s">
        <v>3</v>
      </c>
    </row>
    <row r="5" spans="1:2">
      <c r="A5" s="9">
        <v>4</v>
      </c>
      <c r="B5" s="557" t="s">
        <v>4</v>
      </c>
    </row>
    <row r="6" spans="1:2">
      <c r="A6" s="9">
        <v>5</v>
      </c>
      <c r="B6" s="557" t="s">
        <v>5</v>
      </c>
    </row>
    <row r="7" spans="1:2">
      <c r="A7" s="9">
        <v>6</v>
      </c>
      <c r="B7" s="557" t="s">
        <v>6</v>
      </c>
    </row>
    <row r="8" s="553" customFormat="1" ht="15" customHeight="1" spans="1:2">
      <c r="A8" s="558">
        <v>7</v>
      </c>
      <c r="B8" s="559" t="s">
        <v>7</v>
      </c>
    </row>
    <row r="9" ht="18.95" customHeight="1" spans="1:2">
      <c r="A9" s="555"/>
      <c r="B9" s="560" t="s">
        <v>8</v>
      </c>
    </row>
    <row r="10" ht="15.95" customHeight="1" spans="1:2">
      <c r="A10" s="9">
        <v>1</v>
      </c>
      <c r="B10" s="561" t="s">
        <v>9</v>
      </c>
    </row>
    <row r="11" spans="1:2">
      <c r="A11" s="9">
        <v>2</v>
      </c>
      <c r="B11" s="557" t="s">
        <v>10</v>
      </c>
    </row>
    <row r="12" spans="1:2">
      <c r="A12" s="9">
        <v>3</v>
      </c>
      <c r="B12" s="559" t="s">
        <v>11</v>
      </c>
    </row>
    <row r="13" spans="1:2">
      <c r="A13" s="9">
        <v>4</v>
      </c>
      <c r="B13" s="557" t="s">
        <v>12</v>
      </c>
    </row>
    <row r="14" spans="1:2">
      <c r="A14" s="9">
        <v>5</v>
      </c>
      <c r="B14" s="557" t="s">
        <v>13</v>
      </c>
    </row>
    <row r="15" spans="1:2">
      <c r="A15" s="9">
        <v>6</v>
      </c>
      <c r="B15" s="557" t="s">
        <v>14</v>
      </c>
    </row>
    <row r="16" spans="1:2">
      <c r="A16" s="9">
        <v>7</v>
      </c>
      <c r="B16" s="557" t="s">
        <v>15</v>
      </c>
    </row>
    <row r="17" spans="1:2">
      <c r="A17" s="9">
        <v>8</v>
      </c>
      <c r="B17" s="557" t="s">
        <v>16</v>
      </c>
    </row>
    <row r="18" spans="1:2">
      <c r="A18" s="9">
        <v>9</v>
      </c>
      <c r="B18" s="557" t="s">
        <v>17</v>
      </c>
    </row>
    <row r="19" spans="1:2">
      <c r="A19" s="9"/>
      <c r="B19" s="557"/>
    </row>
    <row r="20" ht="20.25" spans="1:2">
      <c r="A20" s="555"/>
      <c r="B20" s="556" t="s">
        <v>18</v>
      </c>
    </row>
    <row r="21" spans="1:2">
      <c r="A21" s="9">
        <v>1</v>
      </c>
      <c r="B21" s="562" t="s">
        <v>19</v>
      </c>
    </row>
    <row r="22" spans="1:2">
      <c r="A22" s="9">
        <v>2</v>
      </c>
      <c r="B22" s="557" t="s">
        <v>20</v>
      </c>
    </row>
    <row r="23" spans="1:2">
      <c r="A23" s="9">
        <v>3</v>
      </c>
      <c r="B23" s="557" t="s">
        <v>21</v>
      </c>
    </row>
    <row r="24" spans="1:2">
      <c r="A24" s="9">
        <v>4</v>
      </c>
      <c r="B24" s="557" t="s">
        <v>22</v>
      </c>
    </row>
    <row r="25" spans="1:2">
      <c r="A25" s="9">
        <v>5</v>
      </c>
      <c r="B25" s="557" t="s">
        <v>23</v>
      </c>
    </row>
    <row r="26" spans="1:2">
      <c r="A26" s="9">
        <v>6</v>
      </c>
      <c r="B26" s="557" t="s">
        <v>24</v>
      </c>
    </row>
    <row r="27" spans="1:2">
      <c r="A27" s="9">
        <v>7</v>
      </c>
      <c r="B27" s="557" t="s">
        <v>25</v>
      </c>
    </row>
    <row r="28" spans="1:2">
      <c r="A28" s="9"/>
      <c r="B28" s="557"/>
    </row>
    <row r="29" ht="20.25" spans="1:2">
      <c r="A29" s="555"/>
      <c r="B29" s="556" t="s">
        <v>26</v>
      </c>
    </row>
    <row r="30" spans="1:2">
      <c r="A30" s="9">
        <v>1</v>
      </c>
      <c r="B30" s="562" t="s">
        <v>27</v>
      </c>
    </row>
    <row r="31" spans="1:2">
      <c r="A31" s="9">
        <v>2</v>
      </c>
      <c r="B31" s="557" t="s">
        <v>28</v>
      </c>
    </row>
    <row r="32" spans="1:2">
      <c r="A32" s="9">
        <v>3</v>
      </c>
      <c r="B32" s="557" t="s">
        <v>29</v>
      </c>
    </row>
    <row r="33" ht="28.5" spans="1:2">
      <c r="A33" s="9">
        <v>4</v>
      </c>
      <c r="B33" s="557" t="s">
        <v>30</v>
      </c>
    </row>
    <row r="34" spans="1:2">
      <c r="A34" s="9">
        <v>5</v>
      </c>
      <c r="B34" s="557" t="s">
        <v>31</v>
      </c>
    </row>
    <row r="35" spans="1:2">
      <c r="A35" s="9">
        <v>6</v>
      </c>
      <c r="B35" s="557" t="s">
        <v>32</v>
      </c>
    </row>
    <row r="36" spans="1:2">
      <c r="A36" s="9">
        <v>7</v>
      </c>
      <c r="B36" s="557" t="s">
        <v>33</v>
      </c>
    </row>
    <row r="37" spans="1:2">
      <c r="A37" s="9"/>
      <c r="B37" s="557"/>
    </row>
    <row r="39" spans="1:2">
      <c r="A39" s="563" t="s">
        <v>34</v>
      </c>
      <c r="B39" s="56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33" t="s">
        <v>35</v>
      </c>
      <c r="C2" s="534"/>
      <c r="D2" s="534"/>
      <c r="E2" s="534"/>
      <c r="F2" s="534"/>
      <c r="G2" s="534"/>
      <c r="H2" s="534"/>
      <c r="I2" s="548"/>
    </row>
    <row r="3" ht="27.95" customHeight="1" spans="2:9">
      <c r="B3" s="535"/>
      <c r="C3" s="536"/>
      <c r="D3" s="537" t="s">
        <v>36</v>
      </c>
      <c r="E3" s="538"/>
      <c r="F3" s="539" t="s">
        <v>37</v>
      </c>
      <c r="G3" s="540"/>
      <c r="H3" s="537" t="s">
        <v>38</v>
      </c>
      <c r="I3" s="549"/>
    </row>
    <row r="4" ht="27.95" customHeight="1" spans="2:9">
      <c r="B4" s="535" t="s">
        <v>39</v>
      </c>
      <c r="C4" s="536" t="s">
        <v>40</v>
      </c>
      <c r="D4" s="536" t="s">
        <v>41</v>
      </c>
      <c r="E4" s="536" t="s">
        <v>42</v>
      </c>
      <c r="F4" s="541" t="s">
        <v>41</v>
      </c>
      <c r="G4" s="541" t="s">
        <v>42</v>
      </c>
      <c r="H4" s="536" t="s">
        <v>41</v>
      </c>
      <c r="I4" s="550" t="s">
        <v>42</v>
      </c>
    </row>
    <row r="5" ht="27.95" customHeight="1" spans="2:9">
      <c r="B5" s="542" t="s">
        <v>43</v>
      </c>
      <c r="C5" s="9">
        <v>13</v>
      </c>
      <c r="D5" s="9">
        <v>0</v>
      </c>
      <c r="E5" s="9">
        <v>1</v>
      </c>
      <c r="F5" s="543">
        <v>0</v>
      </c>
      <c r="G5" s="543">
        <v>1</v>
      </c>
      <c r="H5" s="9">
        <v>1</v>
      </c>
      <c r="I5" s="551">
        <v>2</v>
      </c>
    </row>
    <row r="6" ht="27.95" customHeight="1" spans="2:9">
      <c r="B6" s="542" t="s">
        <v>44</v>
      </c>
      <c r="C6" s="9">
        <v>20</v>
      </c>
      <c r="D6" s="9">
        <v>0</v>
      </c>
      <c r="E6" s="9">
        <v>1</v>
      </c>
      <c r="F6" s="543">
        <v>1</v>
      </c>
      <c r="G6" s="543">
        <v>2</v>
      </c>
      <c r="H6" s="9">
        <v>2</v>
      </c>
      <c r="I6" s="551">
        <v>3</v>
      </c>
    </row>
    <row r="7" ht="27.95" customHeight="1" spans="2:9">
      <c r="B7" s="542" t="s">
        <v>45</v>
      </c>
      <c r="C7" s="9">
        <v>32</v>
      </c>
      <c r="D7" s="9">
        <v>0</v>
      </c>
      <c r="E7" s="9">
        <v>1</v>
      </c>
      <c r="F7" s="543">
        <v>2</v>
      </c>
      <c r="G7" s="543">
        <v>3</v>
      </c>
      <c r="H7" s="9">
        <v>3</v>
      </c>
      <c r="I7" s="551">
        <v>4</v>
      </c>
    </row>
    <row r="8" ht="27.95" customHeight="1" spans="2:9">
      <c r="B8" s="542" t="s">
        <v>46</v>
      </c>
      <c r="C8" s="9">
        <v>50</v>
      </c>
      <c r="D8" s="9">
        <v>1</v>
      </c>
      <c r="E8" s="9">
        <v>2</v>
      </c>
      <c r="F8" s="543">
        <v>3</v>
      </c>
      <c r="G8" s="543">
        <v>4</v>
      </c>
      <c r="H8" s="9">
        <v>5</v>
      </c>
      <c r="I8" s="551">
        <v>6</v>
      </c>
    </row>
    <row r="9" ht="27.95" customHeight="1" spans="2:9">
      <c r="B9" s="542" t="s">
        <v>47</v>
      </c>
      <c r="C9" s="9">
        <v>80</v>
      </c>
      <c r="D9" s="9">
        <v>2</v>
      </c>
      <c r="E9" s="9">
        <v>3</v>
      </c>
      <c r="F9" s="543">
        <v>5</v>
      </c>
      <c r="G9" s="543">
        <v>6</v>
      </c>
      <c r="H9" s="9">
        <v>7</v>
      </c>
      <c r="I9" s="551">
        <v>8</v>
      </c>
    </row>
    <row r="10" ht="27.95" customHeight="1" spans="2:9">
      <c r="B10" s="542" t="s">
        <v>48</v>
      </c>
      <c r="C10" s="9">
        <v>125</v>
      </c>
      <c r="D10" s="9">
        <v>3</v>
      </c>
      <c r="E10" s="9">
        <v>4</v>
      </c>
      <c r="F10" s="543">
        <v>7</v>
      </c>
      <c r="G10" s="543">
        <v>8</v>
      </c>
      <c r="H10" s="9">
        <v>10</v>
      </c>
      <c r="I10" s="551">
        <v>11</v>
      </c>
    </row>
    <row r="11" ht="27.95" customHeight="1" spans="2:9">
      <c r="B11" s="542" t="s">
        <v>49</v>
      </c>
      <c r="C11" s="9">
        <v>200</v>
      </c>
      <c r="D11" s="9">
        <v>5</v>
      </c>
      <c r="E11" s="9">
        <v>6</v>
      </c>
      <c r="F11" s="543">
        <v>10</v>
      </c>
      <c r="G11" s="543">
        <v>11</v>
      </c>
      <c r="H11" s="9">
        <v>14</v>
      </c>
      <c r="I11" s="551">
        <v>15</v>
      </c>
    </row>
    <row r="12" ht="27.95" customHeight="1" spans="2:9">
      <c r="B12" s="544" t="s">
        <v>50</v>
      </c>
      <c r="C12" s="545">
        <v>315</v>
      </c>
      <c r="D12" s="545">
        <v>7</v>
      </c>
      <c r="E12" s="545">
        <v>8</v>
      </c>
      <c r="F12" s="546">
        <v>14</v>
      </c>
      <c r="G12" s="546">
        <v>15</v>
      </c>
      <c r="H12" s="545">
        <v>21</v>
      </c>
      <c r="I12" s="552">
        <v>22</v>
      </c>
    </row>
    <row r="14" spans="2:4">
      <c r="B14" s="547" t="s">
        <v>51</v>
      </c>
      <c r="C14" s="547"/>
      <c r="D14" s="5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6" workbookViewId="0">
      <selection activeCell="A36" sqref="A36:K36"/>
    </sheetView>
  </sheetViews>
  <sheetFormatPr defaultColWidth="10.375" defaultRowHeight="16.5" customHeight="1"/>
  <cols>
    <col min="1" max="1" width="11.125" style="349" customWidth="1"/>
    <col min="2" max="6" width="10.375" style="349"/>
    <col min="7" max="7" width="11.75" style="349" customWidth="1"/>
    <col min="8" max="9" width="10.375" style="349"/>
    <col min="10" max="10" width="8.875" style="349" customWidth="1"/>
    <col min="11" max="11" width="12" style="349" customWidth="1"/>
    <col min="12" max="16384" width="10.375" style="349"/>
  </cols>
  <sheetData>
    <row r="1" ht="21" spans="1:11">
      <c r="A1" s="461" t="s">
        <v>52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ht="15" spans="1:11">
      <c r="A2" s="351" t="s">
        <v>53</v>
      </c>
      <c r="B2" s="352" t="s">
        <v>54</v>
      </c>
      <c r="C2" s="352"/>
      <c r="D2" s="353" t="s">
        <v>55</v>
      </c>
      <c r="E2" s="353"/>
      <c r="F2" s="352" t="s">
        <v>56</v>
      </c>
      <c r="G2" s="352"/>
      <c r="H2" s="354" t="s">
        <v>57</v>
      </c>
      <c r="I2" s="429" t="s">
        <v>58</v>
      </c>
      <c r="J2" s="429"/>
      <c r="K2" s="430"/>
    </row>
    <row r="3" ht="14.25" spans="1:11">
      <c r="A3" s="355" t="s">
        <v>59</v>
      </c>
      <c r="B3" s="356"/>
      <c r="C3" s="357"/>
      <c r="D3" s="358" t="s">
        <v>60</v>
      </c>
      <c r="E3" s="359"/>
      <c r="F3" s="359"/>
      <c r="G3" s="360"/>
      <c r="H3" s="462" t="s">
        <v>61</v>
      </c>
      <c r="I3" s="508"/>
      <c r="J3" s="508"/>
      <c r="K3" s="509"/>
    </row>
    <row r="4" ht="14.25" spans="1:11">
      <c r="A4" s="361" t="s">
        <v>62</v>
      </c>
      <c r="B4" s="362" t="s">
        <v>63</v>
      </c>
      <c r="C4" s="363"/>
      <c r="D4" s="361" t="s">
        <v>64</v>
      </c>
      <c r="E4" s="364"/>
      <c r="F4" s="365">
        <v>44895</v>
      </c>
      <c r="G4" s="366"/>
      <c r="H4" s="402" t="s">
        <v>65</v>
      </c>
      <c r="I4" s="510"/>
      <c r="J4" s="403" t="s">
        <v>66</v>
      </c>
      <c r="K4" s="440" t="s">
        <v>67</v>
      </c>
    </row>
    <row r="5" ht="14.25" spans="1:11">
      <c r="A5" s="367" t="s">
        <v>68</v>
      </c>
      <c r="B5" s="362" t="s">
        <v>69</v>
      </c>
      <c r="C5" s="363"/>
      <c r="D5" s="361" t="s">
        <v>70</v>
      </c>
      <c r="E5" s="364"/>
      <c r="F5" s="365">
        <v>44866</v>
      </c>
      <c r="G5" s="366"/>
      <c r="H5" s="402" t="s">
        <v>71</v>
      </c>
      <c r="I5" s="510"/>
      <c r="J5" s="403" t="s">
        <v>66</v>
      </c>
      <c r="K5" s="440" t="s">
        <v>67</v>
      </c>
    </row>
    <row r="6" ht="14.25" spans="1:11">
      <c r="A6" s="361" t="s">
        <v>72</v>
      </c>
      <c r="B6" s="368">
        <v>3</v>
      </c>
      <c r="C6" s="369">
        <v>6</v>
      </c>
      <c r="D6" s="367" t="s">
        <v>73</v>
      </c>
      <c r="E6" s="370"/>
      <c r="F6" s="371">
        <v>44885</v>
      </c>
      <c r="G6" s="372"/>
      <c r="H6" s="402" t="s">
        <v>74</v>
      </c>
      <c r="I6" s="510"/>
      <c r="J6" s="403" t="s">
        <v>66</v>
      </c>
      <c r="K6" s="440" t="s">
        <v>67</v>
      </c>
    </row>
    <row r="7" ht="14.25" spans="1:11">
      <c r="A7" s="361" t="s">
        <v>75</v>
      </c>
      <c r="B7" s="374">
        <v>6477</v>
      </c>
      <c r="C7" s="375"/>
      <c r="D7" s="367" t="s">
        <v>76</v>
      </c>
      <c r="E7" s="376"/>
      <c r="F7" s="371">
        <v>44888</v>
      </c>
      <c r="G7" s="372"/>
      <c r="H7" s="402" t="s">
        <v>77</v>
      </c>
      <c r="I7" s="510"/>
      <c r="J7" s="403" t="s">
        <v>66</v>
      </c>
      <c r="K7" s="440" t="s">
        <v>67</v>
      </c>
    </row>
    <row r="8" ht="15" spans="1:11">
      <c r="A8" s="378" t="s">
        <v>78</v>
      </c>
      <c r="B8" s="379"/>
      <c r="C8" s="380"/>
      <c r="D8" s="381" t="s">
        <v>79</v>
      </c>
      <c r="E8" s="382"/>
      <c r="F8" s="383">
        <v>44890</v>
      </c>
      <c r="G8" s="384"/>
      <c r="H8" s="463" t="s">
        <v>80</v>
      </c>
      <c r="I8" s="511"/>
      <c r="J8" s="512" t="s">
        <v>66</v>
      </c>
      <c r="K8" s="513" t="s">
        <v>67</v>
      </c>
    </row>
    <row r="9" ht="15" spans="1:11">
      <c r="A9" s="464" t="s">
        <v>81</v>
      </c>
      <c r="B9" s="465"/>
      <c r="C9" s="465"/>
      <c r="D9" s="465"/>
      <c r="E9" s="465"/>
      <c r="F9" s="465"/>
      <c r="G9" s="465"/>
      <c r="H9" s="465"/>
      <c r="I9" s="465"/>
      <c r="J9" s="465"/>
      <c r="K9" s="514"/>
    </row>
    <row r="10" ht="15" spans="1:11">
      <c r="A10" s="466" t="s">
        <v>82</v>
      </c>
      <c r="B10" s="467"/>
      <c r="C10" s="467"/>
      <c r="D10" s="467"/>
      <c r="E10" s="467"/>
      <c r="F10" s="467"/>
      <c r="G10" s="467"/>
      <c r="H10" s="467"/>
      <c r="I10" s="467"/>
      <c r="J10" s="467"/>
      <c r="K10" s="515"/>
    </row>
    <row r="11" ht="14.25" spans="1:11">
      <c r="A11" s="468" t="s">
        <v>83</v>
      </c>
      <c r="B11" s="469" t="s">
        <v>84</v>
      </c>
      <c r="C11" s="470" t="s">
        <v>85</v>
      </c>
      <c r="D11" s="471"/>
      <c r="E11" s="472" t="s">
        <v>86</v>
      </c>
      <c r="F11" s="469" t="s">
        <v>84</v>
      </c>
      <c r="G11" s="470" t="s">
        <v>85</v>
      </c>
      <c r="H11" s="470" t="s">
        <v>87</v>
      </c>
      <c r="I11" s="472" t="s">
        <v>88</v>
      </c>
      <c r="J11" s="469" t="s">
        <v>84</v>
      </c>
      <c r="K11" s="516" t="s">
        <v>85</v>
      </c>
    </row>
    <row r="12" ht="14.25" spans="1:11">
      <c r="A12" s="367" t="s">
        <v>89</v>
      </c>
      <c r="B12" s="391" t="s">
        <v>84</v>
      </c>
      <c r="C12" s="362" t="s">
        <v>85</v>
      </c>
      <c r="D12" s="376"/>
      <c r="E12" s="370" t="s">
        <v>90</v>
      </c>
      <c r="F12" s="391" t="s">
        <v>84</v>
      </c>
      <c r="G12" s="362" t="s">
        <v>85</v>
      </c>
      <c r="H12" s="362" t="s">
        <v>87</v>
      </c>
      <c r="I12" s="370" t="s">
        <v>91</v>
      </c>
      <c r="J12" s="391" t="s">
        <v>84</v>
      </c>
      <c r="K12" s="363" t="s">
        <v>85</v>
      </c>
    </row>
    <row r="13" ht="14.25" spans="1:11">
      <c r="A13" s="367" t="s">
        <v>92</v>
      </c>
      <c r="B13" s="391" t="s">
        <v>84</v>
      </c>
      <c r="C13" s="362" t="s">
        <v>85</v>
      </c>
      <c r="D13" s="376"/>
      <c r="E13" s="370" t="s">
        <v>93</v>
      </c>
      <c r="F13" s="362" t="s">
        <v>94</v>
      </c>
      <c r="G13" s="362" t="s">
        <v>95</v>
      </c>
      <c r="H13" s="362" t="s">
        <v>87</v>
      </c>
      <c r="I13" s="370" t="s">
        <v>96</v>
      </c>
      <c r="J13" s="391" t="s">
        <v>84</v>
      </c>
      <c r="K13" s="363" t="s">
        <v>85</v>
      </c>
    </row>
    <row r="14" ht="15" spans="1:11">
      <c r="A14" s="381" t="s">
        <v>97</v>
      </c>
      <c r="B14" s="382"/>
      <c r="C14" s="382"/>
      <c r="D14" s="382"/>
      <c r="E14" s="382"/>
      <c r="F14" s="382"/>
      <c r="G14" s="382"/>
      <c r="H14" s="382"/>
      <c r="I14" s="382"/>
      <c r="J14" s="382"/>
      <c r="K14" s="432"/>
    </row>
    <row r="15" ht="15" spans="1:11">
      <c r="A15" s="466" t="s">
        <v>98</v>
      </c>
      <c r="B15" s="467"/>
      <c r="C15" s="467"/>
      <c r="D15" s="467"/>
      <c r="E15" s="467"/>
      <c r="F15" s="467"/>
      <c r="G15" s="467"/>
      <c r="H15" s="467"/>
      <c r="I15" s="467"/>
      <c r="J15" s="467"/>
      <c r="K15" s="515"/>
    </row>
    <row r="16" ht="14.25" spans="1:11">
      <c r="A16" s="473" t="s">
        <v>99</v>
      </c>
      <c r="B16" s="470" t="s">
        <v>94</v>
      </c>
      <c r="C16" s="470" t="s">
        <v>95</v>
      </c>
      <c r="D16" s="474"/>
      <c r="E16" s="475" t="s">
        <v>100</v>
      </c>
      <c r="F16" s="470" t="s">
        <v>94</v>
      </c>
      <c r="G16" s="470" t="s">
        <v>95</v>
      </c>
      <c r="H16" s="476"/>
      <c r="I16" s="475" t="s">
        <v>101</v>
      </c>
      <c r="J16" s="470" t="s">
        <v>94</v>
      </c>
      <c r="K16" s="516" t="s">
        <v>95</v>
      </c>
    </row>
    <row r="17" customHeight="1" spans="1:22">
      <c r="A17" s="373" t="s">
        <v>102</v>
      </c>
      <c r="B17" s="362" t="s">
        <v>94</v>
      </c>
      <c r="C17" s="362" t="s">
        <v>95</v>
      </c>
      <c r="D17" s="477"/>
      <c r="E17" s="406" t="s">
        <v>103</v>
      </c>
      <c r="F17" s="362" t="s">
        <v>94</v>
      </c>
      <c r="G17" s="362" t="s">
        <v>95</v>
      </c>
      <c r="H17" s="478"/>
      <c r="I17" s="406" t="s">
        <v>104</v>
      </c>
      <c r="J17" s="362" t="s">
        <v>94</v>
      </c>
      <c r="K17" s="363" t="s">
        <v>95</v>
      </c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</row>
    <row r="18" ht="18" customHeight="1" spans="1:11">
      <c r="A18" s="479" t="s">
        <v>105</v>
      </c>
      <c r="B18" s="480"/>
      <c r="C18" s="480"/>
      <c r="D18" s="480"/>
      <c r="E18" s="480"/>
      <c r="F18" s="480"/>
      <c r="G18" s="480"/>
      <c r="H18" s="480"/>
      <c r="I18" s="480"/>
      <c r="J18" s="480"/>
      <c r="K18" s="518"/>
    </row>
    <row r="19" s="460" customFormat="1" ht="18" customHeight="1" spans="1:11">
      <c r="A19" s="466" t="s">
        <v>106</v>
      </c>
      <c r="B19" s="467"/>
      <c r="C19" s="467"/>
      <c r="D19" s="467"/>
      <c r="E19" s="467"/>
      <c r="F19" s="467"/>
      <c r="G19" s="467"/>
      <c r="H19" s="467"/>
      <c r="I19" s="467"/>
      <c r="J19" s="467"/>
      <c r="K19" s="515"/>
    </row>
    <row r="20" customHeight="1" spans="1:11">
      <c r="A20" s="481" t="s">
        <v>107</v>
      </c>
      <c r="B20" s="482"/>
      <c r="C20" s="482"/>
      <c r="D20" s="482"/>
      <c r="E20" s="482"/>
      <c r="F20" s="482"/>
      <c r="G20" s="482"/>
      <c r="H20" s="482"/>
      <c r="I20" s="482"/>
      <c r="J20" s="482"/>
      <c r="K20" s="519"/>
    </row>
    <row r="21" ht="21.75" customHeight="1" spans="1:11">
      <c r="A21" s="483" t="s">
        <v>108</v>
      </c>
      <c r="B21" s="406" t="s">
        <v>109</v>
      </c>
      <c r="C21" s="406" t="s">
        <v>110</v>
      </c>
      <c r="D21" s="406" t="s">
        <v>111</v>
      </c>
      <c r="E21" s="406" t="s">
        <v>112</v>
      </c>
      <c r="F21" s="406" t="s">
        <v>113</v>
      </c>
      <c r="G21" s="406" t="s">
        <v>114</v>
      </c>
      <c r="H21" s="406" t="s">
        <v>115</v>
      </c>
      <c r="I21" s="406" t="s">
        <v>116</v>
      </c>
      <c r="J21" s="406" t="s">
        <v>117</v>
      </c>
      <c r="K21" s="442" t="s">
        <v>118</v>
      </c>
    </row>
    <row r="22" customHeight="1" spans="1:11">
      <c r="A22" s="377" t="s">
        <v>119</v>
      </c>
      <c r="B22" s="484"/>
      <c r="C22" s="484"/>
      <c r="D22" s="484">
        <v>1</v>
      </c>
      <c r="E22" s="484">
        <v>1</v>
      </c>
      <c r="F22" s="484">
        <v>1</v>
      </c>
      <c r="G22" s="484">
        <v>1</v>
      </c>
      <c r="H22" s="484">
        <v>1</v>
      </c>
      <c r="I22" s="484">
        <v>1</v>
      </c>
      <c r="J22" s="484"/>
      <c r="K22" s="520"/>
    </row>
    <row r="23" customHeight="1" spans="1:11">
      <c r="A23" s="377" t="s">
        <v>120</v>
      </c>
      <c r="B23" s="484"/>
      <c r="C23" s="484"/>
      <c r="D23" s="484">
        <v>1</v>
      </c>
      <c r="E23" s="484">
        <v>1</v>
      </c>
      <c r="F23" s="484">
        <v>1</v>
      </c>
      <c r="G23" s="484">
        <v>1</v>
      </c>
      <c r="H23" s="484">
        <v>1</v>
      </c>
      <c r="I23" s="484">
        <v>1</v>
      </c>
      <c r="J23" s="484"/>
      <c r="K23" s="521"/>
    </row>
    <row r="24" customHeight="1" spans="1:11">
      <c r="A24" s="377" t="s">
        <v>121</v>
      </c>
      <c r="B24" s="484"/>
      <c r="C24" s="484"/>
      <c r="D24" s="484">
        <v>1</v>
      </c>
      <c r="E24" s="484">
        <v>1</v>
      </c>
      <c r="F24" s="484">
        <v>1</v>
      </c>
      <c r="G24" s="484">
        <v>1</v>
      </c>
      <c r="H24" s="484">
        <v>1</v>
      </c>
      <c r="I24" s="484">
        <v>1</v>
      </c>
      <c r="J24" s="484"/>
      <c r="K24" s="521"/>
    </row>
    <row r="25" customHeight="1" spans="1:11">
      <c r="A25" s="377"/>
      <c r="B25" s="484"/>
      <c r="C25" s="484"/>
      <c r="D25" s="484"/>
      <c r="E25" s="484"/>
      <c r="F25" s="484"/>
      <c r="G25" s="484"/>
      <c r="H25" s="484"/>
      <c r="I25" s="484"/>
      <c r="J25" s="484"/>
      <c r="K25" s="521"/>
    </row>
    <row r="26" customHeight="1" spans="1:11">
      <c r="A26" s="377"/>
      <c r="B26" s="484"/>
      <c r="C26" s="484"/>
      <c r="D26" s="484"/>
      <c r="E26" s="484"/>
      <c r="F26" s="484"/>
      <c r="G26" s="484"/>
      <c r="H26" s="484"/>
      <c r="I26" s="484"/>
      <c r="J26" s="484"/>
      <c r="K26" s="521"/>
    </row>
    <row r="27" customHeight="1" spans="1:11">
      <c r="A27" s="377"/>
      <c r="B27" s="484"/>
      <c r="C27" s="484"/>
      <c r="D27" s="484"/>
      <c r="E27" s="484"/>
      <c r="F27" s="484"/>
      <c r="G27" s="484"/>
      <c r="H27" s="484"/>
      <c r="I27" s="484"/>
      <c r="J27" s="484"/>
      <c r="K27" s="522"/>
    </row>
    <row r="28" customHeight="1" spans="1:11">
      <c r="A28" s="377"/>
      <c r="B28" s="484"/>
      <c r="C28" s="484"/>
      <c r="D28" s="484"/>
      <c r="E28" s="484"/>
      <c r="F28" s="484"/>
      <c r="G28" s="484"/>
      <c r="H28" s="484"/>
      <c r="I28" s="484"/>
      <c r="J28" s="484"/>
      <c r="K28" s="522"/>
    </row>
    <row r="29" ht="18" customHeight="1" spans="1:11">
      <c r="A29" s="485" t="s">
        <v>122</v>
      </c>
      <c r="B29" s="486"/>
      <c r="C29" s="486"/>
      <c r="D29" s="486"/>
      <c r="E29" s="486"/>
      <c r="F29" s="486"/>
      <c r="G29" s="486"/>
      <c r="H29" s="486"/>
      <c r="I29" s="486"/>
      <c r="J29" s="486"/>
      <c r="K29" s="523"/>
    </row>
    <row r="30" ht="18.75" customHeight="1" spans="1:11">
      <c r="A30" s="487" t="s">
        <v>123</v>
      </c>
      <c r="B30" s="488"/>
      <c r="C30" s="488"/>
      <c r="D30" s="488"/>
      <c r="E30" s="488"/>
      <c r="F30" s="488"/>
      <c r="G30" s="488"/>
      <c r="H30" s="488"/>
      <c r="I30" s="488"/>
      <c r="J30" s="488"/>
      <c r="K30" s="524"/>
    </row>
    <row r="31" ht="18.75" customHeight="1" spans="1:11">
      <c r="A31" s="489"/>
      <c r="B31" s="490"/>
      <c r="C31" s="490"/>
      <c r="D31" s="490"/>
      <c r="E31" s="490"/>
      <c r="F31" s="490"/>
      <c r="G31" s="490"/>
      <c r="H31" s="490"/>
      <c r="I31" s="490"/>
      <c r="J31" s="490"/>
      <c r="K31" s="525"/>
    </row>
    <row r="32" ht="18" customHeight="1" spans="1:11">
      <c r="A32" s="485" t="s">
        <v>124</v>
      </c>
      <c r="B32" s="486"/>
      <c r="C32" s="486"/>
      <c r="D32" s="486"/>
      <c r="E32" s="486"/>
      <c r="F32" s="486"/>
      <c r="G32" s="486"/>
      <c r="H32" s="486"/>
      <c r="I32" s="486"/>
      <c r="J32" s="486"/>
      <c r="K32" s="523"/>
    </row>
    <row r="33" ht="14.25" spans="1:11">
      <c r="A33" s="491" t="s">
        <v>125</v>
      </c>
      <c r="B33" s="492"/>
      <c r="C33" s="492"/>
      <c r="D33" s="492"/>
      <c r="E33" s="492"/>
      <c r="F33" s="492"/>
      <c r="G33" s="492"/>
      <c r="H33" s="492"/>
      <c r="I33" s="492"/>
      <c r="J33" s="492"/>
      <c r="K33" s="526"/>
    </row>
    <row r="34" ht="15" spans="1:11">
      <c r="A34" s="194" t="s">
        <v>126</v>
      </c>
      <c r="B34" s="196"/>
      <c r="C34" s="362" t="s">
        <v>66</v>
      </c>
      <c r="D34" s="362" t="s">
        <v>67</v>
      </c>
      <c r="E34" s="493" t="s">
        <v>127</v>
      </c>
      <c r="F34" s="494"/>
      <c r="G34" s="494"/>
      <c r="H34" s="494"/>
      <c r="I34" s="494"/>
      <c r="J34" s="494"/>
      <c r="K34" s="527"/>
    </row>
    <row r="35" ht="15" spans="1:11">
      <c r="A35" s="495" t="s">
        <v>128</v>
      </c>
      <c r="B35" s="495"/>
      <c r="C35" s="495"/>
      <c r="D35" s="495"/>
      <c r="E35" s="495"/>
      <c r="F35" s="495"/>
      <c r="G35" s="495"/>
      <c r="H35" s="495"/>
      <c r="I35" s="495"/>
      <c r="J35" s="495"/>
      <c r="K35" s="495"/>
    </row>
    <row r="36" ht="14.25" spans="1:11">
      <c r="A36" s="496" t="s">
        <v>129</v>
      </c>
      <c r="B36" s="497"/>
      <c r="C36" s="497"/>
      <c r="D36" s="497"/>
      <c r="E36" s="497"/>
      <c r="F36" s="497"/>
      <c r="G36" s="497"/>
      <c r="H36" s="497"/>
      <c r="I36" s="497"/>
      <c r="J36" s="497"/>
      <c r="K36" s="528"/>
    </row>
    <row r="37" ht="14.25" spans="1:11">
      <c r="A37" s="413" t="s">
        <v>130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45"/>
    </row>
    <row r="38" ht="14.25" spans="1:11">
      <c r="A38" s="413" t="s">
        <v>131</v>
      </c>
      <c r="B38" s="414"/>
      <c r="C38" s="414"/>
      <c r="D38" s="414"/>
      <c r="E38" s="414"/>
      <c r="F38" s="414"/>
      <c r="G38" s="414"/>
      <c r="H38" s="414"/>
      <c r="I38" s="414"/>
      <c r="J38" s="414"/>
      <c r="K38" s="445"/>
    </row>
    <row r="39" ht="14.25" spans="1:11">
      <c r="A39" s="413"/>
      <c r="B39" s="414"/>
      <c r="C39" s="414"/>
      <c r="D39" s="414"/>
      <c r="E39" s="414"/>
      <c r="F39" s="414"/>
      <c r="G39" s="414"/>
      <c r="H39" s="414"/>
      <c r="I39" s="414"/>
      <c r="J39" s="414"/>
      <c r="K39" s="445"/>
    </row>
    <row r="40" ht="14.25" spans="1:11">
      <c r="A40" s="413"/>
      <c r="B40" s="414"/>
      <c r="C40" s="414"/>
      <c r="D40" s="414"/>
      <c r="E40" s="414"/>
      <c r="F40" s="414"/>
      <c r="G40" s="414"/>
      <c r="H40" s="414"/>
      <c r="I40" s="414"/>
      <c r="J40" s="414"/>
      <c r="K40" s="445"/>
    </row>
    <row r="41" ht="14.25" spans="1:11">
      <c r="A41" s="413"/>
      <c r="B41" s="414"/>
      <c r="C41" s="414"/>
      <c r="D41" s="414"/>
      <c r="E41" s="414"/>
      <c r="F41" s="414"/>
      <c r="G41" s="414"/>
      <c r="H41" s="414"/>
      <c r="I41" s="414"/>
      <c r="J41" s="414"/>
      <c r="K41" s="445"/>
    </row>
    <row r="42" ht="14.25" spans="1:11">
      <c r="A42" s="413"/>
      <c r="B42" s="414"/>
      <c r="C42" s="414"/>
      <c r="D42" s="414"/>
      <c r="E42" s="414"/>
      <c r="F42" s="414"/>
      <c r="G42" s="414"/>
      <c r="H42" s="414"/>
      <c r="I42" s="414"/>
      <c r="J42" s="414"/>
      <c r="K42" s="445"/>
    </row>
    <row r="43" ht="15" spans="1:11">
      <c r="A43" s="408" t="s">
        <v>132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43"/>
    </row>
    <row r="44" ht="15" spans="1:11">
      <c r="A44" s="466" t="s">
        <v>133</v>
      </c>
      <c r="B44" s="467"/>
      <c r="C44" s="467"/>
      <c r="D44" s="467"/>
      <c r="E44" s="467"/>
      <c r="F44" s="467"/>
      <c r="G44" s="467"/>
      <c r="H44" s="467"/>
      <c r="I44" s="467"/>
      <c r="J44" s="467"/>
      <c r="K44" s="515"/>
    </row>
    <row r="45" ht="14.25" spans="1:11">
      <c r="A45" s="473" t="s">
        <v>134</v>
      </c>
      <c r="B45" s="470" t="s">
        <v>94</v>
      </c>
      <c r="C45" s="470" t="s">
        <v>95</v>
      </c>
      <c r="D45" s="470" t="s">
        <v>87</v>
      </c>
      <c r="E45" s="475" t="s">
        <v>135</v>
      </c>
      <c r="F45" s="470" t="s">
        <v>94</v>
      </c>
      <c r="G45" s="470" t="s">
        <v>95</v>
      </c>
      <c r="H45" s="470" t="s">
        <v>87</v>
      </c>
      <c r="I45" s="475" t="s">
        <v>136</v>
      </c>
      <c r="J45" s="470" t="s">
        <v>94</v>
      </c>
      <c r="K45" s="516" t="s">
        <v>95</v>
      </c>
    </row>
    <row r="46" ht="14.25" spans="1:11">
      <c r="A46" s="373" t="s">
        <v>86</v>
      </c>
      <c r="B46" s="362" t="s">
        <v>94</v>
      </c>
      <c r="C46" s="362" t="s">
        <v>95</v>
      </c>
      <c r="D46" s="362" t="s">
        <v>87</v>
      </c>
      <c r="E46" s="406" t="s">
        <v>93</v>
      </c>
      <c r="F46" s="362" t="s">
        <v>94</v>
      </c>
      <c r="G46" s="362" t="s">
        <v>95</v>
      </c>
      <c r="H46" s="362" t="s">
        <v>87</v>
      </c>
      <c r="I46" s="406" t="s">
        <v>104</v>
      </c>
      <c r="J46" s="362" t="s">
        <v>94</v>
      </c>
      <c r="K46" s="363" t="s">
        <v>95</v>
      </c>
    </row>
    <row r="47" ht="15" spans="1:11">
      <c r="A47" s="381" t="s">
        <v>97</v>
      </c>
      <c r="B47" s="382"/>
      <c r="C47" s="382"/>
      <c r="D47" s="382"/>
      <c r="E47" s="382"/>
      <c r="F47" s="382"/>
      <c r="G47" s="382"/>
      <c r="H47" s="382"/>
      <c r="I47" s="382"/>
      <c r="J47" s="382"/>
      <c r="K47" s="432"/>
    </row>
    <row r="48" ht="15" spans="1:11">
      <c r="A48" s="495" t="s">
        <v>137</v>
      </c>
      <c r="B48" s="495"/>
      <c r="C48" s="495"/>
      <c r="D48" s="495"/>
      <c r="E48" s="495"/>
      <c r="F48" s="495"/>
      <c r="G48" s="495"/>
      <c r="H48" s="495"/>
      <c r="I48" s="495"/>
      <c r="J48" s="495"/>
      <c r="K48" s="495"/>
    </row>
    <row r="49" ht="15" spans="1:11">
      <c r="A49" s="496"/>
      <c r="B49" s="497"/>
      <c r="C49" s="497"/>
      <c r="D49" s="497"/>
      <c r="E49" s="497"/>
      <c r="F49" s="497"/>
      <c r="G49" s="497"/>
      <c r="H49" s="497"/>
      <c r="I49" s="497"/>
      <c r="J49" s="497"/>
      <c r="K49" s="528"/>
    </row>
    <row r="50" ht="15" spans="1:11">
      <c r="A50" s="498" t="s">
        <v>138</v>
      </c>
      <c r="B50" s="499" t="s">
        <v>139</v>
      </c>
      <c r="C50" s="499"/>
      <c r="D50" s="500" t="s">
        <v>140</v>
      </c>
      <c r="E50" s="501" t="s">
        <v>141</v>
      </c>
      <c r="F50" s="502" t="s">
        <v>142</v>
      </c>
      <c r="G50" s="503">
        <v>44875</v>
      </c>
      <c r="H50" s="504" t="s">
        <v>143</v>
      </c>
      <c r="I50" s="529"/>
      <c r="J50" s="530"/>
      <c r="K50" s="531"/>
    </row>
    <row r="51" ht="15" spans="1:11">
      <c r="A51" s="495" t="s">
        <v>144</v>
      </c>
      <c r="B51" s="495"/>
      <c r="C51" s="495"/>
      <c r="D51" s="495"/>
      <c r="E51" s="495"/>
      <c r="F51" s="495"/>
      <c r="G51" s="495"/>
      <c r="H51" s="495"/>
      <c r="I51" s="495"/>
      <c r="J51" s="495"/>
      <c r="K51" s="495"/>
    </row>
    <row r="52" ht="15" spans="1:11">
      <c r="A52" s="505"/>
      <c r="B52" s="506"/>
      <c r="C52" s="506"/>
      <c r="D52" s="506"/>
      <c r="E52" s="506"/>
      <c r="F52" s="506"/>
      <c r="G52" s="506"/>
      <c r="H52" s="506"/>
      <c r="I52" s="506"/>
      <c r="J52" s="506"/>
      <c r="K52" s="532"/>
    </row>
    <row r="53" ht="15" spans="1:11">
      <c r="A53" s="498" t="s">
        <v>138</v>
      </c>
      <c r="B53" s="499" t="s">
        <v>139</v>
      </c>
      <c r="C53" s="499"/>
      <c r="D53" s="500" t="s">
        <v>140</v>
      </c>
      <c r="E53" s="507"/>
      <c r="F53" s="502" t="s">
        <v>145</v>
      </c>
      <c r="G53" s="503"/>
      <c r="H53" s="504" t="s">
        <v>143</v>
      </c>
      <c r="I53" s="529"/>
      <c r="J53" s="530"/>
      <c r="K53" s="5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S21" sqref="S21"/>
    </sheetView>
  </sheetViews>
  <sheetFormatPr defaultColWidth="9" defaultRowHeight="26" customHeight="1"/>
  <cols>
    <col min="1" max="1" width="17.1666666666667" style="118" customWidth="1"/>
    <col min="2" max="8" width="9.33333333333333" style="118" customWidth="1"/>
    <col min="9" max="9" width="1.33333333333333" style="118" customWidth="1"/>
    <col min="10" max="10" width="12.6" style="118" customWidth="1"/>
    <col min="11" max="11" width="13.7" style="118" customWidth="1"/>
    <col min="12" max="12" width="12.9" style="118" customWidth="1"/>
    <col min="13" max="13" width="16.6666666666667" style="118" customWidth="1"/>
    <col min="14" max="14" width="14.1666666666667" style="118" customWidth="1"/>
    <col min="15" max="15" width="16.3333333333333" style="118" customWidth="1"/>
    <col min="16" max="16384" width="9" style="118"/>
  </cols>
  <sheetData>
    <row r="1" s="118" customFormat="1" ht="16" customHeight="1" spans="1:15">
      <c r="A1" s="330" t="s">
        <v>146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="118" customFormat="1" ht="16" customHeight="1" spans="1:15">
      <c r="A2" s="122" t="s">
        <v>62</v>
      </c>
      <c r="B2" s="123" t="s">
        <v>63</v>
      </c>
      <c r="C2" s="123"/>
      <c r="D2" s="124" t="s">
        <v>68</v>
      </c>
      <c r="E2" s="123" t="s">
        <v>69</v>
      </c>
      <c r="F2" s="123"/>
      <c r="G2" s="123"/>
      <c r="H2" s="123"/>
      <c r="I2" s="339"/>
      <c r="J2" s="340" t="s">
        <v>57</v>
      </c>
      <c r="K2" s="123" t="s">
        <v>58</v>
      </c>
      <c r="L2" s="123"/>
      <c r="M2" s="123"/>
      <c r="N2" s="123"/>
      <c r="O2" s="341"/>
    </row>
    <row r="3" s="118" customFormat="1" ht="16" customHeight="1" spans="1:15">
      <c r="A3" s="125" t="s">
        <v>147</v>
      </c>
      <c r="B3" s="126" t="s">
        <v>148</v>
      </c>
      <c r="C3" s="126"/>
      <c r="D3" s="126"/>
      <c r="E3" s="126"/>
      <c r="F3" s="126"/>
      <c r="G3" s="126"/>
      <c r="H3" s="126"/>
      <c r="I3" s="152"/>
      <c r="J3" s="163" t="s">
        <v>149</v>
      </c>
      <c r="K3" s="163"/>
      <c r="L3" s="163"/>
      <c r="M3" s="163"/>
      <c r="N3" s="163"/>
      <c r="O3" s="342"/>
    </row>
    <row r="4" s="118" customFormat="1" ht="16" customHeight="1" spans="1:15">
      <c r="A4" s="125"/>
      <c r="B4" s="127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117</v>
      </c>
      <c r="I4" s="152"/>
      <c r="J4" s="166" t="s">
        <v>113</v>
      </c>
      <c r="K4" s="166" t="s">
        <v>114</v>
      </c>
      <c r="L4" s="166" t="s">
        <v>116</v>
      </c>
      <c r="M4" s="166"/>
      <c r="N4" s="166"/>
      <c r="O4" s="343"/>
    </row>
    <row r="5" s="118" customFormat="1" ht="16" customHeight="1" spans="1:15">
      <c r="A5" s="125"/>
      <c r="B5" s="127" t="s">
        <v>150</v>
      </c>
      <c r="C5" s="128" t="s">
        <v>151</v>
      </c>
      <c r="D5" s="129" t="s">
        <v>152</v>
      </c>
      <c r="E5" s="128" t="s">
        <v>153</v>
      </c>
      <c r="F5" s="128" t="s">
        <v>154</v>
      </c>
      <c r="G5" s="128" t="s">
        <v>155</v>
      </c>
      <c r="H5" s="128" t="s">
        <v>156</v>
      </c>
      <c r="I5" s="152"/>
      <c r="J5" s="453" t="s">
        <v>157</v>
      </c>
      <c r="K5" s="453" t="s">
        <v>157</v>
      </c>
      <c r="L5" s="453" t="s">
        <v>157</v>
      </c>
      <c r="M5" s="453"/>
      <c r="N5" s="453"/>
      <c r="O5" s="454"/>
    </row>
    <row r="6" s="118" customFormat="1" ht="16" customHeight="1" spans="1:15">
      <c r="A6" s="142" t="s">
        <v>158</v>
      </c>
      <c r="B6" s="131">
        <f>C6-1</f>
        <v>50</v>
      </c>
      <c r="C6" s="131">
        <f>D6-1</f>
        <v>51</v>
      </c>
      <c r="D6" s="323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152"/>
      <c r="J6" s="346" t="s">
        <v>159</v>
      </c>
      <c r="K6" s="346" t="s">
        <v>160</v>
      </c>
      <c r="L6" s="150" t="s">
        <v>161</v>
      </c>
      <c r="M6" s="171"/>
      <c r="N6" s="171"/>
      <c r="O6" s="455"/>
    </row>
    <row r="7" s="118" customFormat="1" ht="16" customHeight="1" spans="1:15">
      <c r="A7" s="324" t="s">
        <v>162</v>
      </c>
      <c r="B7" s="325">
        <f>C7-1.5</f>
        <v>-3</v>
      </c>
      <c r="C7" s="325">
        <f>D7-1.5</f>
        <v>-1.5</v>
      </c>
      <c r="D7" s="326"/>
      <c r="E7" s="325">
        <f t="shared" ref="E7:H7" si="1">D7+1.5</f>
        <v>1.5</v>
      </c>
      <c r="F7" s="325">
        <f t="shared" si="1"/>
        <v>3</v>
      </c>
      <c r="G7" s="325">
        <f t="shared" si="1"/>
        <v>4.5</v>
      </c>
      <c r="H7" s="325">
        <f t="shared" si="1"/>
        <v>6</v>
      </c>
      <c r="I7" s="152"/>
      <c r="J7" s="346" t="s">
        <v>159</v>
      </c>
      <c r="K7" s="346" t="s">
        <v>163</v>
      </c>
      <c r="L7" s="346" t="s">
        <v>164</v>
      </c>
      <c r="M7" s="150"/>
      <c r="N7" s="150"/>
      <c r="O7" s="345"/>
    </row>
    <row r="8" s="118" customFormat="1" ht="16" customHeight="1" spans="1:15">
      <c r="A8" s="142" t="s">
        <v>165</v>
      </c>
      <c r="B8" s="131">
        <f>C8-4</f>
        <v>76</v>
      </c>
      <c r="C8" s="131">
        <f>D8-4</f>
        <v>80</v>
      </c>
      <c r="D8" s="323" t="s">
        <v>166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1">
        <f>G8+6</f>
        <v>105</v>
      </c>
      <c r="I8" s="152"/>
      <c r="J8" s="346" t="s">
        <v>163</v>
      </c>
      <c r="K8" s="346" t="s">
        <v>160</v>
      </c>
      <c r="L8" s="346" t="s">
        <v>163</v>
      </c>
      <c r="M8" s="150"/>
      <c r="N8" s="150"/>
      <c r="O8" s="345"/>
    </row>
    <row r="9" s="118" customFormat="1" ht="16" customHeight="1" spans="1:15">
      <c r="A9" s="142" t="s">
        <v>167</v>
      </c>
      <c r="B9" s="131">
        <f>C9-4</f>
        <v>88</v>
      </c>
      <c r="C9" s="131">
        <f>D9-4</f>
        <v>92</v>
      </c>
      <c r="D9" s="323">
        <v>96</v>
      </c>
      <c r="E9" s="131">
        <f t="shared" si="2"/>
        <v>100</v>
      </c>
      <c r="F9" s="131">
        <f>E9+5</f>
        <v>105</v>
      </c>
      <c r="G9" s="131">
        <f>F9+6</f>
        <v>111</v>
      </c>
      <c r="H9" s="131">
        <f>G9+6</f>
        <v>117</v>
      </c>
      <c r="I9" s="152"/>
      <c r="J9" s="346" t="s">
        <v>168</v>
      </c>
      <c r="K9" s="346" t="s">
        <v>168</v>
      </c>
      <c r="L9" s="346" t="s">
        <v>163</v>
      </c>
      <c r="M9" s="171"/>
      <c r="N9" s="171"/>
      <c r="O9" s="455"/>
    </row>
    <row r="10" s="118" customFormat="1" ht="16" customHeight="1" spans="1:15">
      <c r="A10" s="142" t="s">
        <v>169</v>
      </c>
      <c r="B10" s="131">
        <f>C10-3.6</f>
        <v>99.8</v>
      </c>
      <c r="C10" s="131">
        <f>D10-3.6</f>
        <v>103.4</v>
      </c>
      <c r="D10" s="323" t="s">
        <v>170</v>
      </c>
      <c r="E10" s="131">
        <f t="shared" si="2"/>
        <v>111</v>
      </c>
      <c r="F10" s="131">
        <f t="shared" ref="F10:H10" si="3">E10+4</f>
        <v>115</v>
      </c>
      <c r="G10" s="131">
        <f t="shared" si="3"/>
        <v>119</v>
      </c>
      <c r="H10" s="131">
        <f t="shared" si="3"/>
        <v>123</v>
      </c>
      <c r="I10" s="152"/>
      <c r="J10" s="346" t="s">
        <v>171</v>
      </c>
      <c r="K10" s="346" t="s">
        <v>172</v>
      </c>
      <c r="L10" s="150" t="s">
        <v>173</v>
      </c>
      <c r="M10" s="171"/>
      <c r="N10" s="171"/>
      <c r="O10" s="455"/>
    </row>
    <row r="11" s="118" customFormat="1" ht="16" customHeight="1" spans="1:15">
      <c r="A11" s="142" t="s">
        <v>174</v>
      </c>
      <c r="B11" s="131">
        <f>C11-2.3/2</f>
        <v>31.7</v>
      </c>
      <c r="C11" s="131">
        <f>D11-2.3/2</f>
        <v>32.85</v>
      </c>
      <c r="D11" s="323">
        <v>34</v>
      </c>
      <c r="E11" s="131">
        <f t="shared" ref="E11:H11" si="4">D11+2.6/2</f>
        <v>35.3</v>
      </c>
      <c r="F11" s="131">
        <f t="shared" si="4"/>
        <v>36.6</v>
      </c>
      <c r="G11" s="131">
        <f t="shared" si="4"/>
        <v>37.9</v>
      </c>
      <c r="H11" s="131">
        <f t="shared" si="4"/>
        <v>39.2</v>
      </c>
      <c r="I11" s="152"/>
      <c r="J11" s="150" t="s">
        <v>175</v>
      </c>
      <c r="K11" s="150" t="s">
        <v>176</v>
      </c>
      <c r="L11" s="150" t="s">
        <v>177</v>
      </c>
      <c r="M11" s="171"/>
      <c r="N11" s="171"/>
      <c r="O11" s="455"/>
    </row>
    <row r="12" s="118" customFormat="1" ht="16" customHeight="1" spans="1:15">
      <c r="A12" s="142" t="s">
        <v>178</v>
      </c>
      <c r="B12" s="327">
        <f>C12-0.7</f>
        <v>26.1</v>
      </c>
      <c r="C12" s="327">
        <f>D12-0.7</f>
        <v>26.8</v>
      </c>
      <c r="D12" s="328">
        <v>27.5</v>
      </c>
      <c r="E12" s="327">
        <f>D12+0.7</f>
        <v>28.2</v>
      </c>
      <c r="F12" s="327">
        <f>E12+0.7</f>
        <v>28.9</v>
      </c>
      <c r="G12" s="327">
        <f>F12+0.9</f>
        <v>29.8</v>
      </c>
      <c r="H12" s="327">
        <f>G12+0.9</f>
        <v>30.7</v>
      </c>
      <c r="I12" s="152"/>
      <c r="J12" s="150" t="s">
        <v>179</v>
      </c>
      <c r="K12" s="150" t="s">
        <v>180</v>
      </c>
      <c r="L12" s="150" t="s">
        <v>181</v>
      </c>
      <c r="M12" s="171"/>
      <c r="N12" s="171"/>
      <c r="O12" s="455"/>
    </row>
    <row r="13" s="118" customFormat="1" ht="16" customHeight="1" spans="1:15">
      <c r="A13" s="142" t="s">
        <v>182</v>
      </c>
      <c r="B13" s="131">
        <f>C13-0.7</f>
        <v>28.7</v>
      </c>
      <c r="C13" s="131">
        <f>D13-0.6</f>
        <v>29.4</v>
      </c>
      <c r="D13" s="323">
        <v>30</v>
      </c>
      <c r="E13" s="131">
        <f>D13+0.6</f>
        <v>30.6</v>
      </c>
      <c r="F13" s="131">
        <f>E13+0.7</f>
        <v>31.3</v>
      </c>
      <c r="G13" s="131">
        <f>F13+0.6</f>
        <v>31.9</v>
      </c>
      <c r="H13" s="131">
        <f>G13+0.7</f>
        <v>32.6</v>
      </c>
      <c r="I13" s="152"/>
      <c r="J13" s="150" t="s">
        <v>179</v>
      </c>
      <c r="K13" s="150" t="s">
        <v>179</v>
      </c>
      <c r="L13" s="150" t="s">
        <v>183</v>
      </c>
      <c r="M13" s="171"/>
      <c r="N13" s="171"/>
      <c r="O13" s="455"/>
    </row>
    <row r="14" s="118" customFormat="1" ht="16" customHeight="1" spans="1:15">
      <c r="A14" s="142" t="s">
        <v>184</v>
      </c>
      <c r="B14" s="131">
        <f>C14-0.9</f>
        <v>40.2</v>
      </c>
      <c r="C14" s="131">
        <f>D14-0.9</f>
        <v>41.1</v>
      </c>
      <c r="D14" s="323">
        <v>42</v>
      </c>
      <c r="E14" s="131">
        <f t="shared" ref="E14:H14" si="5">D14+1.1</f>
        <v>43.1</v>
      </c>
      <c r="F14" s="131">
        <f t="shared" si="5"/>
        <v>44.2</v>
      </c>
      <c r="G14" s="131">
        <f t="shared" si="5"/>
        <v>45.3</v>
      </c>
      <c r="H14" s="131">
        <f t="shared" si="5"/>
        <v>46.4</v>
      </c>
      <c r="I14" s="152"/>
      <c r="J14" s="346" t="s">
        <v>163</v>
      </c>
      <c r="K14" s="346" t="s">
        <v>163</v>
      </c>
      <c r="L14" s="150" t="s">
        <v>185</v>
      </c>
      <c r="M14" s="171"/>
      <c r="N14" s="171"/>
      <c r="O14" s="455"/>
    </row>
    <row r="15" s="118" customFormat="1" ht="16" customHeight="1" spans="1:15">
      <c r="A15" s="142" t="s">
        <v>186</v>
      </c>
      <c r="B15" s="131">
        <f t="shared" ref="B15:B17" si="6">D15-0.5</f>
        <v>13.5</v>
      </c>
      <c r="C15" s="131">
        <f t="shared" ref="C15:H15" si="7">B15</f>
        <v>13.5</v>
      </c>
      <c r="D15" s="323">
        <v>14</v>
      </c>
      <c r="E15" s="131">
        <f t="shared" si="7"/>
        <v>14</v>
      </c>
      <c r="F15" s="131">
        <f t="shared" ref="F15:F17" si="8">D15+1.5</f>
        <v>15.5</v>
      </c>
      <c r="G15" s="131">
        <f t="shared" si="7"/>
        <v>15.5</v>
      </c>
      <c r="H15" s="131">
        <f t="shared" si="7"/>
        <v>15.5</v>
      </c>
      <c r="I15" s="152"/>
      <c r="J15" s="150" t="s">
        <v>179</v>
      </c>
      <c r="K15" s="150" t="s">
        <v>179</v>
      </c>
      <c r="L15" s="150" t="s">
        <v>183</v>
      </c>
      <c r="M15" s="171"/>
      <c r="N15" s="171"/>
      <c r="O15" s="455"/>
    </row>
    <row r="16" s="118" customFormat="1" ht="16" customHeight="1" spans="1:15">
      <c r="A16" s="142" t="s">
        <v>187</v>
      </c>
      <c r="B16" s="131">
        <f t="shared" si="6"/>
        <v>16.5</v>
      </c>
      <c r="C16" s="131">
        <f t="shared" ref="C16:H16" si="9">B16</f>
        <v>16.5</v>
      </c>
      <c r="D16" s="323">
        <v>17</v>
      </c>
      <c r="E16" s="131">
        <f t="shared" si="9"/>
        <v>17</v>
      </c>
      <c r="F16" s="131">
        <f t="shared" si="8"/>
        <v>18.5</v>
      </c>
      <c r="G16" s="131">
        <f t="shared" si="9"/>
        <v>18.5</v>
      </c>
      <c r="H16" s="131">
        <f t="shared" si="9"/>
        <v>18.5</v>
      </c>
      <c r="I16" s="152"/>
      <c r="J16" s="346" t="s">
        <v>163</v>
      </c>
      <c r="K16" s="346" t="s">
        <v>163</v>
      </c>
      <c r="L16" s="150" t="s">
        <v>185</v>
      </c>
      <c r="M16" s="171"/>
      <c r="N16" s="171"/>
      <c r="O16" s="455"/>
    </row>
    <row r="17" s="118" customFormat="1" ht="16" customHeight="1" spans="1:15">
      <c r="A17" s="142" t="s">
        <v>188</v>
      </c>
      <c r="B17" s="131">
        <f t="shared" si="6"/>
        <v>14</v>
      </c>
      <c r="C17" s="131">
        <f t="shared" ref="C17:H17" si="10">B17</f>
        <v>14</v>
      </c>
      <c r="D17" s="323">
        <v>14.5</v>
      </c>
      <c r="E17" s="131">
        <f t="shared" si="10"/>
        <v>14.5</v>
      </c>
      <c r="F17" s="131">
        <f t="shared" si="8"/>
        <v>16</v>
      </c>
      <c r="G17" s="131">
        <f t="shared" si="10"/>
        <v>16</v>
      </c>
      <c r="H17" s="131">
        <f t="shared" si="10"/>
        <v>16</v>
      </c>
      <c r="I17" s="152"/>
      <c r="J17" s="150" t="s">
        <v>179</v>
      </c>
      <c r="K17" s="150" t="s">
        <v>179</v>
      </c>
      <c r="L17" s="150" t="s">
        <v>183</v>
      </c>
      <c r="M17" s="171"/>
      <c r="N17" s="171"/>
      <c r="O17" s="455"/>
    </row>
    <row r="18" s="118" customFormat="1" ht="16" customHeight="1" spans="1:15">
      <c r="A18" s="142" t="s">
        <v>189</v>
      </c>
      <c r="B18" s="131">
        <f>C18</f>
        <v>4.5</v>
      </c>
      <c r="C18" s="131">
        <f>D18</f>
        <v>4.5</v>
      </c>
      <c r="D18" s="323">
        <v>4.5</v>
      </c>
      <c r="E18" s="131">
        <f t="shared" ref="E18:H18" si="11">D18</f>
        <v>4.5</v>
      </c>
      <c r="F18" s="131">
        <f t="shared" si="11"/>
        <v>4.5</v>
      </c>
      <c r="G18" s="131">
        <f t="shared" si="11"/>
        <v>4.5</v>
      </c>
      <c r="H18" s="131">
        <f t="shared" si="11"/>
        <v>4.5</v>
      </c>
      <c r="I18" s="152"/>
      <c r="J18" s="346" t="s">
        <v>163</v>
      </c>
      <c r="K18" s="346" t="s">
        <v>163</v>
      </c>
      <c r="L18" s="150" t="s">
        <v>185</v>
      </c>
      <c r="M18" s="171"/>
      <c r="N18" s="171"/>
      <c r="O18" s="455"/>
    </row>
    <row r="19" s="118" customFormat="1" ht="16" customHeight="1" spans="1:15">
      <c r="A19" s="269" t="s">
        <v>190</v>
      </c>
      <c r="B19" s="131">
        <f>C19-0.3</f>
        <v>15.4</v>
      </c>
      <c r="C19" s="131">
        <f>D19-0.3</f>
        <v>15.7</v>
      </c>
      <c r="D19" s="323">
        <v>16</v>
      </c>
      <c r="E19" s="131">
        <f t="shared" ref="E19:H19" si="12">D19+0.3</f>
        <v>16.3</v>
      </c>
      <c r="F19" s="131">
        <f t="shared" si="12"/>
        <v>16.6</v>
      </c>
      <c r="G19" s="131">
        <f t="shared" si="12"/>
        <v>16.9</v>
      </c>
      <c r="H19" s="131">
        <f t="shared" si="12"/>
        <v>17.2</v>
      </c>
      <c r="I19" s="152"/>
      <c r="J19" s="150" t="s">
        <v>179</v>
      </c>
      <c r="K19" s="150" t="s">
        <v>179</v>
      </c>
      <c r="L19" s="150" t="s">
        <v>183</v>
      </c>
      <c r="M19" s="171"/>
      <c r="N19" s="171"/>
      <c r="O19" s="455"/>
    </row>
    <row r="20" s="118" customFormat="1" ht="16" customHeight="1" spans="1:15">
      <c r="A20" s="269" t="s">
        <v>191</v>
      </c>
      <c r="B20" s="131">
        <f>C20-0.3</f>
        <v>17.9</v>
      </c>
      <c r="C20" s="131">
        <f>D20-0.3</f>
        <v>18.2</v>
      </c>
      <c r="D20" s="323">
        <v>18.5</v>
      </c>
      <c r="E20" s="131">
        <f t="shared" ref="E20:H20" si="13">D20+0.3</f>
        <v>18.8</v>
      </c>
      <c r="F20" s="131">
        <f t="shared" si="13"/>
        <v>19.1</v>
      </c>
      <c r="G20" s="131">
        <f t="shared" si="13"/>
        <v>19.4</v>
      </c>
      <c r="H20" s="131">
        <f t="shared" si="13"/>
        <v>19.7</v>
      </c>
      <c r="I20" s="152"/>
      <c r="J20" s="150" t="s">
        <v>179</v>
      </c>
      <c r="K20" s="150" t="s">
        <v>179</v>
      </c>
      <c r="L20" s="150" t="s">
        <v>179</v>
      </c>
      <c r="M20" s="171"/>
      <c r="N20" s="171"/>
      <c r="O20" s="455"/>
    </row>
    <row r="21" s="118" customFormat="1" ht="16" customHeight="1" spans="1:15">
      <c r="A21" s="142"/>
      <c r="B21" s="143"/>
      <c r="C21" s="143"/>
      <c r="D21" s="143"/>
      <c r="E21" s="143"/>
      <c r="F21" s="143"/>
      <c r="G21" s="143"/>
      <c r="H21" s="143"/>
      <c r="I21" s="152"/>
      <c r="J21" s="171"/>
      <c r="K21" s="171"/>
      <c r="L21" s="171"/>
      <c r="M21" s="171"/>
      <c r="N21" s="171"/>
      <c r="O21" s="455"/>
    </row>
    <row r="22" s="118" customFormat="1" ht="16" customHeight="1" spans="1:15">
      <c r="A22" s="332"/>
      <c r="B22" s="333"/>
      <c r="C22" s="333"/>
      <c r="D22" s="333"/>
      <c r="E22" s="333"/>
      <c r="F22" s="333"/>
      <c r="G22" s="333"/>
      <c r="H22" s="333"/>
      <c r="I22" s="152"/>
      <c r="J22" s="171"/>
      <c r="K22" s="171"/>
      <c r="L22" s="171"/>
      <c r="M22" s="171"/>
      <c r="N22" s="171"/>
      <c r="O22" s="455"/>
    </row>
    <row r="23" s="118" customFormat="1" ht="16" customHeight="1" spans="1:15">
      <c r="A23" s="332"/>
      <c r="B23" s="334"/>
      <c r="C23" s="334"/>
      <c r="D23" s="335"/>
      <c r="E23" s="334"/>
      <c r="F23" s="334"/>
      <c r="G23" s="334"/>
      <c r="H23" s="334"/>
      <c r="I23" s="152"/>
      <c r="J23" s="171"/>
      <c r="K23" s="171"/>
      <c r="L23" s="171"/>
      <c r="M23" s="171"/>
      <c r="N23" s="171"/>
      <c r="O23" s="455"/>
    </row>
    <row r="24" s="118" customFormat="1" ht="16" customHeight="1" spans="1:15">
      <c r="A24" s="336"/>
      <c r="B24" s="337"/>
      <c r="C24" s="337"/>
      <c r="D24" s="338"/>
      <c r="E24" s="337"/>
      <c r="F24" s="337"/>
      <c r="G24" s="337"/>
      <c r="H24" s="337"/>
      <c r="I24" s="456"/>
      <c r="J24" s="457"/>
      <c r="K24" s="457"/>
      <c r="L24" s="458"/>
      <c r="M24" s="457"/>
      <c r="N24" s="457"/>
      <c r="O24" s="459"/>
    </row>
    <row r="25" s="118" customFormat="1" ht="14.25" spans="1:15">
      <c r="A25" s="156" t="s">
        <v>192</v>
      </c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="118" customFormat="1" ht="14.25" spans="1:15">
      <c r="A26" s="118" t="s">
        <v>193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</row>
    <row r="27" s="118" customFormat="1" ht="14.25" spans="1:14">
      <c r="A27" s="157"/>
      <c r="B27" s="157"/>
      <c r="C27" s="157"/>
      <c r="D27" s="157"/>
      <c r="E27" s="157"/>
      <c r="F27" s="157"/>
      <c r="G27" s="157"/>
      <c r="H27" s="157"/>
      <c r="I27" s="157"/>
      <c r="J27" s="156" t="s">
        <v>194</v>
      </c>
      <c r="K27" s="348"/>
      <c r="L27" s="156" t="s">
        <v>195</v>
      </c>
      <c r="M27" s="156"/>
      <c r="N27" s="156" t="s">
        <v>196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21" sqref="Q21"/>
    </sheetView>
  </sheetViews>
  <sheetFormatPr defaultColWidth="10" defaultRowHeight="16.5" customHeight="1"/>
  <cols>
    <col min="1" max="1" width="10.875" style="349" customWidth="1"/>
    <col min="2" max="16384" width="10" style="349"/>
  </cols>
  <sheetData>
    <row r="1" ht="22.5" customHeight="1" spans="1:11">
      <c r="A1" s="350" t="s">
        <v>197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ht="17.25" customHeight="1" spans="1:11">
      <c r="A2" s="351" t="s">
        <v>53</v>
      </c>
      <c r="B2" s="352"/>
      <c r="C2" s="352"/>
      <c r="D2" s="353" t="s">
        <v>55</v>
      </c>
      <c r="E2" s="353"/>
      <c r="F2" s="352"/>
      <c r="G2" s="352"/>
      <c r="H2" s="354" t="s">
        <v>57</v>
      </c>
      <c r="I2" s="429" t="s">
        <v>58</v>
      </c>
      <c r="J2" s="429"/>
      <c r="K2" s="430"/>
    </row>
    <row r="3" customHeight="1" spans="1:11">
      <c r="A3" s="355" t="s">
        <v>59</v>
      </c>
      <c r="B3" s="356"/>
      <c r="C3" s="357"/>
      <c r="D3" s="358" t="s">
        <v>60</v>
      </c>
      <c r="E3" s="359"/>
      <c r="F3" s="359"/>
      <c r="G3" s="360"/>
      <c r="H3" s="358" t="s">
        <v>61</v>
      </c>
      <c r="I3" s="359"/>
      <c r="J3" s="359"/>
      <c r="K3" s="360"/>
    </row>
    <row r="4" customHeight="1" spans="1:11">
      <c r="A4" s="361" t="s">
        <v>62</v>
      </c>
      <c r="B4" s="362" t="s">
        <v>63</v>
      </c>
      <c r="C4" s="363"/>
      <c r="D4" s="361" t="s">
        <v>64</v>
      </c>
      <c r="E4" s="364"/>
      <c r="F4" s="365">
        <v>44895</v>
      </c>
      <c r="G4" s="366"/>
      <c r="H4" s="361" t="s">
        <v>198</v>
      </c>
      <c r="I4" s="364"/>
      <c r="J4" s="362" t="s">
        <v>66</v>
      </c>
      <c r="K4" s="363" t="s">
        <v>67</v>
      </c>
    </row>
    <row r="5" customHeight="1" spans="1:11">
      <c r="A5" s="367" t="s">
        <v>68</v>
      </c>
      <c r="B5" s="362" t="s">
        <v>69</v>
      </c>
      <c r="C5" s="363"/>
      <c r="D5" s="361" t="s">
        <v>70</v>
      </c>
      <c r="E5" s="364"/>
      <c r="F5" s="365">
        <v>44866</v>
      </c>
      <c r="G5" s="366"/>
      <c r="H5" s="361" t="s">
        <v>199</v>
      </c>
      <c r="I5" s="364"/>
      <c r="J5" s="362" t="s">
        <v>66</v>
      </c>
      <c r="K5" s="363" t="s">
        <v>67</v>
      </c>
    </row>
    <row r="6" customHeight="1" spans="1:11">
      <c r="A6" s="361" t="s">
        <v>72</v>
      </c>
      <c r="B6" s="368">
        <v>3</v>
      </c>
      <c r="C6" s="369">
        <v>6</v>
      </c>
      <c r="D6" s="367" t="s">
        <v>73</v>
      </c>
      <c r="E6" s="370"/>
      <c r="F6" s="371">
        <v>44885</v>
      </c>
      <c r="G6" s="372"/>
      <c r="H6" s="373" t="s">
        <v>200</v>
      </c>
      <c r="I6" s="406"/>
      <c r="J6" s="406"/>
      <c r="K6" s="431"/>
    </row>
    <row r="7" customHeight="1" spans="1:11">
      <c r="A7" s="361" t="s">
        <v>75</v>
      </c>
      <c r="B7" s="374">
        <v>6477</v>
      </c>
      <c r="C7" s="375"/>
      <c r="D7" s="367" t="s">
        <v>76</v>
      </c>
      <c r="E7" s="376"/>
      <c r="F7" s="371">
        <v>44888</v>
      </c>
      <c r="G7" s="372"/>
      <c r="H7" s="377"/>
      <c r="I7" s="362"/>
      <c r="J7" s="362"/>
      <c r="K7" s="363"/>
    </row>
    <row r="8" customHeight="1" spans="1:11">
      <c r="A8" s="378" t="s">
        <v>78</v>
      </c>
      <c r="B8" s="379"/>
      <c r="C8" s="380"/>
      <c r="D8" s="381" t="s">
        <v>79</v>
      </c>
      <c r="E8" s="382"/>
      <c r="F8" s="383">
        <v>44890</v>
      </c>
      <c r="G8" s="384"/>
      <c r="H8" s="381"/>
      <c r="I8" s="382"/>
      <c r="J8" s="382"/>
      <c r="K8" s="432"/>
    </row>
    <row r="9" customHeight="1" spans="1:11">
      <c r="A9" s="385" t="s">
        <v>201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</row>
    <row r="10" customHeight="1" spans="1:11">
      <c r="A10" s="386" t="s">
        <v>83</v>
      </c>
      <c r="B10" s="387" t="s">
        <v>84</v>
      </c>
      <c r="C10" s="388" t="s">
        <v>85</v>
      </c>
      <c r="D10" s="389"/>
      <c r="E10" s="390" t="s">
        <v>88</v>
      </c>
      <c r="F10" s="387" t="s">
        <v>84</v>
      </c>
      <c r="G10" s="388" t="s">
        <v>85</v>
      </c>
      <c r="H10" s="387"/>
      <c r="I10" s="390" t="s">
        <v>86</v>
      </c>
      <c r="J10" s="387" t="s">
        <v>84</v>
      </c>
      <c r="K10" s="433" t="s">
        <v>85</v>
      </c>
    </row>
    <row r="11" customHeight="1" spans="1:11">
      <c r="A11" s="367" t="s">
        <v>89</v>
      </c>
      <c r="B11" s="391" t="s">
        <v>84</v>
      </c>
      <c r="C11" s="362" t="s">
        <v>85</v>
      </c>
      <c r="D11" s="376"/>
      <c r="E11" s="370" t="s">
        <v>91</v>
      </c>
      <c r="F11" s="391" t="s">
        <v>84</v>
      </c>
      <c r="G11" s="362" t="s">
        <v>85</v>
      </c>
      <c r="H11" s="391"/>
      <c r="I11" s="370" t="s">
        <v>96</v>
      </c>
      <c r="J11" s="391" t="s">
        <v>84</v>
      </c>
      <c r="K11" s="363" t="s">
        <v>85</v>
      </c>
    </row>
    <row r="12" customHeight="1" spans="1:11">
      <c r="A12" s="381" t="s">
        <v>192</v>
      </c>
      <c r="B12" s="382"/>
      <c r="C12" s="382"/>
      <c r="D12" s="382"/>
      <c r="E12" s="382"/>
      <c r="F12" s="382"/>
      <c r="G12" s="382"/>
      <c r="H12" s="382"/>
      <c r="I12" s="382"/>
      <c r="J12" s="382"/>
      <c r="K12" s="432"/>
    </row>
    <row r="13" customHeight="1" spans="1:11">
      <c r="A13" s="392" t="s">
        <v>202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</row>
    <row r="14" customHeight="1" spans="1:11">
      <c r="A14" s="393" t="s">
        <v>203</v>
      </c>
      <c r="B14" s="394"/>
      <c r="C14" s="394"/>
      <c r="D14" s="394"/>
      <c r="E14" s="394"/>
      <c r="F14" s="394"/>
      <c r="G14" s="394"/>
      <c r="H14" s="394"/>
      <c r="I14" s="434"/>
      <c r="J14" s="434"/>
      <c r="K14" s="435"/>
    </row>
    <row r="15" customHeight="1" spans="1:11">
      <c r="A15" s="395"/>
      <c r="B15" s="396"/>
      <c r="C15" s="396"/>
      <c r="D15" s="397"/>
      <c r="E15" s="398"/>
      <c r="F15" s="396"/>
      <c r="G15" s="396"/>
      <c r="H15" s="397"/>
      <c r="I15" s="436"/>
      <c r="J15" s="437"/>
      <c r="K15" s="438"/>
    </row>
    <row r="16" customHeight="1" spans="1:11">
      <c r="A16" s="399"/>
      <c r="B16" s="400"/>
      <c r="C16" s="400"/>
      <c r="D16" s="400"/>
      <c r="E16" s="400"/>
      <c r="F16" s="400"/>
      <c r="G16" s="400"/>
      <c r="H16" s="400"/>
      <c r="I16" s="400"/>
      <c r="J16" s="400"/>
      <c r="K16" s="439"/>
    </row>
    <row r="17" customHeight="1" spans="1:11">
      <c r="A17" s="392" t="s">
        <v>204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</row>
    <row r="18" customHeight="1" spans="1:11">
      <c r="A18" s="393" t="s">
        <v>205</v>
      </c>
      <c r="B18" s="394"/>
      <c r="C18" s="394"/>
      <c r="D18" s="394"/>
      <c r="E18" s="394"/>
      <c r="F18" s="394"/>
      <c r="G18" s="394"/>
      <c r="H18" s="394"/>
      <c r="I18" s="434"/>
      <c r="J18" s="434"/>
      <c r="K18" s="435"/>
    </row>
    <row r="19" customHeight="1" spans="1:11">
      <c r="A19" s="395"/>
      <c r="B19" s="396"/>
      <c r="C19" s="396"/>
      <c r="D19" s="397"/>
      <c r="E19" s="398"/>
      <c r="F19" s="396"/>
      <c r="G19" s="396"/>
      <c r="H19" s="397"/>
      <c r="I19" s="436"/>
      <c r="J19" s="437"/>
      <c r="K19" s="438"/>
    </row>
    <row r="20" customHeight="1" spans="1:11">
      <c r="A20" s="399"/>
      <c r="B20" s="400"/>
      <c r="C20" s="400"/>
      <c r="D20" s="400"/>
      <c r="E20" s="400"/>
      <c r="F20" s="400"/>
      <c r="G20" s="400"/>
      <c r="H20" s="400"/>
      <c r="I20" s="400"/>
      <c r="J20" s="400"/>
      <c r="K20" s="439"/>
    </row>
    <row r="21" customHeight="1" spans="1:11">
      <c r="A21" s="401" t="s">
        <v>124</v>
      </c>
      <c r="B21" s="401"/>
      <c r="C21" s="401"/>
      <c r="D21" s="401"/>
      <c r="E21" s="401"/>
      <c r="F21" s="401"/>
      <c r="G21" s="401"/>
      <c r="H21" s="401"/>
      <c r="I21" s="401"/>
      <c r="J21" s="401"/>
      <c r="K21" s="401"/>
    </row>
    <row r="22" customHeight="1" spans="1:11">
      <c r="A22" s="182" t="s">
        <v>125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47"/>
    </row>
    <row r="23" customHeight="1" spans="1:11">
      <c r="A23" s="194" t="s">
        <v>126</v>
      </c>
      <c r="B23" s="196"/>
      <c r="C23" s="362" t="s">
        <v>66</v>
      </c>
      <c r="D23" s="362" t="s">
        <v>67</v>
      </c>
      <c r="E23" s="193"/>
      <c r="F23" s="193"/>
      <c r="G23" s="193"/>
      <c r="H23" s="193"/>
      <c r="I23" s="193"/>
      <c r="J23" s="193"/>
      <c r="K23" s="241"/>
    </row>
    <row r="24" customHeight="1" spans="1:11">
      <c r="A24" s="402" t="s">
        <v>206</v>
      </c>
      <c r="B24" s="403"/>
      <c r="C24" s="403"/>
      <c r="D24" s="403"/>
      <c r="E24" s="403"/>
      <c r="F24" s="403"/>
      <c r="G24" s="403"/>
      <c r="H24" s="403"/>
      <c r="I24" s="403"/>
      <c r="J24" s="403"/>
      <c r="K24" s="440"/>
    </row>
    <row r="25" customHeight="1" spans="1:11">
      <c r="A25" s="404"/>
      <c r="B25" s="405"/>
      <c r="C25" s="405"/>
      <c r="D25" s="405"/>
      <c r="E25" s="405"/>
      <c r="F25" s="405"/>
      <c r="G25" s="405"/>
      <c r="H25" s="405"/>
      <c r="I25" s="405"/>
      <c r="J25" s="405"/>
      <c r="K25" s="441"/>
    </row>
    <row r="26" customHeight="1" spans="1:11">
      <c r="A26" s="385" t="s">
        <v>133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</row>
    <row r="27" customHeight="1" spans="1:11">
      <c r="A27" s="355" t="s">
        <v>134</v>
      </c>
      <c r="B27" s="388" t="s">
        <v>94</v>
      </c>
      <c r="C27" s="388" t="s">
        <v>95</v>
      </c>
      <c r="D27" s="388" t="s">
        <v>87</v>
      </c>
      <c r="E27" s="356" t="s">
        <v>135</v>
      </c>
      <c r="F27" s="388" t="s">
        <v>94</v>
      </c>
      <c r="G27" s="388" t="s">
        <v>95</v>
      </c>
      <c r="H27" s="388" t="s">
        <v>87</v>
      </c>
      <c r="I27" s="356" t="s">
        <v>136</v>
      </c>
      <c r="J27" s="388" t="s">
        <v>94</v>
      </c>
      <c r="K27" s="433" t="s">
        <v>95</v>
      </c>
    </row>
    <row r="28" customHeight="1" spans="1:11">
      <c r="A28" s="373" t="s">
        <v>86</v>
      </c>
      <c r="B28" s="362" t="s">
        <v>94</v>
      </c>
      <c r="C28" s="362" t="s">
        <v>95</v>
      </c>
      <c r="D28" s="362" t="s">
        <v>87</v>
      </c>
      <c r="E28" s="406" t="s">
        <v>93</v>
      </c>
      <c r="F28" s="362" t="s">
        <v>94</v>
      </c>
      <c r="G28" s="362" t="s">
        <v>95</v>
      </c>
      <c r="H28" s="362" t="s">
        <v>87</v>
      </c>
      <c r="I28" s="406" t="s">
        <v>104</v>
      </c>
      <c r="J28" s="362" t="s">
        <v>94</v>
      </c>
      <c r="K28" s="363" t="s">
        <v>95</v>
      </c>
    </row>
    <row r="29" customHeight="1" spans="1:11">
      <c r="A29" s="361" t="s">
        <v>97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42"/>
    </row>
    <row r="30" customHeight="1" spans="1:11">
      <c r="A30" s="408"/>
      <c r="B30" s="409"/>
      <c r="C30" s="409"/>
      <c r="D30" s="409"/>
      <c r="E30" s="409"/>
      <c r="F30" s="409"/>
      <c r="G30" s="409"/>
      <c r="H30" s="409"/>
      <c r="I30" s="409"/>
      <c r="J30" s="409"/>
      <c r="K30" s="443"/>
    </row>
    <row r="31" customHeight="1" spans="1:11">
      <c r="A31" s="410" t="s">
        <v>207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</row>
    <row r="32" ht="17.25" customHeight="1" spans="1:11">
      <c r="A32" s="411" t="s">
        <v>208</v>
      </c>
      <c r="B32" s="412"/>
      <c r="C32" s="412"/>
      <c r="D32" s="412"/>
      <c r="E32" s="412"/>
      <c r="F32" s="412"/>
      <c r="G32" s="412"/>
      <c r="H32" s="412"/>
      <c r="I32" s="412"/>
      <c r="J32" s="412"/>
      <c r="K32" s="444"/>
    </row>
    <row r="33" ht="17.25" customHeight="1" spans="1:11">
      <c r="A33" s="413" t="s">
        <v>209</v>
      </c>
      <c r="B33" s="414"/>
      <c r="C33" s="414"/>
      <c r="D33" s="414"/>
      <c r="E33" s="414"/>
      <c r="F33" s="414"/>
      <c r="G33" s="414"/>
      <c r="H33" s="414"/>
      <c r="I33" s="414"/>
      <c r="J33" s="414"/>
      <c r="K33" s="445"/>
    </row>
    <row r="34" ht="17.25" customHeight="1" spans="1:11">
      <c r="A34" s="413"/>
      <c r="B34" s="414"/>
      <c r="C34" s="414"/>
      <c r="D34" s="414"/>
      <c r="E34" s="414"/>
      <c r="F34" s="414"/>
      <c r="G34" s="414"/>
      <c r="H34" s="414"/>
      <c r="I34" s="414"/>
      <c r="J34" s="414"/>
      <c r="K34" s="445"/>
    </row>
    <row r="35" ht="17.25" customHeight="1" spans="1:11">
      <c r="A35" s="413"/>
      <c r="B35" s="414"/>
      <c r="C35" s="414"/>
      <c r="D35" s="414"/>
      <c r="E35" s="414"/>
      <c r="F35" s="414"/>
      <c r="G35" s="414"/>
      <c r="H35" s="414"/>
      <c r="I35" s="414"/>
      <c r="J35" s="414"/>
      <c r="K35" s="445"/>
    </row>
    <row r="36" ht="17.25" customHeight="1" spans="1:11">
      <c r="A36" s="413"/>
      <c r="B36" s="414"/>
      <c r="C36" s="414"/>
      <c r="D36" s="414"/>
      <c r="E36" s="414"/>
      <c r="F36" s="414"/>
      <c r="G36" s="414"/>
      <c r="H36" s="414"/>
      <c r="I36" s="414"/>
      <c r="J36" s="414"/>
      <c r="K36" s="445"/>
    </row>
    <row r="37" ht="17.25" customHeight="1" spans="1:11">
      <c r="A37" s="413"/>
      <c r="B37" s="414"/>
      <c r="C37" s="414"/>
      <c r="D37" s="414"/>
      <c r="E37" s="414"/>
      <c r="F37" s="414"/>
      <c r="G37" s="414"/>
      <c r="H37" s="414"/>
      <c r="I37" s="414"/>
      <c r="J37" s="414"/>
      <c r="K37" s="445"/>
    </row>
    <row r="38" ht="17.25" customHeight="1" spans="1:11">
      <c r="A38" s="413"/>
      <c r="B38" s="414"/>
      <c r="C38" s="414"/>
      <c r="D38" s="414"/>
      <c r="E38" s="414"/>
      <c r="F38" s="414"/>
      <c r="G38" s="414"/>
      <c r="H38" s="414"/>
      <c r="I38" s="414"/>
      <c r="J38" s="414"/>
      <c r="K38" s="445"/>
    </row>
    <row r="39" ht="17.25" customHeight="1" spans="1:11">
      <c r="A39" s="413"/>
      <c r="B39" s="414"/>
      <c r="C39" s="414"/>
      <c r="D39" s="414"/>
      <c r="E39" s="414"/>
      <c r="F39" s="414"/>
      <c r="G39" s="414"/>
      <c r="H39" s="414"/>
      <c r="I39" s="414"/>
      <c r="J39" s="414"/>
      <c r="K39" s="445"/>
    </row>
    <row r="40" ht="17.25" customHeight="1" spans="1:11">
      <c r="A40" s="413"/>
      <c r="B40" s="414"/>
      <c r="C40" s="414"/>
      <c r="D40" s="414"/>
      <c r="E40" s="414"/>
      <c r="F40" s="414"/>
      <c r="G40" s="414"/>
      <c r="H40" s="414"/>
      <c r="I40" s="414"/>
      <c r="J40" s="414"/>
      <c r="K40" s="445"/>
    </row>
    <row r="41" ht="17.25" customHeight="1" spans="1:11">
      <c r="A41" s="413"/>
      <c r="B41" s="414"/>
      <c r="C41" s="414"/>
      <c r="D41" s="414"/>
      <c r="E41" s="414"/>
      <c r="F41" s="414"/>
      <c r="G41" s="414"/>
      <c r="H41" s="414"/>
      <c r="I41" s="414"/>
      <c r="J41" s="414"/>
      <c r="K41" s="445"/>
    </row>
    <row r="42" ht="17.25" customHeight="1" spans="1:11">
      <c r="A42" s="413"/>
      <c r="B42" s="414"/>
      <c r="C42" s="414"/>
      <c r="D42" s="414"/>
      <c r="E42" s="414"/>
      <c r="F42" s="414"/>
      <c r="G42" s="414"/>
      <c r="H42" s="414"/>
      <c r="I42" s="414"/>
      <c r="J42" s="414"/>
      <c r="K42" s="445"/>
    </row>
    <row r="43" ht="17.25" customHeight="1" spans="1:11">
      <c r="A43" s="408" t="s">
        <v>132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43"/>
    </row>
    <row r="44" customHeight="1" spans="1:11">
      <c r="A44" s="410" t="s">
        <v>210</v>
      </c>
      <c r="B44" s="410"/>
      <c r="C44" s="410"/>
      <c r="D44" s="410"/>
      <c r="E44" s="410"/>
      <c r="F44" s="410"/>
      <c r="G44" s="410"/>
      <c r="H44" s="410"/>
      <c r="I44" s="410"/>
      <c r="J44" s="410"/>
      <c r="K44" s="410"/>
    </row>
    <row r="45" ht="18" customHeight="1" spans="1:11">
      <c r="A45" s="415" t="s">
        <v>192</v>
      </c>
      <c r="B45" s="416"/>
      <c r="C45" s="416"/>
      <c r="D45" s="416"/>
      <c r="E45" s="416"/>
      <c r="F45" s="416"/>
      <c r="G45" s="416"/>
      <c r="H45" s="416"/>
      <c r="I45" s="416"/>
      <c r="J45" s="416"/>
      <c r="K45" s="446"/>
    </row>
    <row r="46" ht="18" customHeight="1" spans="1:11">
      <c r="A46" s="415"/>
      <c r="B46" s="416"/>
      <c r="C46" s="416"/>
      <c r="D46" s="416"/>
      <c r="E46" s="416"/>
      <c r="F46" s="416"/>
      <c r="G46" s="416"/>
      <c r="H46" s="416"/>
      <c r="I46" s="416"/>
      <c r="J46" s="416"/>
      <c r="K46" s="446"/>
    </row>
    <row r="47" ht="18" customHeight="1" spans="1:11">
      <c r="A47" s="404"/>
      <c r="B47" s="405"/>
      <c r="C47" s="405"/>
      <c r="D47" s="405"/>
      <c r="E47" s="405"/>
      <c r="F47" s="405"/>
      <c r="G47" s="405"/>
      <c r="H47" s="405"/>
      <c r="I47" s="405"/>
      <c r="J47" s="405"/>
      <c r="K47" s="441"/>
    </row>
    <row r="48" ht="21" customHeight="1" spans="1:11">
      <c r="A48" s="417" t="s">
        <v>138</v>
      </c>
      <c r="B48" s="418" t="s">
        <v>139</v>
      </c>
      <c r="C48" s="418"/>
      <c r="D48" s="419" t="s">
        <v>140</v>
      </c>
      <c r="E48" s="420"/>
      <c r="F48" s="419" t="s">
        <v>142</v>
      </c>
      <c r="G48" s="421">
        <v>11.2</v>
      </c>
      <c r="H48" s="422" t="s">
        <v>143</v>
      </c>
      <c r="I48" s="422"/>
      <c r="J48" s="418"/>
      <c r="K48" s="447"/>
    </row>
    <row r="49" customHeight="1" spans="1:11">
      <c r="A49" s="423" t="s">
        <v>144</v>
      </c>
      <c r="B49" s="424"/>
      <c r="C49" s="424"/>
      <c r="D49" s="424"/>
      <c r="E49" s="424"/>
      <c r="F49" s="424"/>
      <c r="G49" s="424"/>
      <c r="H49" s="424"/>
      <c r="I49" s="424"/>
      <c r="J49" s="424"/>
      <c r="K49" s="448"/>
    </row>
    <row r="50" customHeight="1" spans="1:11">
      <c r="A50" s="425"/>
      <c r="B50" s="426"/>
      <c r="C50" s="426"/>
      <c r="D50" s="426"/>
      <c r="E50" s="426"/>
      <c r="F50" s="426"/>
      <c r="G50" s="426"/>
      <c r="H50" s="426"/>
      <c r="I50" s="426"/>
      <c r="J50" s="426"/>
      <c r="K50" s="449"/>
    </row>
    <row r="51" customHeight="1" spans="1:11">
      <c r="A51" s="427"/>
      <c r="B51" s="428"/>
      <c r="C51" s="428"/>
      <c r="D51" s="428"/>
      <c r="E51" s="428"/>
      <c r="F51" s="428"/>
      <c r="G51" s="428"/>
      <c r="H51" s="428"/>
      <c r="I51" s="428"/>
      <c r="J51" s="428"/>
      <c r="K51" s="450"/>
    </row>
    <row r="52" ht="21" customHeight="1" spans="1:11">
      <c r="A52" s="417" t="s">
        <v>138</v>
      </c>
      <c r="B52" s="418" t="s">
        <v>139</v>
      </c>
      <c r="C52" s="418"/>
      <c r="D52" s="419" t="s">
        <v>140</v>
      </c>
      <c r="E52" s="419"/>
      <c r="F52" s="419" t="s">
        <v>142</v>
      </c>
      <c r="G52" s="419"/>
      <c r="H52" s="422" t="s">
        <v>143</v>
      </c>
      <c r="I52" s="422"/>
      <c r="J52" s="451"/>
      <c r="K52" s="45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R10" sqref="R10"/>
    </sheetView>
  </sheetViews>
  <sheetFormatPr defaultColWidth="9" defaultRowHeight="26" customHeight="1"/>
  <cols>
    <col min="1" max="1" width="17.1666666666667" style="118" customWidth="1"/>
    <col min="2" max="8" width="9.33333333333333" style="118" customWidth="1"/>
    <col min="9" max="9" width="1.33333333333333" style="118" customWidth="1"/>
    <col min="10" max="10" width="10.9" style="118" customWidth="1"/>
    <col min="11" max="11" width="11" style="118" customWidth="1"/>
    <col min="12" max="12" width="11.6" style="118" customWidth="1"/>
    <col min="13" max="13" width="11.7" style="118" customWidth="1"/>
    <col min="14" max="14" width="11.8" style="118" customWidth="1"/>
    <col min="15" max="15" width="13.4" style="118" customWidth="1"/>
    <col min="16" max="16" width="8.5" style="118" customWidth="1"/>
    <col min="17" max="16384" width="9" style="118"/>
  </cols>
  <sheetData>
    <row r="1" s="118" customFormat="1" ht="16" customHeight="1" spans="1:16">
      <c r="A1" s="330" t="s">
        <v>146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</row>
    <row r="2" s="118" customFormat="1" ht="16" customHeight="1" spans="1:16">
      <c r="A2" s="122" t="s">
        <v>62</v>
      </c>
      <c r="B2" s="123" t="s">
        <v>63</v>
      </c>
      <c r="C2" s="123"/>
      <c r="D2" s="124" t="s">
        <v>68</v>
      </c>
      <c r="E2" s="123" t="s">
        <v>69</v>
      </c>
      <c r="F2" s="123"/>
      <c r="G2" s="123"/>
      <c r="H2" s="123"/>
      <c r="I2" s="339"/>
      <c r="J2" s="340" t="s">
        <v>57</v>
      </c>
      <c r="K2" s="123" t="s">
        <v>58</v>
      </c>
      <c r="L2" s="123"/>
      <c r="M2" s="123"/>
      <c r="N2" s="123"/>
      <c r="O2" s="123"/>
      <c r="P2" s="341"/>
    </row>
    <row r="3" s="118" customFormat="1" ht="16" customHeight="1" spans="1:16">
      <c r="A3" s="125" t="s">
        <v>147</v>
      </c>
      <c r="B3" s="126" t="s">
        <v>148</v>
      </c>
      <c r="C3" s="126"/>
      <c r="D3" s="126"/>
      <c r="E3" s="126"/>
      <c r="F3" s="126"/>
      <c r="G3" s="126"/>
      <c r="H3" s="126"/>
      <c r="I3" s="152"/>
      <c r="J3" s="163" t="s">
        <v>149</v>
      </c>
      <c r="K3" s="163"/>
      <c r="L3" s="163"/>
      <c r="M3" s="163"/>
      <c r="N3" s="163"/>
      <c r="O3" s="163"/>
      <c r="P3" s="342"/>
    </row>
    <row r="4" s="118" customFormat="1" ht="16" customHeight="1" spans="1:16">
      <c r="A4" s="125"/>
      <c r="B4" s="127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117</v>
      </c>
      <c r="I4" s="152"/>
      <c r="J4" s="166" t="s">
        <v>121</v>
      </c>
      <c r="K4" s="166" t="s">
        <v>119</v>
      </c>
      <c r="L4" s="166" t="s">
        <v>121</v>
      </c>
      <c r="M4" s="166" t="s">
        <v>119</v>
      </c>
      <c r="N4" s="166" t="s">
        <v>121</v>
      </c>
      <c r="O4" s="166" t="s">
        <v>119</v>
      </c>
      <c r="P4" s="343"/>
    </row>
    <row r="5" s="118" customFormat="1" ht="16" customHeight="1" spans="1:16">
      <c r="A5" s="125"/>
      <c r="B5" s="127" t="s">
        <v>150</v>
      </c>
      <c r="C5" s="128" t="s">
        <v>151</v>
      </c>
      <c r="D5" s="129" t="s">
        <v>152</v>
      </c>
      <c r="E5" s="128" t="s">
        <v>153</v>
      </c>
      <c r="F5" s="128" t="s">
        <v>154</v>
      </c>
      <c r="G5" s="128" t="s">
        <v>155</v>
      </c>
      <c r="H5" s="128" t="s">
        <v>156</v>
      </c>
      <c r="I5" s="152"/>
      <c r="J5" s="127" t="s">
        <v>211</v>
      </c>
      <c r="K5" s="128" t="s">
        <v>212</v>
      </c>
      <c r="L5" s="128" t="s">
        <v>213</v>
      </c>
      <c r="M5" s="128" t="s">
        <v>214</v>
      </c>
      <c r="N5" s="128" t="s">
        <v>215</v>
      </c>
      <c r="O5" s="128" t="s">
        <v>216</v>
      </c>
      <c r="P5" s="344" t="s">
        <v>117</v>
      </c>
    </row>
    <row r="6" s="118" customFormat="1" ht="16" customHeight="1" spans="1:16">
      <c r="A6" s="142" t="s">
        <v>158</v>
      </c>
      <c r="B6" s="131">
        <f>C6-1</f>
        <v>50</v>
      </c>
      <c r="C6" s="131">
        <f>D6-1</f>
        <v>51</v>
      </c>
      <c r="D6" s="323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152"/>
      <c r="J6" s="150" t="s">
        <v>217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345"/>
    </row>
    <row r="7" s="118" customFormat="1" ht="16" customHeight="1" spans="1:16">
      <c r="A7" s="324" t="s">
        <v>162</v>
      </c>
      <c r="B7" s="325">
        <f>C7-1.5</f>
        <v>-3</v>
      </c>
      <c r="C7" s="325">
        <f>D7-1.5</f>
        <v>-1.5</v>
      </c>
      <c r="D7" s="326"/>
      <c r="E7" s="325">
        <f t="shared" ref="E7:H7" si="1">D7+1.5</f>
        <v>1.5</v>
      </c>
      <c r="F7" s="325">
        <f t="shared" si="1"/>
        <v>3</v>
      </c>
      <c r="G7" s="325">
        <f t="shared" si="1"/>
        <v>4.5</v>
      </c>
      <c r="H7" s="325">
        <f t="shared" si="1"/>
        <v>6</v>
      </c>
      <c r="I7" s="152"/>
      <c r="J7" s="150" t="s">
        <v>223</v>
      </c>
      <c r="K7" s="150" t="s">
        <v>224</v>
      </c>
      <c r="L7" s="150" t="s">
        <v>225</v>
      </c>
      <c r="M7" s="150" t="s">
        <v>226</v>
      </c>
      <c r="N7" s="150" t="s">
        <v>227</v>
      </c>
      <c r="O7" s="150" t="s">
        <v>228</v>
      </c>
      <c r="P7" s="345"/>
    </row>
    <row r="8" s="118" customFormat="1" ht="16" customHeight="1" spans="1:16">
      <c r="A8" s="142" t="s">
        <v>165</v>
      </c>
      <c r="B8" s="131">
        <f>C8-4</f>
        <v>76</v>
      </c>
      <c r="C8" s="131">
        <f>D8-4</f>
        <v>80</v>
      </c>
      <c r="D8" s="323" t="s">
        <v>166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1">
        <f>G8+6</f>
        <v>105</v>
      </c>
      <c r="I8" s="152"/>
      <c r="J8" s="346" t="s">
        <v>229</v>
      </c>
      <c r="K8" s="150" t="s">
        <v>230</v>
      </c>
      <c r="L8" s="150" t="s">
        <v>179</v>
      </c>
      <c r="M8" s="346" t="s">
        <v>229</v>
      </c>
      <c r="N8" s="346" t="s">
        <v>163</v>
      </c>
      <c r="O8" s="346" t="s">
        <v>160</v>
      </c>
      <c r="P8" s="345"/>
    </row>
    <row r="9" s="118" customFormat="1" ht="16" customHeight="1" spans="1:16">
      <c r="A9" s="142" t="s">
        <v>167</v>
      </c>
      <c r="B9" s="131">
        <f>C9-4</f>
        <v>88</v>
      </c>
      <c r="C9" s="131">
        <f>D9-4</f>
        <v>92</v>
      </c>
      <c r="D9" s="323">
        <v>96</v>
      </c>
      <c r="E9" s="131">
        <f t="shared" si="2"/>
        <v>100</v>
      </c>
      <c r="F9" s="131">
        <f>E9+5</f>
        <v>105</v>
      </c>
      <c r="G9" s="131">
        <f>F9+6</f>
        <v>111</v>
      </c>
      <c r="H9" s="131">
        <f>G9+6</f>
        <v>117</v>
      </c>
      <c r="I9" s="152"/>
      <c r="J9" s="150" t="s">
        <v>217</v>
      </c>
      <c r="K9" s="150" t="s">
        <v>231</v>
      </c>
      <c r="L9" s="150" t="s">
        <v>161</v>
      </c>
      <c r="M9" s="150" t="s">
        <v>185</v>
      </c>
      <c r="N9" s="346" t="s">
        <v>232</v>
      </c>
      <c r="O9" s="346" t="s">
        <v>232</v>
      </c>
      <c r="P9" s="345"/>
    </row>
    <row r="10" s="118" customFormat="1" ht="16" customHeight="1" spans="1:16">
      <c r="A10" s="142" t="s">
        <v>169</v>
      </c>
      <c r="B10" s="131">
        <f>C10-3.6</f>
        <v>99.8</v>
      </c>
      <c r="C10" s="131">
        <f>D10-3.6</f>
        <v>103.4</v>
      </c>
      <c r="D10" s="323" t="s">
        <v>170</v>
      </c>
      <c r="E10" s="131">
        <f t="shared" si="2"/>
        <v>111</v>
      </c>
      <c r="F10" s="131">
        <f t="shared" ref="F10:H10" si="3">E10+4</f>
        <v>115</v>
      </c>
      <c r="G10" s="131">
        <f t="shared" si="3"/>
        <v>119</v>
      </c>
      <c r="H10" s="131">
        <f t="shared" si="3"/>
        <v>123</v>
      </c>
      <c r="I10" s="152"/>
      <c r="J10" s="150" t="s">
        <v>233</v>
      </c>
      <c r="K10" s="150" t="s">
        <v>173</v>
      </c>
      <c r="L10" s="150" t="s">
        <v>223</v>
      </c>
      <c r="M10" s="150" t="s">
        <v>217</v>
      </c>
      <c r="N10" s="150" t="s">
        <v>234</v>
      </c>
      <c r="O10" s="150" t="s">
        <v>235</v>
      </c>
      <c r="P10" s="345"/>
    </row>
    <row r="11" s="118" customFormat="1" ht="16" customHeight="1" spans="1:16">
      <c r="A11" s="142" t="s">
        <v>174</v>
      </c>
      <c r="B11" s="131">
        <f>C11-2.3/2</f>
        <v>31.7</v>
      </c>
      <c r="C11" s="131">
        <f>D11-2.3/2</f>
        <v>32.85</v>
      </c>
      <c r="D11" s="323">
        <v>34</v>
      </c>
      <c r="E11" s="131">
        <f t="shared" ref="E11:H11" si="4">D11+2.6/2</f>
        <v>35.3</v>
      </c>
      <c r="F11" s="131">
        <f t="shared" si="4"/>
        <v>36.6</v>
      </c>
      <c r="G11" s="131">
        <f t="shared" si="4"/>
        <v>37.9</v>
      </c>
      <c r="H11" s="131">
        <f t="shared" si="4"/>
        <v>39.2</v>
      </c>
      <c r="I11" s="152"/>
      <c r="J11" s="150" t="s">
        <v>236</v>
      </c>
      <c r="K11" s="150" t="s">
        <v>237</v>
      </c>
      <c r="L11" s="150" t="s">
        <v>185</v>
      </c>
      <c r="M11" s="150" t="s">
        <v>238</v>
      </c>
      <c r="N11" s="150" t="s">
        <v>239</v>
      </c>
      <c r="O11" s="150" t="s">
        <v>240</v>
      </c>
      <c r="P11" s="345"/>
    </row>
    <row r="12" s="118" customFormat="1" ht="16" customHeight="1" spans="1:16">
      <c r="A12" s="142" t="s">
        <v>178</v>
      </c>
      <c r="B12" s="327">
        <f>C12-0.7</f>
        <v>26.1</v>
      </c>
      <c r="C12" s="327">
        <f>D12-0.7</f>
        <v>26.8</v>
      </c>
      <c r="D12" s="328">
        <v>27.5</v>
      </c>
      <c r="E12" s="327">
        <f>D12+0.7</f>
        <v>28.2</v>
      </c>
      <c r="F12" s="327">
        <f>E12+0.7</f>
        <v>28.9</v>
      </c>
      <c r="G12" s="327">
        <f>F12+0.9</f>
        <v>29.8</v>
      </c>
      <c r="H12" s="327">
        <f>G12+0.9</f>
        <v>30.7</v>
      </c>
      <c r="I12" s="152"/>
      <c r="J12" s="150" t="s">
        <v>179</v>
      </c>
      <c r="K12" s="150" t="s">
        <v>241</v>
      </c>
      <c r="L12" s="150" t="s">
        <v>242</v>
      </c>
      <c r="M12" s="150" t="s">
        <v>175</v>
      </c>
      <c r="N12" s="150" t="s">
        <v>243</v>
      </c>
      <c r="O12" s="150" t="s">
        <v>244</v>
      </c>
      <c r="P12" s="345"/>
    </row>
    <row r="13" s="118" customFormat="1" ht="16" customHeight="1" spans="1:16">
      <c r="A13" s="142" t="s">
        <v>182</v>
      </c>
      <c r="B13" s="131">
        <f>C13-0.7</f>
        <v>28.7</v>
      </c>
      <c r="C13" s="131">
        <f>D13-0.6</f>
        <v>29.4</v>
      </c>
      <c r="D13" s="323">
        <v>30</v>
      </c>
      <c r="E13" s="131">
        <f>D13+0.6</f>
        <v>30.6</v>
      </c>
      <c r="F13" s="131">
        <f>E13+0.7</f>
        <v>31.3</v>
      </c>
      <c r="G13" s="131">
        <f>F13+0.6</f>
        <v>31.9</v>
      </c>
      <c r="H13" s="131">
        <f>G13+0.7</f>
        <v>32.6</v>
      </c>
      <c r="I13" s="152"/>
      <c r="J13" s="150" t="s">
        <v>245</v>
      </c>
      <c r="K13" s="150" t="s">
        <v>246</v>
      </c>
      <c r="L13" s="150" t="s">
        <v>247</v>
      </c>
      <c r="M13" s="150" t="s">
        <v>248</v>
      </c>
      <c r="N13" s="150" t="s">
        <v>249</v>
      </c>
      <c r="O13" s="150" t="s">
        <v>250</v>
      </c>
      <c r="P13" s="345"/>
    </row>
    <row r="14" s="118" customFormat="1" ht="16" customHeight="1" spans="1:16">
      <c r="A14" s="142" t="s">
        <v>184</v>
      </c>
      <c r="B14" s="131">
        <f>C14-0.9</f>
        <v>40.2</v>
      </c>
      <c r="C14" s="131">
        <f>D14-0.9</f>
        <v>41.1</v>
      </c>
      <c r="D14" s="323">
        <v>42</v>
      </c>
      <c r="E14" s="131">
        <f t="shared" ref="E14:H14" si="5">D14+1.1</f>
        <v>43.1</v>
      </c>
      <c r="F14" s="131">
        <f t="shared" si="5"/>
        <v>44.2</v>
      </c>
      <c r="G14" s="131">
        <f t="shared" si="5"/>
        <v>45.3</v>
      </c>
      <c r="H14" s="131">
        <f t="shared" si="5"/>
        <v>46.4</v>
      </c>
      <c r="I14" s="152"/>
      <c r="J14" s="150" t="s">
        <v>251</v>
      </c>
      <c r="K14" s="150" t="s">
        <v>252</v>
      </c>
      <c r="L14" s="150" t="s">
        <v>185</v>
      </c>
      <c r="M14" s="150" t="s">
        <v>253</v>
      </c>
      <c r="N14" s="150" t="s">
        <v>254</v>
      </c>
      <c r="O14" s="150" t="s">
        <v>255</v>
      </c>
      <c r="P14" s="345"/>
    </row>
    <row r="15" s="118" customFormat="1" ht="16" customHeight="1" spans="1:16">
      <c r="A15" s="142" t="s">
        <v>186</v>
      </c>
      <c r="B15" s="131">
        <f t="shared" ref="B15:B17" si="6">D15-0.5</f>
        <v>13.5</v>
      </c>
      <c r="C15" s="131">
        <f t="shared" ref="C15:H15" si="7">B15</f>
        <v>13.5</v>
      </c>
      <c r="D15" s="323">
        <v>14</v>
      </c>
      <c r="E15" s="131">
        <f t="shared" si="7"/>
        <v>14</v>
      </c>
      <c r="F15" s="131">
        <f t="shared" ref="F15:F17" si="8">D15+1.5</f>
        <v>15.5</v>
      </c>
      <c r="G15" s="131">
        <f t="shared" si="7"/>
        <v>15.5</v>
      </c>
      <c r="H15" s="131">
        <f t="shared" si="7"/>
        <v>15.5</v>
      </c>
      <c r="I15" s="152"/>
      <c r="J15" s="150" t="s">
        <v>179</v>
      </c>
      <c r="K15" s="150" t="s">
        <v>241</v>
      </c>
      <c r="L15" s="150" t="s">
        <v>242</v>
      </c>
      <c r="M15" s="150" t="s">
        <v>175</v>
      </c>
      <c r="N15" s="150" t="s">
        <v>243</v>
      </c>
      <c r="O15" s="150" t="s">
        <v>244</v>
      </c>
      <c r="P15" s="345"/>
    </row>
    <row r="16" s="118" customFormat="1" ht="16" customHeight="1" spans="1:16">
      <c r="A16" s="142" t="s">
        <v>187</v>
      </c>
      <c r="B16" s="131">
        <f t="shared" si="6"/>
        <v>16.5</v>
      </c>
      <c r="C16" s="131">
        <f t="shared" ref="C16:H16" si="9">B16</f>
        <v>16.5</v>
      </c>
      <c r="D16" s="323">
        <v>17</v>
      </c>
      <c r="E16" s="131">
        <f t="shared" si="9"/>
        <v>17</v>
      </c>
      <c r="F16" s="131">
        <f t="shared" si="8"/>
        <v>18.5</v>
      </c>
      <c r="G16" s="131">
        <f t="shared" si="9"/>
        <v>18.5</v>
      </c>
      <c r="H16" s="131">
        <f t="shared" si="9"/>
        <v>18.5</v>
      </c>
      <c r="I16" s="152"/>
      <c r="J16" s="150" t="s">
        <v>179</v>
      </c>
      <c r="K16" s="150" t="s">
        <v>179</v>
      </c>
      <c r="L16" s="150" t="s">
        <v>179</v>
      </c>
      <c r="M16" s="150" t="s">
        <v>179</v>
      </c>
      <c r="N16" s="150" t="s">
        <v>179</v>
      </c>
      <c r="O16" s="150" t="s">
        <v>179</v>
      </c>
      <c r="P16" s="345"/>
    </row>
    <row r="17" s="118" customFormat="1" ht="16" customHeight="1" spans="1:16">
      <c r="A17" s="142" t="s">
        <v>188</v>
      </c>
      <c r="B17" s="131">
        <f t="shared" si="6"/>
        <v>14</v>
      </c>
      <c r="C17" s="131">
        <f t="shared" ref="C17:H17" si="10">B17</f>
        <v>14</v>
      </c>
      <c r="D17" s="323">
        <v>14.5</v>
      </c>
      <c r="E17" s="131">
        <f t="shared" si="10"/>
        <v>14.5</v>
      </c>
      <c r="F17" s="131">
        <f t="shared" si="8"/>
        <v>16</v>
      </c>
      <c r="G17" s="131">
        <f t="shared" si="10"/>
        <v>16</v>
      </c>
      <c r="H17" s="131">
        <f t="shared" si="10"/>
        <v>16</v>
      </c>
      <c r="I17" s="152"/>
      <c r="J17" s="150" t="s">
        <v>179</v>
      </c>
      <c r="K17" s="150" t="s">
        <v>179</v>
      </c>
      <c r="L17" s="150" t="s">
        <v>179</v>
      </c>
      <c r="M17" s="150" t="s">
        <v>179</v>
      </c>
      <c r="N17" s="150" t="s">
        <v>179</v>
      </c>
      <c r="O17" s="150" t="s">
        <v>179</v>
      </c>
      <c r="P17" s="345"/>
    </row>
    <row r="18" s="118" customFormat="1" ht="16" customHeight="1" spans="1:16">
      <c r="A18" s="142" t="s">
        <v>189</v>
      </c>
      <c r="B18" s="131">
        <f>C18</f>
        <v>4.5</v>
      </c>
      <c r="C18" s="131">
        <f>D18</f>
        <v>4.5</v>
      </c>
      <c r="D18" s="323">
        <v>4.5</v>
      </c>
      <c r="E18" s="131">
        <f t="shared" ref="E18:H18" si="11">D18</f>
        <v>4.5</v>
      </c>
      <c r="F18" s="131">
        <f t="shared" si="11"/>
        <v>4.5</v>
      </c>
      <c r="G18" s="131">
        <f t="shared" si="11"/>
        <v>4.5</v>
      </c>
      <c r="H18" s="131">
        <f t="shared" si="11"/>
        <v>4.5</v>
      </c>
      <c r="I18" s="152"/>
      <c r="J18" s="150" t="s">
        <v>179</v>
      </c>
      <c r="K18" s="150" t="s">
        <v>179</v>
      </c>
      <c r="L18" s="150" t="s">
        <v>179</v>
      </c>
      <c r="M18" s="150" t="s">
        <v>179</v>
      </c>
      <c r="N18" s="150" t="s">
        <v>179</v>
      </c>
      <c r="O18" s="150" t="s">
        <v>179</v>
      </c>
      <c r="P18" s="345"/>
    </row>
    <row r="19" s="118" customFormat="1" ht="16" customHeight="1" spans="1:16">
      <c r="A19" s="269" t="s">
        <v>190</v>
      </c>
      <c r="B19" s="131">
        <f>C19-0.3</f>
        <v>15.4</v>
      </c>
      <c r="C19" s="131">
        <f>D19-0.3</f>
        <v>15.7</v>
      </c>
      <c r="D19" s="323">
        <v>16</v>
      </c>
      <c r="E19" s="131">
        <f t="shared" ref="E19:H19" si="12">D19+0.3</f>
        <v>16.3</v>
      </c>
      <c r="F19" s="131">
        <f t="shared" si="12"/>
        <v>16.6</v>
      </c>
      <c r="G19" s="131">
        <f t="shared" si="12"/>
        <v>16.9</v>
      </c>
      <c r="H19" s="131">
        <f t="shared" si="12"/>
        <v>17.2</v>
      </c>
      <c r="I19" s="152"/>
      <c r="J19" s="150" t="s">
        <v>179</v>
      </c>
      <c r="K19" s="150" t="s">
        <v>179</v>
      </c>
      <c r="L19" s="150" t="s">
        <v>179</v>
      </c>
      <c r="M19" s="150" t="s">
        <v>179</v>
      </c>
      <c r="N19" s="150" t="s">
        <v>179</v>
      </c>
      <c r="O19" s="150" t="s">
        <v>179</v>
      </c>
      <c r="P19" s="345"/>
    </row>
    <row r="20" s="118" customFormat="1" ht="16" customHeight="1" spans="1:16">
      <c r="A20" s="269" t="s">
        <v>191</v>
      </c>
      <c r="B20" s="131">
        <f>C20-0.3</f>
        <v>17.9</v>
      </c>
      <c r="C20" s="131">
        <f>D20-0.3</f>
        <v>18.2</v>
      </c>
      <c r="D20" s="323">
        <v>18.5</v>
      </c>
      <c r="E20" s="131">
        <f t="shared" ref="E20:H20" si="13">D20+0.3</f>
        <v>18.8</v>
      </c>
      <c r="F20" s="131">
        <f t="shared" si="13"/>
        <v>19.1</v>
      </c>
      <c r="G20" s="131">
        <f t="shared" si="13"/>
        <v>19.4</v>
      </c>
      <c r="H20" s="131">
        <f t="shared" si="13"/>
        <v>19.7</v>
      </c>
      <c r="I20" s="152"/>
      <c r="J20" s="150" t="s">
        <v>179</v>
      </c>
      <c r="K20" s="150" t="s">
        <v>179</v>
      </c>
      <c r="L20" s="150" t="s">
        <v>179</v>
      </c>
      <c r="M20" s="150" t="s">
        <v>179</v>
      </c>
      <c r="N20" s="150" t="s">
        <v>179</v>
      </c>
      <c r="O20" s="150" t="s">
        <v>179</v>
      </c>
      <c r="P20" s="345"/>
    </row>
    <row r="21" s="118" customFormat="1" ht="16" customHeight="1" spans="1:16">
      <c r="A21" s="142"/>
      <c r="B21" s="143"/>
      <c r="C21" s="143"/>
      <c r="D21" s="143"/>
      <c r="E21" s="143"/>
      <c r="F21" s="143"/>
      <c r="G21" s="143"/>
      <c r="H21" s="143"/>
      <c r="I21" s="152"/>
      <c r="J21" s="150"/>
      <c r="K21" s="150"/>
      <c r="L21" s="150"/>
      <c r="M21" s="150"/>
      <c r="N21" s="150"/>
      <c r="O21" s="150"/>
      <c r="P21" s="345"/>
    </row>
    <row r="22" s="118" customFormat="1" ht="16" customHeight="1" spans="1:16">
      <c r="A22" s="332"/>
      <c r="B22" s="333"/>
      <c r="C22" s="333"/>
      <c r="D22" s="333"/>
      <c r="E22" s="333"/>
      <c r="F22" s="333"/>
      <c r="G22" s="333"/>
      <c r="H22" s="333"/>
      <c r="I22" s="152"/>
      <c r="J22" s="150"/>
      <c r="K22" s="150"/>
      <c r="L22" s="150"/>
      <c r="M22" s="150"/>
      <c r="N22" s="150"/>
      <c r="O22" s="150"/>
      <c r="P22" s="345"/>
    </row>
    <row r="23" s="118" customFormat="1" ht="16" customHeight="1" spans="1:16">
      <c r="A23" s="332"/>
      <c r="B23" s="334"/>
      <c r="C23" s="334"/>
      <c r="D23" s="335"/>
      <c r="E23" s="334"/>
      <c r="F23" s="334"/>
      <c r="G23" s="334"/>
      <c r="H23" s="334"/>
      <c r="I23" s="152"/>
      <c r="J23" s="150"/>
      <c r="K23" s="150"/>
      <c r="L23" s="150"/>
      <c r="M23" s="150"/>
      <c r="N23" s="150"/>
      <c r="O23" s="150"/>
      <c r="P23" s="345"/>
    </row>
    <row r="24" s="118" customFormat="1" ht="16" customHeight="1" spans="1:16">
      <c r="A24" s="336"/>
      <c r="B24" s="337"/>
      <c r="C24" s="337"/>
      <c r="D24" s="338"/>
      <c r="E24" s="337"/>
      <c r="F24" s="337"/>
      <c r="G24" s="337"/>
      <c r="H24" s="337"/>
      <c r="I24" s="152"/>
      <c r="J24" s="150"/>
      <c r="K24" s="150"/>
      <c r="L24" s="150"/>
      <c r="M24" s="150"/>
      <c r="N24" s="150"/>
      <c r="O24" s="150"/>
      <c r="P24" s="345"/>
    </row>
    <row r="25" s="118" customFormat="1" ht="16" customHeight="1" spans="1:16">
      <c r="A25" s="127"/>
      <c r="B25" s="131"/>
      <c r="C25" s="131"/>
      <c r="D25" s="132"/>
      <c r="E25" s="133"/>
      <c r="F25" s="131"/>
      <c r="G25" s="133"/>
      <c r="H25" s="131"/>
      <c r="I25" s="152"/>
      <c r="J25" s="150"/>
      <c r="K25" s="150"/>
      <c r="L25" s="150"/>
      <c r="M25" s="150"/>
      <c r="N25" s="150"/>
      <c r="O25" s="150"/>
      <c r="P25" s="345"/>
    </row>
    <row r="26" s="118" customFormat="1" ht="16" customHeight="1" spans="1:16">
      <c r="A26" s="142"/>
      <c r="B26" s="143"/>
      <c r="C26" s="143"/>
      <c r="D26" s="143"/>
      <c r="E26" s="143"/>
      <c r="F26" s="143"/>
      <c r="G26" s="143"/>
      <c r="H26" s="143"/>
      <c r="I26" s="152"/>
      <c r="J26" s="171"/>
      <c r="K26" s="150"/>
      <c r="L26" s="150"/>
      <c r="M26" s="150"/>
      <c r="N26" s="150"/>
      <c r="O26" s="150"/>
      <c r="P26" s="345"/>
    </row>
    <row r="27" s="118" customFormat="1" ht="14.25" spans="1:16">
      <c r="A27" s="156" t="s">
        <v>192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</row>
    <row r="28" s="118" customFormat="1" ht="14.25" spans="1:16">
      <c r="A28" s="118" t="s">
        <v>193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</row>
    <row r="29" s="118" customFormat="1" ht="14.25" spans="1:15">
      <c r="A29" s="157"/>
      <c r="B29" s="157"/>
      <c r="C29" s="157"/>
      <c r="D29" s="157"/>
      <c r="E29" s="157"/>
      <c r="F29" s="157"/>
      <c r="G29" s="157"/>
      <c r="H29" s="157"/>
      <c r="I29" s="157"/>
      <c r="J29" s="156" t="s">
        <v>256</v>
      </c>
      <c r="K29" s="347">
        <v>44885</v>
      </c>
      <c r="L29" s="348"/>
      <c r="M29" s="156" t="s">
        <v>195</v>
      </c>
      <c r="N29" s="156"/>
      <c r="O29" s="156" t="s">
        <v>196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2" sqref="A2:H20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9.68333333333333" style="118" customWidth="1"/>
    <col min="9" max="9" width="1.86666666666667" style="118" customWidth="1"/>
    <col min="10" max="10" width="20.3083333333333" style="118" customWidth="1"/>
    <col min="11" max="11" width="19.0583333333333" style="119" customWidth="1"/>
    <col min="12" max="12" width="20" style="119" customWidth="1"/>
    <col min="13" max="13" width="17.9666666666667" style="119" customWidth="1"/>
    <col min="14" max="14" width="15.775" style="119" customWidth="1"/>
    <col min="15" max="15" width="16.4" style="119" customWidth="1"/>
    <col min="16" max="16" width="16.0916666666667" style="119" customWidth="1"/>
    <col min="17" max="17" width="16.375" style="119" customWidth="1"/>
    <col min="18" max="16384" width="9" style="118"/>
  </cols>
  <sheetData>
    <row r="1" s="118" customFormat="1" ht="30" customHeight="1" spans="1:17">
      <c r="A1" s="120" t="s">
        <v>146</v>
      </c>
      <c r="B1" s="121"/>
      <c r="C1" s="121"/>
      <c r="D1" s="121"/>
      <c r="E1" s="121"/>
      <c r="F1" s="121"/>
      <c r="G1" s="121"/>
      <c r="H1" s="121"/>
      <c r="I1" s="121"/>
      <c r="J1" s="121"/>
      <c r="K1" s="158"/>
      <c r="L1" s="158"/>
      <c r="M1" s="158"/>
      <c r="N1" s="158"/>
      <c r="O1" s="158"/>
      <c r="P1" s="158"/>
      <c r="Q1" s="158"/>
    </row>
    <row r="2" s="118" customFormat="1" ht="29.1" customHeight="1" spans="1:17">
      <c r="A2" s="122" t="s">
        <v>62</v>
      </c>
      <c r="B2" s="123" t="s">
        <v>63</v>
      </c>
      <c r="C2" s="123"/>
      <c r="D2" s="124" t="s">
        <v>68</v>
      </c>
      <c r="E2" s="123" t="s">
        <v>69</v>
      </c>
      <c r="F2" s="123"/>
      <c r="G2" s="123"/>
      <c r="H2" s="123"/>
      <c r="I2" s="159"/>
      <c r="J2" s="160" t="s">
        <v>57</v>
      </c>
      <c r="K2" s="161" t="s">
        <v>257</v>
      </c>
      <c r="L2" s="161"/>
      <c r="M2" s="161"/>
      <c r="N2" s="161"/>
      <c r="O2" s="162"/>
      <c r="P2" s="162"/>
      <c r="Q2" s="176"/>
    </row>
    <row r="3" s="118" customFormat="1" ht="29.1" customHeight="1" spans="1:17">
      <c r="A3" s="125" t="s">
        <v>147</v>
      </c>
      <c r="B3" s="126" t="s">
        <v>148</v>
      </c>
      <c r="C3" s="126"/>
      <c r="D3" s="126"/>
      <c r="E3" s="126"/>
      <c r="F3" s="126"/>
      <c r="G3" s="126"/>
      <c r="H3" s="126"/>
      <c r="I3" s="148"/>
      <c r="J3" s="163" t="s">
        <v>149</v>
      </c>
      <c r="K3" s="164"/>
      <c r="L3" s="164"/>
      <c r="M3" s="164"/>
      <c r="N3" s="164"/>
      <c r="O3" s="165"/>
      <c r="P3" s="165"/>
      <c r="Q3" s="177"/>
    </row>
    <row r="4" s="118" customFormat="1" ht="29.1" customHeight="1" spans="1:17">
      <c r="A4" s="125"/>
      <c r="B4" s="127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117</v>
      </c>
      <c r="I4" s="148"/>
      <c r="J4" s="166"/>
      <c r="K4" s="167" t="s">
        <v>111</v>
      </c>
      <c r="L4" s="167" t="s">
        <v>112</v>
      </c>
      <c r="M4" s="168" t="s">
        <v>113</v>
      </c>
      <c r="N4" s="167" t="s">
        <v>114</v>
      </c>
      <c r="O4" s="167" t="s">
        <v>115</v>
      </c>
      <c r="P4" s="167" t="s">
        <v>116</v>
      </c>
      <c r="Q4" s="153" t="s">
        <v>258</v>
      </c>
    </row>
    <row r="5" s="118" customFormat="1" ht="29.1" customHeight="1" spans="1:17">
      <c r="A5" s="125"/>
      <c r="B5" s="127" t="s">
        <v>150</v>
      </c>
      <c r="C5" s="128" t="s">
        <v>151</v>
      </c>
      <c r="D5" s="129" t="s">
        <v>152</v>
      </c>
      <c r="E5" s="128" t="s">
        <v>153</v>
      </c>
      <c r="F5" s="128" t="s">
        <v>154</v>
      </c>
      <c r="G5" s="128" t="s">
        <v>155</v>
      </c>
      <c r="H5" s="128" t="s">
        <v>156</v>
      </c>
      <c r="I5" s="148"/>
      <c r="J5" s="166"/>
      <c r="K5" s="169" t="s">
        <v>259</v>
      </c>
      <c r="L5" s="169" t="s">
        <v>260</v>
      </c>
      <c r="M5" s="169" t="s">
        <v>261</v>
      </c>
      <c r="N5" s="169" t="s">
        <v>262</v>
      </c>
      <c r="O5" s="169" t="s">
        <v>263</v>
      </c>
      <c r="P5" s="169" t="s">
        <v>264</v>
      </c>
      <c r="Q5" s="169" t="s">
        <v>265</v>
      </c>
    </row>
    <row r="6" s="118" customFormat="1" ht="29.1" customHeight="1" spans="1:17">
      <c r="A6" s="142" t="s">
        <v>158</v>
      </c>
      <c r="B6" s="131">
        <f>C6-1</f>
        <v>50</v>
      </c>
      <c r="C6" s="131">
        <f>D6-1</f>
        <v>51</v>
      </c>
      <c r="D6" s="323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148"/>
      <c r="J6" s="142" t="s">
        <v>158</v>
      </c>
      <c r="K6" s="171" t="s">
        <v>266</v>
      </c>
      <c r="L6" s="171" t="s">
        <v>266</v>
      </c>
      <c r="M6" s="171" t="s">
        <v>267</v>
      </c>
      <c r="N6" s="171" t="s">
        <v>266</v>
      </c>
      <c r="O6" s="171" t="s">
        <v>267</v>
      </c>
      <c r="P6" s="171" t="s">
        <v>266</v>
      </c>
      <c r="Q6" s="171"/>
    </row>
    <row r="7" s="118" customFormat="1" ht="29.1" customHeight="1" spans="1:17">
      <c r="A7" s="324" t="s">
        <v>162</v>
      </c>
      <c r="B7" s="325">
        <f>C7-1.5</f>
        <v>-3</v>
      </c>
      <c r="C7" s="325">
        <f>D7-1.5</f>
        <v>-1.5</v>
      </c>
      <c r="D7" s="326"/>
      <c r="E7" s="325">
        <f t="shared" ref="E7:H7" si="1">D7+1.5</f>
        <v>1.5</v>
      </c>
      <c r="F7" s="325">
        <f t="shared" si="1"/>
        <v>3</v>
      </c>
      <c r="G7" s="325">
        <f t="shared" si="1"/>
        <v>4.5</v>
      </c>
      <c r="H7" s="325">
        <f t="shared" si="1"/>
        <v>6</v>
      </c>
      <c r="I7" s="148"/>
      <c r="J7" s="324" t="s">
        <v>162</v>
      </c>
      <c r="K7" s="171" t="s">
        <v>266</v>
      </c>
      <c r="L7" s="329" t="s">
        <v>268</v>
      </c>
      <c r="M7" s="171" t="s">
        <v>266</v>
      </c>
      <c r="N7" s="329" t="s">
        <v>268</v>
      </c>
      <c r="O7" s="171" t="s">
        <v>266</v>
      </c>
      <c r="P7" s="329" t="s">
        <v>268</v>
      </c>
      <c r="Q7" s="171"/>
    </row>
    <row r="8" s="118" customFormat="1" ht="29.1" customHeight="1" spans="1:17">
      <c r="A8" s="142" t="s">
        <v>165</v>
      </c>
      <c r="B8" s="131">
        <f>C8-4</f>
        <v>76</v>
      </c>
      <c r="C8" s="131">
        <f>D8-4</f>
        <v>80</v>
      </c>
      <c r="D8" s="323" t="s">
        <v>166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1">
        <f>G8+6</f>
        <v>105</v>
      </c>
      <c r="I8" s="148"/>
      <c r="J8" s="142" t="s">
        <v>165</v>
      </c>
      <c r="K8" s="171" t="s">
        <v>266</v>
      </c>
      <c r="L8" s="171" t="s">
        <v>266</v>
      </c>
      <c r="M8" s="171" t="s">
        <v>266</v>
      </c>
      <c r="N8" s="171" t="s">
        <v>267</v>
      </c>
      <c r="O8" s="171" t="s">
        <v>267</v>
      </c>
      <c r="P8" s="171" t="s">
        <v>267</v>
      </c>
      <c r="Q8" s="150"/>
    </row>
    <row r="9" s="118" customFormat="1" ht="29.1" customHeight="1" spans="1:17">
      <c r="A9" s="142" t="s">
        <v>167</v>
      </c>
      <c r="B9" s="131">
        <f>C9-4</f>
        <v>88</v>
      </c>
      <c r="C9" s="131">
        <f>D9-4</f>
        <v>92</v>
      </c>
      <c r="D9" s="323">
        <v>96</v>
      </c>
      <c r="E9" s="131">
        <f t="shared" si="2"/>
        <v>100</v>
      </c>
      <c r="F9" s="131">
        <f>E9+5</f>
        <v>105</v>
      </c>
      <c r="G9" s="131">
        <f>F9+6</f>
        <v>111</v>
      </c>
      <c r="H9" s="131">
        <f>G9+6</f>
        <v>117</v>
      </c>
      <c r="I9" s="148"/>
      <c r="J9" s="142" t="s">
        <v>167</v>
      </c>
      <c r="K9" s="150" t="s">
        <v>269</v>
      </c>
      <c r="L9" s="171" t="s">
        <v>266</v>
      </c>
      <c r="M9" s="150" t="s">
        <v>269</v>
      </c>
      <c r="N9" s="171" t="s">
        <v>266</v>
      </c>
      <c r="O9" s="150" t="s">
        <v>269</v>
      </c>
      <c r="P9" s="171" t="s">
        <v>266</v>
      </c>
      <c r="Q9" s="171"/>
    </row>
    <row r="10" s="118" customFormat="1" ht="29.1" customHeight="1" spans="1:17">
      <c r="A10" s="142" t="s">
        <v>169</v>
      </c>
      <c r="B10" s="131">
        <f>C10-3.6</f>
        <v>99.8</v>
      </c>
      <c r="C10" s="131">
        <f>D10-3.6</f>
        <v>103.4</v>
      </c>
      <c r="D10" s="323" t="s">
        <v>170</v>
      </c>
      <c r="E10" s="131">
        <f t="shared" si="2"/>
        <v>111</v>
      </c>
      <c r="F10" s="131">
        <f t="shared" ref="F10:H10" si="3">E10+4</f>
        <v>115</v>
      </c>
      <c r="G10" s="131">
        <f t="shared" si="3"/>
        <v>119</v>
      </c>
      <c r="H10" s="131">
        <f t="shared" si="3"/>
        <v>123</v>
      </c>
      <c r="I10" s="148"/>
      <c r="J10" s="142" t="s">
        <v>169</v>
      </c>
      <c r="K10" s="171" t="s">
        <v>270</v>
      </c>
      <c r="L10" s="172" t="s">
        <v>271</v>
      </c>
      <c r="M10" s="171" t="s">
        <v>270</v>
      </c>
      <c r="N10" s="171" t="s">
        <v>266</v>
      </c>
      <c r="O10" s="171" t="s">
        <v>270</v>
      </c>
      <c r="P10" s="171" t="s">
        <v>266</v>
      </c>
      <c r="Q10" s="150"/>
    </row>
    <row r="11" s="118" customFormat="1" ht="29.1" customHeight="1" spans="1:17">
      <c r="A11" s="142" t="s">
        <v>174</v>
      </c>
      <c r="B11" s="131">
        <f>C11-2.3/2</f>
        <v>31.7</v>
      </c>
      <c r="C11" s="131">
        <f>D11-2.3/2</f>
        <v>32.85</v>
      </c>
      <c r="D11" s="323">
        <v>34</v>
      </c>
      <c r="E11" s="131">
        <f t="shared" ref="E11:H11" si="4">D11+2.6/2</f>
        <v>35.3</v>
      </c>
      <c r="F11" s="131">
        <f t="shared" si="4"/>
        <v>36.6</v>
      </c>
      <c r="G11" s="131">
        <f t="shared" si="4"/>
        <v>37.9</v>
      </c>
      <c r="H11" s="131">
        <f t="shared" si="4"/>
        <v>39.2</v>
      </c>
      <c r="I11" s="148"/>
      <c r="J11" s="142" t="s">
        <v>174</v>
      </c>
      <c r="K11" s="150" t="s">
        <v>272</v>
      </c>
      <c r="L11" s="171" t="s">
        <v>266</v>
      </c>
      <c r="M11" s="150" t="s">
        <v>272</v>
      </c>
      <c r="N11" s="171" t="s">
        <v>266</v>
      </c>
      <c r="O11" s="150" t="s">
        <v>272</v>
      </c>
      <c r="P11" s="172" t="s">
        <v>273</v>
      </c>
      <c r="Q11" s="150"/>
    </row>
    <row r="12" s="118" customFormat="1" ht="29.1" customHeight="1" spans="1:17">
      <c r="A12" s="142" t="s">
        <v>178</v>
      </c>
      <c r="B12" s="327">
        <f>C12-0.7</f>
        <v>26.1</v>
      </c>
      <c r="C12" s="327">
        <f>D12-0.7</f>
        <v>26.8</v>
      </c>
      <c r="D12" s="328">
        <v>27.5</v>
      </c>
      <c r="E12" s="327">
        <f>D12+0.7</f>
        <v>28.2</v>
      </c>
      <c r="F12" s="327">
        <f>E12+0.7</f>
        <v>28.9</v>
      </c>
      <c r="G12" s="327">
        <f>F12+0.9</f>
        <v>29.8</v>
      </c>
      <c r="H12" s="327">
        <f>G12+0.9</f>
        <v>30.7</v>
      </c>
      <c r="I12" s="148"/>
      <c r="J12" s="142" t="s">
        <v>178</v>
      </c>
      <c r="K12" s="150" t="s">
        <v>274</v>
      </c>
      <c r="L12" s="171" t="s">
        <v>266</v>
      </c>
      <c r="M12" s="150" t="s">
        <v>274</v>
      </c>
      <c r="N12" s="172" t="s">
        <v>275</v>
      </c>
      <c r="O12" s="150" t="s">
        <v>274</v>
      </c>
      <c r="P12" s="172" t="s">
        <v>275</v>
      </c>
      <c r="Q12" s="150"/>
    </row>
    <row r="13" s="118" customFormat="1" ht="29.1" customHeight="1" spans="1:17">
      <c r="A13" s="142" t="s">
        <v>182</v>
      </c>
      <c r="B13" s="131">
        <f>C13-0.7</f>
        <v>28.7</v>
      </c>
      <c r="C13" s="131">
        <f>D13-0.6</f>
        <v>29.4</v>
      </c>
      <c r="D13" s="323">
        <v>30</v>
      </c>
      <c r="E13" s="131">
        <f>D13+0.6</f>
        <v>30.6</v>
      </c>
      <c r="F13" s="131">
        <f>E13+0.7</f>
        <v>31.3</v>
      </c>
      <c r="G13" s="131">
        <f>F13+0.6</f>
        <v>31.9</v>
      </c>
      <c r="H13" s="131">
        <f>G13+0.7</f>
        <v>32.6</v>
      </c>
      <c r="I13" s="148"/>
      <c r="J13" s="142" t="s">
        <v>182</v>
      </c>
      <c r="K13" s="171" t="s">
        <v>266</v>
      </c>
      <c r="L13" s="172" t="s">
        <v>276</v>
      </c>
      <c r="M13" s="171" t="s">
        <v>266</v>
      </c>
      <c r="N13" s="171" t="s">
        <v>266</v>
      </c>
      <c r="O13" s="171" t="s">
        <v>266</v>
      </c>
      <c r="P13" s="172" t="s">
        <v>276</v>
      </c>
      <c r="Q13" s="150"/>
    </row>
    <row r="14" s="118" customFormat="1" ht="29.1" customHeight="1" spans="1:17">
      <c r="A14" s="142" t="s">
        <v>184</v>
      </c>
      <c r="B14" s="131">
        <f>C14-0.9</f>
        <v>40.2</v>
      </c>
      <c r="C14" s="131">
        <f>D14-0.9</f>
        <v>41.1</v>
      </c>
      <c r="D14" s="323">
        <v>42</v>
      </c>
      <c r="E14" s="131">
        <f t="shared" ref="E14:H14" si="5">D14+1.1</f>
        <v>43.1</v>
      </c>
      <c r="F14" s="131">
        <f t="shared" si="5"/>
        <v>44.2</v>
      </c>
      <c r="G14" s="131">
        <f t="shared" si="5"/>
        <v>45.3</v>
      </c>
      <c r="H14" s="131">
        <f t="shared" si="5"/>
        <v>46.4</v>
      </c>
      <c r="I14" s="148"/>
      <c r="J14" s="142" t="s">
        <v>184</v>
      </c>
      <c r="K14" s="150" t="s">
        <v>277</v>
      </c>
      <c r="L14" s="172" t="s">
        <v>278</v>
      </c>
      <c r="M14" s="150" t="s">
        <v>277</v>
      </c>
      <c r="N14" s="171" t="s">
        <v>266</v>
      </c>
      <c r="O14" s="150" t="s">
        <v>277</v>
      </c>
      <c r="P14" s="172" t="s">
        <v>278</v>
      </c>
      <c r="Q14" s="150"/>
    </row>
    <row r="15" s="118" customFormat="1" ht="29.1" customHeight="1" spans="1:17">
      <c r="A15" s="142" t="s">
        <v>186</v>
      </c>
      <c r="B15" s="131">
        <f t="shared" ref="B15:B17" si="6">D15-0.5</f>
        <v>13.5</v>
      </c>
      <c r="C15" s="131">
        <f t="shared" ref="C15:H15" si="7">B15</f>
        <v>13.5</v>
      </c>
      <c r="D15" s="323">
        <v>14</v>
      </c>
      <c r="E15" s="131">
        <f t="shared" si="7"/>
        <v>14</v>
      </c>
      <c r="F15" s="131">
        <f t="shared" ref="F15:F17" si="8">D15+1.5</f>
        <v>15.5</v>
      </c>
      <c r="G15" s="131">
        <f t="shared" si="7"/>
        <v>15.5</v>
      </c>
      <c r="H15" s="131">
        <f t="shared" si="7"/>
        <v>15.5</v>
      </c>
      <c r="I15" s="148"/>
      <c r="J15" s="142" t="s">
        <v>186</v>
      </c>
      <c r="K15" s="150" t="s">
        <v>269</v>
      </c>
      <c r="L15" s="171" t="s">
        <v>266</v>
      </c>
      <c r="M15" s="150" t="s">
        <v>269</v>
      </c>
      <c r="N15" s="171" t="s">
        <v>266</v>
      </c>
      <c r="O15" s="150" t="s">
        <v>269</v>
      </c>
      <c r="P15" s="171" t="s">
        <v>266</v>
      </c>
      <c r="Q15" s="150"/>
    </row>
    <row r="16" s="118" customFormat="1" ht="29.1" customHeight="1" spans="1:17">
      <c r="A16" s="142" t="s">
        <v>187</v>
      </c>
      <c r="B16" s="131">
        <f t="shared" si="6"/>
        <v>16.5</v>
      </c>
      <c r="C16" s="131">
        <f t="shared" ref="C16:H16" si="9">B16</f>
        <v>16.5</v>
      </c>
      <c r="D16" s="323">
        <v>17</v>
      </c>
      <c r="E16" s="131">
        <f t="shared" si="9"/>
        <v>17</v>
      </c>
      <c r="F16" s="131">
        <f t="shared" si="8"/>
        <v>18.5</v>
      </c>
      <c r="G16" s="131">
        <f t="shared" si="9"/>
        <v>18.5</v>
      </c>
      <c r="H16" s="131">
        <f t="shared" si="9"/>
        <v>18.5</v>
      </c>
      <c r="I16" s="148"/>
      <c r="J16" s="142" t="s">
        <v>187</v>
      </c>
      <c r="K16" s="171" t="s">
        <v>266</v>
      </c>
      <c r="L16" s="171" t="s">
        <v>266</v>
      </c>
      <c r="M16" s="171" t="s">
        <v>266</v>
      </c>
      <c r="N16" s="171" t="s">
        <v>266</v>
      </c>
      <c r="O16" s="171" t="s">
        <v>266</v>
      </c>
      <c r="P16" s="171" t="s">
        <v>266</v>
      </c>
      <c r="Q16" s="150"/>
    </row>
    <row r="17" s="118" customFormat="1" ht="29.1" customHeight="1" spans="1:17">
      <c r="A17" s="142" t="s">
        <v>188</v>
      </c>
      <c r="B17" s="131">
        <f t="shared" si="6"/>
        <v>14</v>
      </c>
      <c r="C17" s="131">
        <f t="shared" ref="C17:H17" si="10">B17</f>
        <v>14</v>
      </c>
      <c r="D17" s="323">
        <v>14.5</v>
      </c>
      <c r="E17" s="131">
        <f t="shared" si="10"/>
        <v>14.5</v>
      </c>
      <c r="F17" s="131">
        <f t="shared" si="8"/>
        <v>16</v>
      </c>
      <c r="G17" s="131">
        <f t="shared" si="10"/>
        <v>16</v>
      </c>
      <c r="H17" s="131">
        <f t="shared" si="10"/>
        <v>16</v>
      </c>
      <c r="I17" s="148"/>
      <c r="J17" s="142" t="s">
        <v>188</v>
      </c>
      <c r="K17" s="171" t="s">
        <v>266</v>
      </c>
      <c r="L17" s="171" t="s">
        <v>266</v>
      </c>
      <c r="M17" s="171" t="s">
        <v>266</v>
      </c>
      <c r="N17" s="171" t="s">
        <v>266</v>
      </c>
      <c r="O17" s="171" t="s">
        <v>266</v>
      </c>
      <c r="P17" s="171" t="s">
        <v>266</v>
      </c>
      <c r="Q17" s="150"/>
    </row>
    <row r="18" s="118" customFormat="1" ht="29.1" customHeight="1" spans="1:17">
      <c r="A18" s="142" t="s">
        <v>189</v>
      </c>
      <c r="B18" s="131">
        <f>C18</f>
        <v>4.5</v>
      </c>
      <c r="C18" s="131">
        <f>D18</f>
        <v>4.5</v>
      </c>
      <c r="D18" s="323">
        <v>4.5</v>
      </c>
      <c r="E18" s="131">
        <f t="shared" ref="E18:H18" si="11">D18</f>
        <v>4.5</v>
      </c>
      <c r="F18" s="131">
        <f t="shared" si="11"/>
        <v>4.5</v>
      </c>
      <c r="G18" s="131">
        <f t="shared" si="11"/>
        <v>4.5</v>
      </c>
      <c r="H18" s="131">
        <f t="shared" si="11"/>
        <v>4.5</v>
      </c>
      <c r="I18" s="148"/>
      <c r="J18" s="142" t="s">
        <v>189</v>
      </c>
      <c r="K18" s="171" t="s">
        <v>266</v>
      </c>
      <c r="L18" s="171" t="s">
        <v>266</v>
      </c>
      <c r="M18" s="171" t="s">
        <v>266</v>
      </c>
      <c r="N18" s="171" t="s">
        <v>266</v>
      </c>
      <c r="O18" s="171" t="s">
        <v>279</v>
      </c>
      <c r="P18" s="171" t="s">
        <v>266</v>
      </c>
      <c r="Q18" s="150"/>
    </row>
    <row r="19" s="118" customFormat="1" ht="29.1" customHeight="1" spans="1:17">
      <c r="A19" s="269" t="s">
        <v>190</v>
      </c>
      <c r="B19" s="131">
        <f>C19-0.3</f>
        <v>15.4</v>
      </c>
      <c r="C19" s="131">
        <f>D19-0.3</f>
        <v>15.7</v>
      </c>
      <c r="D19" s="323">
        <v>16</v>
      </c>
      <c r="E19" s="131">
        <f t="shared" ref="E19:H19" si="12">D19+0.3</f>
        <v>16.3</v>
      </c>
      <c r="F19" s="131">
        <f t="shared" si="12"/>
        <v>16.6</v>
      </c>
      <c r="G19" s="131">
        <f t="shared" si="12"/>
        <v>16.9</v>
      </c>
      <c r="H19" s="131">
        <f t="shared" si="12"/>
        <v>17.2</v>
      </c>
      <c r="I19" s="148"/>
      <c r="J19" s="269" t="s">
        <v>190</v>
      </c>
      <c r="K19" s="171" t="s">
        <v>266</v>
      </c>
      <c r="L19" s="171" t="s">
        <v>266</v>
      </c>
      <c r="M19" s="171" t="s">
        <v>266</v>
      </c>
      <c r="N19" s="171" t="s">
        <v>266</v>
      </c>
      <c r="O19" s="171" t="s">
        <v>266</v>
      </c>
      <c r="P19" s="171" t="s">
        <v>266</v>
      </c>
      <c r="Q19" s="150"/>
    </row>
    <row r="20" s="118" customFormat="1" ht="29.1" customHeight="1" spans="1:17">
      <c r="A20" s="269" t="s">
        <v>191</v>
      </c>
      <c r="B20" s="131">
        <f>C20-0.3</f>
        <v>17.9</v>
      </c>
      <c r="C20" s="131">
        <f>D20-0.3</f>
        <v>18.2</v>
      </c>
      <c r="D20" s="323">
        <v>18.5</v>
      </c>
      <c r="E20" s="131">
        <f t="shared" ref="E20:H20" si="13">D20+0.3</f>
        <v>18.8</v>
      </c>
      <c r="F20" s="131">
        <f t="shared" si="13"/>
        <v>19.1</v>
      </c>
      <c r="G20" s="131">
        <f t="shared" si="13"/>
        <v>19.4</v>
      </c>
      <c r="H20" s="131">
        <f t="shared" si="13"/>
        <v>19.7</v>
      </c>
      <c r="I20" s="148"/>
      <c r="J20" s="269" t="s">
        <v>191</v>
      </c>
      <c r="K20" s="171" t="s">
        <v>266</v>
      </c>
      <c r="L20" s="171" t="s">
        <v>266</v>
      </c>
      <c r="M20" s="171" t="s">
        <v>266</v>
      </c>
      <c r="N20" s="171" t="s">
        <v>266</v>
      </c>
      <c r="O20" s="171" t="s">
        <v>266</v>
      </c>
      <c r="P20" s="171" t="s">
        <v>266</v>
      </c>
      <c r="Q20" s="150"/>
    </row>
    <row r="21" s="118" customFormat="1" ht="29.1" customHeight="1" spans="1:17">
      <c r="A21" s="127"/>
      <c r="B21" s="131"/>
      <c r="C21" s="131"/>
      <c r="D21" s="132"/>
      <c r="E21" s="133"/>
      <c r="F21" s="131"/>
      <c r="G21" s="133"/>
      <c r="H21" s="131"/>
      <c r="I21" s="148"/>
      <c r="J21" s="128"/>
      <c r="K21" s="150"/>
      <c r="L21" s="172"/>
      <c r="M21" s="150"/>
      <c r="N21" s="171"/>
      <c r="O21" s="150"/>
      <c r="P21" s="172"/>
      <c r="Q21" s="150"/>
    </row>
    <row r="22" s="118" customFormat="1" ht="29.1" customHeight="1" spans="1:17">
      <c r="A22" s="127"/>
      <c r="B22" s="131"/>
      <c r="C22" s="131"/>
      <c r="D22" s="132"/>
      <c r="E22" s="133"/>
      <c r="F22" s="131"/>
      <c r="G22" s="133"/>
      <c r="H22" s="131"/>
      <c r="I22" s="148"/>
      <c r="J22" s="128"/>
      <c r="K22" s="150"/>
      <c r="L22" s="172"/>
      <c r="M22" s="150"/>
      <c r="N22" s="171"/>
      <c r="O22" s="150"/>
      <c r="P22" s="172"/>
      <c r="Q22" s="150"/>
    </row>
    <row r="23" s="118" customFormat="1" ht="29.1" customHeight="1" spans="1:17">
      <c r="A23" s="127"/>
      <c r="B23" s="131"/>
      <c r="C23" s="131"/>
      <c r="D23" s="132"/>
      <c r="E23" s="133"/>
      <c r="F23" s="131"/>
      <c r="G23" s="133"/>
      <c r="H23" s="131"/>
      <c r="I23" s="148"/>
      <c r="J23" s="128"/>
      <c r="K23" s="150"/>
      <c r="L23" s="172"/>
      <c r="M23" s="150"/>
      <c r="N23" s="171"/>
      <c r="O23" s="150"/>
      <c r="P23" s="172"/>
      <c r="Q23" s="150"/>
    </row>
    <row r="24" s="118" customFormat="1" ht="29.1" customHeight="1" spans="1:17">
      <c r="A24" s="127"/>
      <c r="B24" s="131"/>
      <c r="C24" s="131"/>
      <c r="D24" s="132"/>
      <c r="E24" s="133"/>
      <c r="F24" s="131"/>
      <c r="G24" s="133"/>
      <c r="H24" s="131"/>
      <c r="I24" s="148"/>
      <c r="J24" s="128"/>
      <c r="K24" s="150"/>
      <c r="L24" s="172"/>
      <c r="M24" s="150"/>
      <c r="N24" s="171"/>
      <c r="O24" s="150"/>
      <c r="P24" s="172"/>
      <c r="Q24" s="150"/>
    </row>
    <row r="25" s="118" customFormat="1" ht="29.1" customHeight="1" spans="1:17">
      <c r="A25" s="142"/>
      <c r="B25" s="143"/>
      <c r="C25" s="143"/>
      <c r="D25" s="143"/>
      <c r="E25" s="143"/>
      <c r="F25" s="143"/>
      <c r="G25" s="143"/>
      <c r="H25" s="143"/>
      <c r="I25" s="148"/>
      <c r="J25" s="150"/>
      <c r="K25" s="150"/>
      <c r="L25" s="150"/>
      <c r="M25" s="150"/>
      <c r="N25" s="150"/>
      <c r="O25" s="150"/>
      <c r="P25" s="150"/>
      <c r="Q25" s="150"/>
    </row>
    <row r="26" s="118" customFormat="1" ht="29.1" customHeight="1" spans="1:17">
      <c r="A26" s="152"/>
      <c r="B26" s="153"/>
      <c r="C26" s="154"/>
      <c r="D26" s="154"/>
      <c r="E26" s="155"/>
      <c r="F26" s="155"/>
      <c r="G26" s="153"/>
      <c r="H26" s="148"/>
      <c r="I26" s="148"/>
      <c r="J26" s="153"/>
      <c r="K26" s="153"/>
      <c r="L26" s="150"/>
      <c r="M26" s="153"/>
      <c r="N26" s="153"/>
      <c r="O26" s="153"/>
      <c r="P26" s="153"/>
      <c r="Q26" s="153"/>
    </row>
    <row r="27" s="118" customFormat="1" ht="14.25" spans="1:17">
      <c r="A27" s="156" t="s">
        <v>192</v>
      </c>
      <c r="D27" s="157"/>
      <c r="E27" s="157"/>
      <c r="F27" s="157"/>
      <c r="G27" s="157"/>
      <c r="H27" s="157"/>
      <c r="I27" s="157"/>
      <c r="J27" s="157"/>
      <c r="K27" s="174"/>
      <c r="L27" s="174"/>
      <c r="M27" s="174"/>
      <c r="N27" s="174"/>
      <c r="O27" s="174"/>
      <c r="P27" s="174"/>
      <c r="Q27" s="174"/>
    </row>
    <row r="28" s="118" customFormat="1" ht="14.25" spans="1:17">
      <c r="A28" s="118" t="s">
        <v>193</v>
      </c>
      <c r="B28" s="157"/>
      <c r="C28" s="157"/>
      <c r="D28" s="157"/>
      <c r="E28" s="157"/>
      <c r="F28" s="157"/>
      <c r="G28" s="157"/>
      <c r="H28" s="157"/>
      <c r="I28" s="157"/>
      <c r="J28" s="156" t="s">
        <v>280</v>
      </c>
      <c r="K28" s="175"/>
      <c r="L28" s="175" t="s">
        <v>195</v>
      </c>
      <c r="M28" s="175"/>
      <c r="N28" s="175" t="s">
        <v>281</v>
      </c>
      <c r="O28" s="175"/>
      <c r="P28" s="175"/>
      <c r="Q28" s="119"/>
    </row>
    <row r="29" s="118" customFormat="1" customHeight="1" spans="1:17">
      <c r="A29" s="157"/>
      <c r="K29" s="119"/>
      <c r="L29" s="119"/>
      <c r="M29" s="119"/>
      <c r="N29" s="119"/>
      <c r="O29" s="119"/>
      <c r="P29" s="119"/>
      <c r="Q29" s="11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E47" sqref="E47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10.87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282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53</v>
      </c>
      <c r="B2" s="183" t="s">
        <v>54</v>
      </c>
      <c r="C2" s="183"/>
      <c r="D2" s="184" t="s">
        <v>62</v>
      </c>
      <c r="E2" s="185" t="s">
        <v>63</v>
      </c>
      <c r="F2" s="186" t="s">
        <v>283</v>
      </c>
      <c r="G2" s="187" t="s">
        <v>69</v>
      </c>
      <c r="H2" s="187"/>
      <c r="I2" s="217" t="s">
        <v>57</v>
      </c>
      <c r="J2" s="187" t="s">
        <v>284</v>
      </c>
      <c r="K2" s="240"/>
    </row>
    <row r="3" s="178" customFormat="1" ht="27" customHeight="1" spans="1:11">
      <c r="A3" s="188" t="s">
        <v>75</v>
      </c>
      <c r="B3" s="189">
        <v>6477</v>
      </c>
      <c r="C3" s="189"/>
      <c r="D3" s="190" t="s">
        <v>285</v>
      </c>
      <c r="E3" s="191" t="s">
        <v>286</v>
      </c>
      <c r="F3" s="192"/>
      <c r="G3" s="192"/>
      <c r="H3" s="193" t="s">
        <v>287</v>
      </c>
      <c r="I3" s="193"/>
      <c r="J3" s="193"/>
      <c r="K3" s="241"/>
    </row>
    <row r="4" s="178" customFormat="1" spans="1:11">
      <c r="A4" s="194" t="s">
        <v>72</v>
      </c>
      <c r="B4" s="195">
        <v>3</v>
      </c>
      <c r="C4" s="195">
        <v>6</v>
      </c>
      <c r="D4" s="196" t="s">
        <v>288</v>
      </c>
      <c r="E4" s="197" t="s">
        <v>289</v>
      </c>
      <c r="F4" s="197"/>
      <c r="G4" s="197"/>
      <c r="H4" s="196" t="s">
        <v>290</v>
      </c>
      <c r="I4" s="196"/>
      <c r="J4" s="210" t="s">
        <v>66</v>
      </c>
      <c r="K4" s="242" t="s">
        <v>67</v>
      </c>
    </row>
    <row r="5" s="178" customFormat="1" spans="1:11">
      <c r="A5" s="194" t="s">
        <v>291</v>
      </c>
      <c r="B5" s="189">
        <v>1</v>
      </c>
      <c r="C5" s="189"/>
      <c r="D5" s="190" t="s">
        <v>292</v>
      </c>
      <c r="E5" s="190" t="s">
        <v>293</v>
      </c>
      <c r="F5" s="190" t="s">
        <v>294</v>
      </c>
      <c r="G5" s="190" t="s">
        <v>295</v>
      </c>
      <c r="H5" s="196" t="s">
        <v>296</v>
      </c>
      <c r="I5" s="196"/>
      <c r="J5" s="210" t="s">
        <v>66</v>
      </c>
      <c r="K5" s="242" t="s">
        <v>67</v>
      </c>
    </row>
    <row r="6" s="178" customFormat="1" ht="15" spans="1:11">
      <c r="A6" s="297" t="s">
        <v>297</v>
      </c>
      <c r="B6" s="298">
        <v>80</v>
      </c>
      <c r="C6" s="298"/>
      <c r="D6" s="299" t="s">
        <v>298</v>
      </c>
      <c r="E6" s="300"/>
      <c r="F6" s="301">
        <v>1390</v>
      </c>
      <c r="G6" s="299"/>
      <c r="H6" s="302" t="s">
        <v>299</v>
      </c>
      <c r="I6" s="302"/>
      <c r="J6" s="301" t="s">
        <v>66</v>
      </c>
      <c r="K6" s="319" t="s">
        <v>67</v>
      </c>
    </row>
    <row r="7" s="178" customFormat="1" ht="15" spans="1:11">
      <c r="A7" s="303"/>
      <c r="B7" s="304"/>
      <c r="C7" s="304"/>
      <c r="D7" s="303"/>
      <c r="E7" s="304"/>
      <c r="F7" s="305"/>
      <c r="G7" s="303"/>
      <c r="H7" s="305"/>
      <c r="I7" s="304"/>
      <c r="J7" s="304"/>
      <c r="K7" s="304"/>
    </row>
    <row r="8" s="178" customFormat="1" spans="1:11">
      <c r="A8" s="306" t="s">
        <v>300</v>
      </c>
      <c r="B8" s="307" t="s">
        <v>301</v>
      </c>
      <c r="C8" s="307" t="s">
        <v>302</v>
      </c>
      <c r="D8" s="307" t="s">
        <v>303</v>
      </c>
      <c r="E8" s="307" t="s">
        <v>304</v>
      </c>
      <c r="F8" s="307" t="s">
        <v>305</v>
      </c>
      <c r="G8" s="308" t="s">
        <v>306</v>
      </c>
      <c r="H8" s="309"/>
      <c r="I8" s="309"/>
      <c r="J8" s="309"/>
      <c r="K8" s="320"/>
    </row>
    <row r="9" s="178" customFormat="1" spans="1:11">
      <c r="A9" s="310" t="s">
        <v>307</v>
      </c>
      <c r="B9" s="311"/>
      <c r="C9" s="312" t="s">
        <v>66</v>
      </c>
      <c r="D9" s="312" t="s">
        <v>67</v>
      </c>
      <c r="E9" s="313" t="s">
        <v>308</v>
      </c>
      <c r="F9" s="314" t="s">
        <v>309</v>
      </c>
      <c r="G9" s="315"/>
      <c r="H9" s="316"/>
      <c r="I9" s="316"/>
      <c r="J9" s="316"/>
      <c r="K9" s="321"/>
    </row>
    <row r="10" s="178" customFormat="1" spans="1:11">
      <c r="A10" s="310" t="s">
        <v>310</v>
      </c>
      <c r="B10" s="311"/>
      <c r="C10" s="312" t="s">
        <v>66</v>
      </c>
      <c r="D10" s="312" t="s">
        <v>67</v>
      </c>
      <c r="E10" s="313" t="s">
        <v>311</v>
      </c>
      <c r="F10" s="314" t="s">
        <v>312</v>
      </c>
      <c r="G10" s="315" t="s">
        <v>313</v>
      </c>
      <c r="H10" s="316"/>
      <c r="I10" s="316"/>
      <c r="J10" s="316"/>
      <c r="K10" s="321"/>
    </row>
    <row r="11" s="178" customFormat="1" spans="1:11">
      <c r="A11" s="317" t="s">
        <v>201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22"/>
    </row>
    <row r="12" s="178" customFormat="1" spans="1:11">
      <c r="A12" s="188" t="s">
        <v>88</v>
      </c>
      <c r="B12" s="210" t="s">
        <v>84</v>
      </c>
      <c r="C12" s="210" t="s">
        <v>85</v>
      </c>
      <c r="D12" s="211"/>
      <c r="E12" s="190" t="s">
        <v>86</v>
      </c>
      <c r="F12" s="210" t="s">
        <v>84</v>
      </c>
      <c r="G12" s="210" t="s">
        <v>85</v>
      </c>
      <c r="H12" s="210"/>
      <c r="I12" s="190" t="s">
        <v>314</v>
      </c>
      <c r="J12" s="210" t="s">
        <v>84</v>
      </c>
      <c r="K12" s="242" t="s">
        <v>85</v>
      </c>
    </row>
    <row r="13" s="178" customFormat="1" spans="1:11">
      <c r="A13" s="188" t="s">
        <v>91</v>
      </c>
      <c r="B13" s="210" t="s">
        <v>84</v>
      </c>
      <c r="C13" s="210" t="s">
        <v>85</v>
      </c>
      <c r="D13" s="211"/>
      <c r="E13" s="190" t="s">
        <v>96</v>
      </c>
      <c r="F13" s="210" t="s">
        <v>84</v>
      </c>
      <c r="G13" s="210" t="s">
        <v>85</v>
      </c>
      <c r="H13" s="210"/>
      <c r="I13" s="190" t="s">
        <v>315</v>
      </c>
      <c r="J13" s="210" t="s">
        <v>84</v>
      </c>
      <c r="K13" s="242" t="s">
        <v>85</v>
      </c>
    </row>
    <row r="14" s="178" customFormat="1" ht="15" spans="1:11">
      <c r="A14" s="198" t="s">
        <v>316</v>
      </c>
      <c r="B14" s="202" t="s">
        <v>84</v>
      </c>
      <c r="C14" s="202" t="s">
        <v>85</v>
      </c>
      <c r="D14" s="201"/>
      <c r="E14" s="200" t="s">
        <v>317</v>
      </c>
      <c r="F14" s="202" t="s">
        <v>84</v>
      </c>
      <c r="G14" s="202" t="s">
        <v>85</v>
      </c>
      <c r="H14" s="202"/>
      <c r="I14" s="200" t="s">
        <v>318</v>
      </c>
      <c r="J14" s="202" t="s">
        <v>84</v>
      </c>
      <c r="K14" s="243" t="s">
        <v>85</v>
      </c>
    </row>
    <row r="15" s="178" customFormat="1" ht="15" spans="1:11">
      <c r="A15" s="204"/>
      <c r="B15" s="216"/>
      <c r="C15" s="216"/>
      <c r="D15" s="205"/>
      <c r="E15" s="204"/>
      <c r="F15" s="216"/>
      <c r="G15" s="216"/>
      <c r="H15" s="216"/>
      <c r="I15" s="204"/>
      <c r="J15" s="216"/>
      <c r="K15" s="216"/>
    </row>
    <row r="16" s="179" customFormat="1" spans="1:11">
      <c r="A16" s="182" t="s">
        <v>319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47"/>
    </row>
    <row r="17" s="178" customFormat="1" spans="1:11">
      <c r="A17" s="194" t="s">
        <v>320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="178" customFormat="1" spans="1:11">
      <c r="A18" s="194" t="s">
        <v>321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="178" customFormat="1" spans="1:11">
      <c r="A19" s="218" t="s">
        <v>322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2"/>
    </row>
    <row r="20" s="178" customFormat="1" spans="1:11">
      <c r="A20" s="219" t="s">
        <v>323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49"/>
    </row>
    <row r="21" s="178" customFormat="1" spans="1:11">
      <c r="A21" s="219"/>
      <c r="B21" s="220"/>
      <c r="C21" s="220"/>
      <c r="D21" s="220"/>
      <c r="E21" s="220"/>
      <c r="F21" s="220"/>
      <c r="G21" s="220"/>
      <c r="H21" s="220"/>
      <c r="I21" s="220"/>
      <c r="J21" s="220"/>
      <c r="K21" s="249"/>
    </row>
    <row r="22" s="178" customFormat="1" spans="1:11">
      <c r="A22" s="219" t="s">
        <v>324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49"/>
    </row>
    <row r="23" s="178" customFormat="1" spans="1:11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49"/>
    </row>
    <row r="24" s="178" customFormat="1" spans="1:1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50"/>
    </row>
    <row r="25" s="178" customFormat="1" spans="1:11">
      <c r="A25" s="194" t="s">
        <v>126</v>
      </c>
      <c r="B25" s="196"/>
      <c r="C25" s="210" t="s">
        <v>66</v>
      </c>
      <c r="D25" s="210" t="s">
        <v>67</v>
      </c>
      <c r="E25" s="193"/>
      <c r="F25" s="193"/>
      <c r="G25" s="193"/>
      <c r="H25" s="193"/>
      <c r="I25" s="193"/>
      <c r="J25" s="193"/>
      <c r="K25" s="241"/>
    </row>
    <row r="26" s="178" customFormat="1" ht="15" spans="1:11">
      <c r="A26" s="223" t="s">
        <v>325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51"/>
    </row>
    <row r="27" s="178" customFormat="1" ht="15" spans="1:11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</row>
    <row r="28" s="178" customFormat="1" spans="1:11">
      <c r="A28" s="226" t="s">
        <v>326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52"/>
    </row>
    <row r="29" s="178" customFormat="1" spans="1:11">
      <c r="A29" s="228" t="s">
        <v>327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3"/>
    </row>
    <row r="30" s="178" customFormat="1" ht="17.25" customHeight="1" spans="1:1">
      <c r="A30" s="178" t="s">
        <v>328</v>
      </c>
    </row>
    <row r="31" s="178" customFormat="1" ht="17.25" customHeight="1" spans="1:11">
      <c r="A31" s="228" t="s">
        <v>329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3"/>
    </row>
    <row r="32" s="178" customFormat="1" ht="17.25" customHeight="1" spans="1:11">
      <c r="A32" s="228" t="s">
        <v>330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53"/>
    </row>
    <row r="33" s="178" customFormat="1" ht="17.25" customHeight="1" spans="1:11">
      <c r="A33" s="228" t="s">
        <v>331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53"/>
    </row>
    <row r="34" s="178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3"/>
    </row>
    <row r="35" s="178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3"/>
    </row>
    <row r="36" s="178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9"/>
    </row>
    <row r="37" s="178" customFormat="1" ht="17.25" customHeight="1" spans="1:11">
      <c r="A37" s="230"/>
      <c r="B37" s="220"/>
      <c r="C37" s="220"/>
      <c r="D37" s="220"/>
      <c r="E37" s="220"/>
      <c r="F37" s="220"/>
      <c r="G37" s="220"/>
      <c r="H37" s="220"/>
      <c r="I37" s="220"/>
      <c r="J37" s="220"/>
      <c r="K37" s="249"/>
    </row>
    <row r="38" s="178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4"/>
    </row>
    <row r="39" s="178" customFormat="1" ht="18.75" customHeight="1" spans="1:11">
      <c r="A39" s="233" t="s">
        <v>332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5"/>
    </row>
    <row r="40" s="180" customFormat="1" ht="18.75" customHeight="1" spans="1:11">
      <c r="A40" s="194" t="s">
        <v>333</v>
      </c>
      <c r="B40" s="196"/>
      <c r="C40" s="196"/>
      <c r="D40" s="193" t="s">
        <v>334</v>
      </c>
      <c r="E40" s="193"/>
      <c r="F40" s="235" t="s">
        <v>335</v>
      </c>
      <c r="G40" s="236"/>
      <c r="H40" s="196" t="s">
        <v>336</v>
      </c>
      <c r="I40" s="196"/>
      <c r="J40" s="196" t="s">
        <v>337</v>
      </c>
      <c r="K40" s="248"/>
    </row>
    <row r="41" s="178" customFormat="1" ht="18.75" customHeight="1" spans="1:13">
      <c r="A41" s="194" t="s">
        <v>192</v>
      </c>
      <c r="B41" s="196"/>
      <c r="C41" s="196"/>
      <c r="D41" s="196"/>
      <c r="E41" s="196"/>
      <c r="F41" s="196"/>
      <c r="G41" s="196"/>
      <c r="H41" s="196"/>
      <c r="I41" s="196"/>
      <c r="J41" s="196"/>
      <c r="K41" s="248"/>
      <c r="M41" s="180"/>
    </row>
    <row r="42" s="178" customFormat="1" ht="30.95" customHeight="1" spans="1:11">
      <c r="A42" s="194"/>
      <c r="B42" s="196"/>
      <c r="C42" s="196"/>
      <c r="D42" s="196"/>
      <c r="E42" s="196"/>
      <c r="F42" s="196"/>
      <c r="G42" s="196"/>
      <c r="H42" s="196"/>
      <c r="I42" s="196"/>
      <c r="J42" s="196"/>
      <c r="K42" s="248"/>
    </row>
    <row r="43" s="178" customFormat="1" ht="18.75" customHeight="1" spans="1:11">
      <c r="A43" s="194"/>
      <c r="B43" s="196"/>
      <c r="C43" s="196"/>
      <c r="D43" s="196"/>
      <c r="E43" s="196"/>
      <c r="F43" s="196"/>
      <c r="G43" s="196"/>
      <c r="H43" s="196"/>
      <c r="I43" s="196"/>
      <c r="J43" s="196"/>
      <c r="K43" s="248"/>
    </row>
    <row r="44" s="178" customFormat="1" ht="32.1" customHeight="1" spans="1:11">
      <c r="A44" s="198" t="s">
        <v>138</v>
      </c>
      <c r="B44" s="237" t="s">
        <v>338</v>
      </c>
      <c r="C44" s="237"/>
      <c r="D44" s="200" t="s">
        <v>339</v>
      </c>
      <c r="E44" s="201" t="s">
        <v>141</v>
      </c>
      <c r="F44" s="200" t="s">
        <v>142</v>
      </c>
      <c r="G44" s="238">
        <v>2.17</v>
      </c>
      <c r="H44" s="239" t="s">
        <v>143</v>
      </c>
      <c r="I44" s="239"/>
      <c r="J44" s="237" t="s">
        <v>340</v>
      </c>
      <c r="K44" s="256"/>
    </row>
    <row r="45" s="178" customFormat="1" ht="16.5" customHeight="1"/>
    <row r="46" s="178" customFormat="1" ht="16.5" customHeight="1"/>
    <row r="47" s="17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opLeftCell="A20" workbookViewId="0">
      <selection activeCell="F20" sqref="F20"/>
    </sheetView>
  </sheetViews>
  <sheetFormatPr defaultColWidth="9" defaultRowHeight="26.1" customHeight="1"/>
  <cols>
    <col min="1" max="1" width="17.125" style="257" customWidth="1"/>
    <col min="2" max="7" width="9.375" style="257" customWidth="1"/>
    <col min="8" max="8" width="9.68333333333333" style="257" customWidth="1"/>
    <col min="9" max="9" width="1.86666666666667" style="257" customWidth="1"/>
    <col min="10" max="10" width="20.3083333333333" style="257" customWidth="1"/>
    <col min="11" max="11" width="19.0583333333333" style="258" customWidth="1"/>
    <col min="12" max="12" width="20" style="258" customWidth="1"/>
    <col min="13" max="13" width="17.9666666666667" style="258" customWidth="1"/>
    <col min="14" max="14" width="15.775" style="258" customWidth="1"/>
    <col min="15" max="15" width="16.4" style="258" customWidth="1"/>
    <col min="16" max="16" width="16.0916666666667" style="258" customWidth="1"/>
    <col min="17" max="17" width="16.375" style="258" customWidth="1"/>
    <col min="18" max="16384" width="9" style="257"/>
  </cols>
  <sheetData>
    <row r="1" s="257" customFormat="1" ht="30" customHeight="1" spans="1:17">
      <c r="A1" s="259" t="s">
        <v>146</v>
      </c>
      <c r="B1" s="260"/>
      <c r="C1" s="260"/>
      <c r="D1" s="260"/>
      <c r="E1" s="260"/>
      <c r="F1" s="260"/>
      <c r="G1" s="260"/>
      <c r="H1" s="260"/>
      <c r="I1" s="260"/>
      <c r="J1" s="260"/>
      <c r="K1" s="280"/>
      <c r="L1" s="280"/>
      <c r="M1" s="280"/>
      <c r="N1" s="280"/>
      <c r="O1" s="280"/>
      <c r="P1" s="280"/>
      <c r="Q1" s="280"/>
    </row>
    <row r="2" s="257" customFormat="1" ht="29.1" customHeight="1" spans="1:17">
      <c r="A2" s="261" t="s">
        <v>62</v>
      </c>
      <c r="B2" s="262" t="s">
        <v>63</v>
      </c>
      <c r="C2" s="262"/>
      <c r="D2" s="263" t="s">
        <v>68</v>
      </c>
      <c r="E2" s="262" t="s">
        <v>69</v>
      </c>
      <c r="F2" s="262"/>
      <c r="G2" s="262"/>
      <c r="H2" s="262"/>
      <c r="I2" s="281"/>
      <c r="J2" s="282" t="s">
        <v>57</v>
      </c>
      <c r="K2" s="283" t="s">
        <v>58</v>
      </c>
      <c r="L2" s="283"/>
      <c r="M2" s="283"/>
      <c r="N2" s="283"/>
      <c r="O2" s="284"/>
      <c r="P2" s="284"/>
      <c r="Q2" s="295"/>
    </row>
    <row r="3" s="257" customFormat="1" ht="29.1" customHeight="1" spans="1:17">
      <c r="A3" s="264" t="s">
        <v>147</v>
      </c>
      <c r="B3" s="265" t="s">
        <v>148</v>
      </c>
      <c r="C3" s="265"/>
      <c r="D3" s="265"/>
      <c r="E3" s="265"/>
      <c r="F3" s="265"/>
      <c r="G3" s="265"/>
      <c r="H3" s="265"/>
      <c r="I3" s="271"/>
      <c r="J3" s="285" t="s">
        <v>149</v>
      </c>
      <c r="K3" s="286"/>
      <c r="L3" s="286"/>
      <c r="M3" s="286"/>
      <c r="N3" s="286"/>
      <c r="O3" s="287"/>
      <c r="P3" s="287"/>
      <c r="Q3" s="296"/>
    </row>
    <row r="4" s="257" customFormat="1" ht="29.1" customHeight="1" spans="1:17">
      <c r="A4" s="264"/>
      <c r="B4" s="127" t="s">
        <v>111</v>
      </c>
      <c r="C4" s="128" t="s">
        <v>112</v>
      </c>
      <c r="D4" s="128" t="s">
        <v>113</v>
      </c>
      <c r="E4" s="128" t="s">
        <v>114</v>
      </c>
      <c r="F4" s="128" t="s">
        <v>115</v>
      </c>
      <c r="G4" s="128" t="s">
        <v>116</v>
      </c>
      <c r="H4" s="128" t="s">
        <v>117</v>
      </c>
      <c r="I4" s="271"/>
      <c r="J4" s="288"/>
      <c r="K4" s="289" t="s">
        <v>111</v>
      </c>
      <c r="L4" s="289" t="s">
        <v>112</v>
      </c>
      <c r="M4" s="168" t="s">
        <v>113</v>
      </c>
      <c r="N4" s="289" t="s">
        <v>114</v>
      </c>
      <c r="O4" s="289" t="s">
        <v>115</v>
      </c>
      <c r="P4" s="289" t="s">
        <v>116</v>
      </c>
      <c r="Q4" s="275" t="s">
        <v>258</v>
      </c>
    </row>
    <row r="5" s="257" customFormat="1" ht="29.1" customHeight="1" spans="1:17">
      <c r="A5" s="264"/>
      <c r="B5" s="127" t="s">
        <v>150</v>
      </c>
      <c r="C5" s="128" t="s">
        <v>151</v>
      </c>
      <c r="D5" s="128" t="s">
        <v>152</v>
      </c>
      <c r="E5" s="128" t="s">
        <v>153</v>
      </c>
      <c r="F5" s="128" t="s">
        <v>154</v>
      </c>
      <c r="G5" s="128" t="s">
        <v>155</v>
      </c>
      <c r="H5" s="128" t="s">
        <v>156</v>
      </c>
      <c r="I5" s="271"/>
      <c r="J5" s="288"/>
      <c r="K5" s="169" t="s">
        <v>259</v>
      </c>
      <c r="L5" s="169" t="s">
        <v>260</v>
      </c>
      <c r="M5" s="169" t="s">
        <v>261</v>
      </c>
      <c r="N5" s="169" t="s">
        <v>262</v>
      </c>
      <c r="O5" s="169" t="s">
        <v>263</v>
      </c>
      <c r="P5" s="169" t="s">
        <v>264</v>
      </c>
      <c r="Q5" s="169" t="s">
        <v>265</v>
      </c>
    </row>
    <row r="6" s="257" customFormat="1" ht="29.1" customHeight="1" spans="1:17">
      <c r="A6" s="142" t="s">
        <v>158</v>
      </c>
      <c r="B6" s="131">
        <f>C6-1</f>
        <v>50</v>
      </c>
      <c r="C6" s="131">
        <f>D6-1</f>
        <v>51</v>
      </c>
      <c r="D6" s="266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271"/>
      <c r="J6" s="142" t="s">
        <v>158</v>
      </c>
      <c r="K6" s="290" t="s">
        <v>266</v>
      </c>
      <c r="L6" s="290" t="s">
        <v>341</v>
      </c>
      <c r="M6" s="290" t="s">
        <v>266</v>
      </c>
      <c r="N6" s="290" t="s">
        <v>266</v>
      </c>
      <c r="O6" s="290" t="s">
        <v>266</v>
      </c>
      <c r="P6" s="290" t="s">
        <v>266</v>
      </c>
      <c r="Q6" s="290"/>
    </row>
    <row r="7" s="257" customFormat="1" ht="29.1" customHeight="1" spans="1:17">
      <c r="A7" s="142" t="s">
        <v>165</v>
      </c>
      <c r="B7" s="131">
        <f>C7-4</f>
        <v>76</v>
      </c>
      <c r="C7" s="131">
        <f>D7-4</f>
        <v>80</v>
      </c>
      <c r="D7" s="266" t="s">
        <v>166</v>
      </c>
      <c r="E7" s="131">
        <f t="shared" ref="E7:E9" si="1">D7+4</f>
        <v>88</v>
      </c>
      <c r="F7" s="131">
        <f>E7+5</f>
        <v>93</v>
      </c>
      <c r="G7" s="131">
        <f>F7+6</f>
        <v>99</v>
      </c>
      <c r="H7" s="131">
        <f>G7+6</f>
        <v>105</v>
      </c>
      <c r="I7" s="271"/>
      <c r="J7" s="142" t="s">
        <v>165</v>
      </c>
      <c r="K7" s="290" t="s">
        <v>266</v>
      </c>
      <c r="L7" s="272" t="s">
        <v>274</v>
      </c>
      <c r="M7" s="290" t="s">
        <v>266</v>
      </c>
      <c r="N7" s="290" t="s">
        <v>266</v>
      </c>
      <c r="O7" s="291" t="s">
        <v>342</v>
      </c>
      <c r="P7" s="291" t="s">
        <v>341</v>
      </c>
      <c r="Q7" s="272"/>
    </row>
    <row r="8" s="257" customFormat="1" ht="29.1" customHeight="1" spans="1:17">
      <c r="A8" s="142" t="s">
        <v>167</v>
      </c>
      <c r="B8" s="131">
        <f>C8-4</f>
        <v>88</v>
      </c>
      <c r="C8" s="131">
        <f>D8-4</f>
        <v>92</v>
      </c>
      <c r="D8" s="266">
        <v>96</v>
      </c>
      <c r="E8" s="131">
        <f t="shared" si="1"/>
        <v>100</v>
      </c>
      <c r="F8" s="131">
        <f>E8+5</f>
        <v>105</v>
      </c>
      <c r="G8" s="131">
        <f>F8+6</f>
        <v>111</v>
      </c>
      <c r="H8" s="131">
        <f>G8+6</f>
        <v>117</v>
      </c>
      <c r="I8" s="271"/>
      <c r="J8" s="142" t="s">
        <v>167</v>
      </c>
      <c r="K8" s="272" t="s">
        <v>269</v>
      </c>
      <c r="L8" s="290" t="s">
        <v>279</v>
      </c>
      <c r="M8" s="290" t="s">
        <v>266</v>
      </c>
      <c r="N8" s="291" t="s">
        <v>341</v>
      </c>
      <c r="O8" s="290" t="s">
        <v>266</v>
      </c>
      <c r="P8" s="290" t="s">
        <v>266</v>
      </c>
      <c r="Q8" s="290"/>
    </row>
    <row r="9" s="257" customFormat="1" ht="29.1" customHeight="1" spans="1:17">
      <c r="A9" s="142" t="s">
        <v>169</v>
      </c>
      <c r="B9" s="131">
        <f>C9-3.6</f>
        <v>99.8</v>
      </c>
      <c r="C9" s="131">
        <f>D9-3.6</f>
        <v>103.4</v>
      </c>
      <c r="D9" s="266" t="s">
        <v>170</v>
      </c>
      <c r="E9" s="131">
        <f t="shared" si="1"/>
        <v>111</v>
      </c>
      <c r="F9" s="131">
        <f t="shared" ref="F9:H9" si="2">E9+4</f>
        <v>115</v>
      </c>
      <c r="G9" s="131">
        <f t="shared" si="2"/>
        <v>119</v>
      </c>
      <c r="H9" s="131">
        <f t="shared" si="2"/>
        <v>123</v>
      </c>
      <c r="I9" s="271"/>
      <c r="J9" s="142" t="s">
        <v>169</v>
      </c>
      <c r="K9" s="290" t="s">
        <v>341</v>
      </c>
      <c r="L9" s="290" t="s">
        <v>279</v>
      </c>
      <c r="M9" s="290" t="s">
        <v>266</v>
      </c>
      <c r="N9" s="290" t="s">
        <v>266</v>
      </c>
      <c r="O9" s="290" t="s">
        <v>343</v>
      </c>
      <c r="P9" s="290" t="s">
        <v>343</v>
      </c>
      <c r="Q9" s="272"/>
    </row>
    <row r="10" s="257" customFormat="1" ht="29.1" customHeight="1" spans="1:17">
      <c r="A10" s="142" t="s">
        <v>174</v>
      </c>
      <c r="B10" s="131">
        <f>C10-2.3/2</f>
        <v>31.7</v>
      </c>
      <c r="C10" s="131">
        <f>D10-2.3/2</f>
        <v>32.85</v>
      </c>
      <c r="D10" s="266">
        <v>34</v>
      </c>
      <c r="E10" s="131">
        <f t="shared" ref="E10:H10" si="3">D10+2.6/2</f>
        <v>35.3</v>
      </c>
      <c r="F10" s="131">
        <f t="shared" si="3"/>
        <v>36.6</v>
      </c>
      <c r="G10" s="131">
        <f t="shared" si="3"/>
        <v>37.9</v>
      </c>
      <c r="H10" s="131">
        <f t="shared" si="3"/>
        <v>39.2</v>
      </c>
      <c r="I10" s="271"/>
      <c r="J10" s="142" t="s">
        <v>174</v>
      </c>
      <c r="K10" s="272" t="s">
        <v>272</v>
      </c>
      <c r="L10" s="272" t="s">
        <v>344</v>
      </c>
      <c r="M10" s="272" t="s">
        <v>341</v>
      </c>
      <c r="N10" s="290" t="s">
        <v>266</v>
      </c>
      <c r="O10" s="272" t="s">
        <v>274</v>
      </c>
      <c r="P10" s="272" t="s">
        <v>274</v>
      </c>
      <c r="Q10" s="272"/>
    </row>
    <row r="11" s="257" customFormat="1" ht="29.1" customHeight="1" spans="1:17">
      <c r="A11" s="142" t="s">
        <v>178</v>
      </c>
      <c r="B11" s="267">
        <f>C11-0.7</f>
        <v>26.1</v>
      </c>
      <c r="C11" s="267">
        <f>D11-0.7</f>
        <v>26.8</v>
      </c>
      <c r="D11" s="268">
        <v>27.5</v>
      </c>
      <c r="E11" s="267">
        <f>D11+0.7</f>
        <v>28.2</v>
      </c>
      <c r="F11" s="267">
        <f>E11+0.7</f>
        <v>28.9</v>
      </c>
      <c r="G11" s="267">
        <f>F11+0.9</f>
        <v>29.8</v>
      </c>
      <c r="H11" s="267">
        <f>G11+0.9</f>
        <v>30.7</v>
      </c>
      <c r="I11" s="271"/>
      <c r="J11" s="142" t="s">
        <v>178</v>
      </c>
      <c r="K11" s="272" t="s">
        <v>274</v>
      </c>
      <c r="L11" s="290" t="s">
        <v>274</v>
      </c>
      <c r="M11" s="272" t="s">
        <v>274</v>
      </c>
      <c r="N11" s="272" t="s">
        <v>274</v>
      </c>
      <c r="O11" s="272" t="s">
        <v>274</v>
      </c>
      <c r="P11" s="272" t="s">
        <v>274</v>
      </c>
      <c r="Q11" s="272"/>
    </row>
    <row r="12" s="257" customFormat="1" ht="29.1" customHeight="1" spans="1:17">
      <c r="A12" s="142" t="s">
        <v>182</v>
      </c>
      <c r="B12" s="131">
        <f>C12-0.7</f>
        <v>28.7</v>
      </c>
      <c r="C12" s="131">
        <f>D12-0.6</f>
        <v>29.4</v>
      </c>
      <c r="D12" s="266">
        <v>30</v>
      </c>
      <c r="E12" s="131">
        <f>D12+0.6</f>
        <v>30.6</v>
      </c>
      <c r="F12" s="131">
        <f>E12+0.7</f>
        <v>31.3</v>
      </c>
      <c r="G12" s="131">
        <f>F12+0.6</f>
        <v>31.9</v>
      </c>
      <c r="H12" s="131">
        <f>G12+0.7</f>
        <v>32.6</v>
      </c>
      <c r="I12" s="271"/>
      <c r="J12" s="142" t="s">
        <v>182</v>
      </c>
      <c r="K12" s="290" t="s">
        <v>266</v>
      </c>
      <c r="L12" s="272" t="s">
        <v>274</v>
      </c>
      <c r="M12" s="290" t="s">
        <v>266</v>
      </c>
      <c r="N12" s="272" t="s">
        <v>274</v>
      </c>
      <c r="O12" s="290" t="s">
        <v>266</v>
      </c>
      <c r="P12" s="290" t="s">
        <v>266</v>
      </c>
      <c r="Q12" s="272"/>
    </row>
    <row r="13" s="257" customFormat="1" ht="29.1" customHeight="1" spans="1:17">
      <c r="A13" s="142" t="s">
        <v>184</v>
      </c>
      <c r="B13" s="131">
        <f>C13-0.9</f>
        <v>40.2</v>
      </c>
      <c r="C13" s="131">
        <f>D13-0.9</f>
        <v>41.1</v>
      </c>
      <c r="D13" s="266">
        <v>42</v>
      </c>
      <c r="E13" s="131">
        <f t="shared" ref="E13:H13" si="4">D13+1.1</f>
        <v>43.1</v>
      </c>
      <c r="F13" s="131">
        <f t="shared" si="4"/>
        <v>44.2</v>
      </c>
      <c r="G13" s="131">
        <f t="shared" si="4"/>
        <v>45.3</v>
      </c>
      <c r="H13" s="131">
        <f t="shared" si="4"/>
        <v>46.4</v>
      </c>
      <c r="I13" s="271"/>
      <c r="J13" s="142" t="s">
        <v>184</v>
      </c>
      <c r="K13" s="272" t="s">
        <v>277</v>
      </c>
      <c r="L13" s="290" t="s">
        <v>266</v>
      </c>
      <c r="M13" s="290" t="s">
        <v>266</v>
      </c>
      <c r="N13" s="290" t="s">
        <v>266</v>
      </c>
      <c r="O13" s="272" t="s">
        <v>274</v>
      </c>
      <c r="P13" s="272" t="s">
        <v>274</v>
      </c>
      <c r="Q13" s="272"/>
    </row>
    <row r="14" s="257" customFormat="1" ht="29.1" customHeight="1" spans="1:17">
      <c r="A14" s="142" t="s">
        <v>186</v>
      </c>
      <c r="B14" s="131">
        <f t="shared" ref="B14:B16" si="5">D14-0.5</f>
        <v>13.5</v>
      </c>
      <c r="C14" s="131">
        <f t="shared" ref="C14:H14" si="6">B14</f>
        <v>13.5</v>
      </c>
      <c r="D14" s="266">
        <v>14</v>
      </c>
      <c r="E14" s="131">
        <f t="shared" si="6"/>
        <v>14</v>
      </c>
      <c r="F14" s="131">
        <f t="shared" ref="F14:F16" si="7">D14+1.5</f>
        <v>15.5</v>
      </c>
      <c r="G14" s="131">
        <f t="shared" si="6"/>
        <v>15.5</v>
      </c>
      <c r="H14" s="131">
        <f t="shared" si="6"/>
        <v>15.5</v>
      </c>
      <c r="I14" s="271"/>
      <c r="J14" s="142" t="s">
        <v>186</v>
      </c>
      <c r="K14" s="290" t="s">
        <v>266</v>
      </c>
      <c r="L14" s="290" t="s">
        <v>266</v>
      </c>
      <c r="M14" s="290" t="s">
        <v>266</v>
      </c>
      <c r="N14" s="290" t="s">
        <v>266</v>
      </c>
      <c r="O14" s="272" t="s">
        <v>274</v>
      </c>
      <c r="P14" s="290" t="s">
        <v>266</v>
      </c>
      <c r="Q14" s="272"/>
    </row>
    <row r="15" s="257" customFormat="1" ht="29.1" customHeight="1" spans="1:17">
      <c r="A15" s="142" t="s">
        <v>187</v>
      </c>
      <c r="B15" s="131">
        <f t="shared" si="5"/>
        <v>16.5</v>
      </c>
      <c r="C15" s="131">
        <f t="shared" ref="C15:H15" si="8">B15</f>
        <v>16.5</v>
      </c>
      <c r="D15" s="266">
        <v>17</v>
      </c>
      <c r="E15" s="131">
        <f t="shared" si="8"/>
        <v>17</v>
      </c>
      <c r="F15" s="131">
        <f t="shared" si="7"/>
        <v>18.5</v>
      </c>
      <c r="G15" s="131">
        <f t="shared" si="8"/>
        <v>18.5</v>
      </c>
      <c r="H15" s="131">
        <f t="shared" si="8"/>
        <v>18.5</v>
      </c>
      <c r="I15" s="271"/>
      <c r="J15" s="142" t="s">
        <v>187</v>
      </c>
      <c r="K15" s="290" t="s">
        <v>266</v>
      </c>
      <c r="L15" s="290" t="s">
        <v>266</v>
      </c>
      <c r="M15" s="290" t="s">
        <v>266</v>
      </c>
      <c r="N15" s="290" t="s">
        <v>266</v>
      </c>
      <c r="O15" s="290" t="s">
        <v>266</v>
      </c>
      <c r="P15" s="290" t="s">
        <v>266</v>
      </c>
      <c r="Q15" s="272"/>
    </row>
    <row r="16" s="257" customFormat="1" ht="29.1" customHeight="1" spans="1:17">
      <c r="A16" s="142" t="s">
        <v>188</v>
      </c>
      <c r="B16" s="131">
        <f t="shared" si="5"/>
        <v>14</v>
      </c>
      <c r="C16" s="131">
        <f t="shared" ref="C16:H16" si="9">B16</f>
        <v>14</v>
      </c>
      <c r="D16" s="266">
        <v>14.5</v>
      </c>
      <c r="E16" s="131">
        <f t="shared" si="9"/>
        <v>14.5</v>
      </c>
      <c r="F16" s="131">
        <f t="shared" si="7"/>
        <v>16</v>
      </c>
      <c r="G16" s="131">
        <f t="shared" si="9"/>
        <v>16</v>
      </c>
      <c r="H16" s="131">
        <f t="shared" si="9"/>
        <v>16</v>
      </c>
      <c r="I16" s="271"/>
      <c r="J16" s="142" t="s">
        <v>188</v>
      </c>
      <c r="K16" s="290" t="s">
        <v>266</v>
      </c>
      <c r="L16" s="290" t="s">
        <v>266</v>
      </c>
      <c r="M16" s="290" t="s">
        <v>266</v>
      </c>
      <c r="N16" s="290" t="s">
        <v>266</v>
      </c>
      <c r="O16" s="272" t="s">
        <v>274</v>
      </c>
      <c r="P16" s="290" t="s">
        <v>266</v>
      </c>
      <c r="Q16" s="272"/>
    </row>
    <row r="17" s="257" customFormat="1" ht="29.1" customHeight="1" spans="1:17">
      <c r="A17" s="142" t="s">
        <v>189</v>
      </c>
      <c r="B17" s="131">
        <f>C17</f>
        <v>4.5</v>
      </c>
      <c r="C17" s="131">
        <f>D17</f>
        <v>4.5</v>
      </c>
      <c r="D17" s="266">
        <v>4.5</v>
      </c>
      <c r="E17" s="131">
        <f t="shared" ref="E17:H17" si="10">D17</f>
        <v>4.5</v>
      </c>
      <c r="F17" s="131">
        <f t="shared" si="10"/>
        <v>4.5</v>
      </c>
      <c r="G17" s="131">
        <f t="shared" si="10"/>
        <v>4.5</v>
      </c>
      <c r="H17" s="131">
        <f t="shared" si="10"/>
        <v>4.5</v>
      </c>
      <c r="I17" s="271"/>
      <c r="J17" s="142" t="s">
        <v>189</v>
      </c>
      <c r="K17" s="290" t="s">
        <v>266</v>
      </c>
      <c r="L17" s="290" t="s">
        <v>266</v>
      </c>
      <c r="M17" s="290" t="s">
        <v>266</v>
      </c>
      <c r="N17" s="290" t="s">
        <v>266</v>
      </c>
      <c r="O17" s="290" t="s">
        <v>266</v>
      </c>
      <c r="P17" s="290" t="s">
        <v>266</v>
      </c>
      <c r="Q17" s="272"/>
    </row>
    <row r="18" s="257" customFormat="1" ht="29.1" customHeight="1" spans="1:17">
      <c r="A18" s="269" t="s">
        <v>190</v>
      </c>
      <c r="B18" s="131">
        <f>C18-0.3</f>
        <v>15.4</v>
      </c>
      <c r="C18" s="131">
        <f>D18-0.3</f>
        <v>15.7</v>
      </c>
      <c r="D18" s="266">
        <v>16</v>
      </c>
      <c r="E18" s="131">
        <f t="shared" ref="E18:H18" si="11">D18+0.3</f>
        <v>16.3</v>
      </c>
      <c r="F18" s="131">
        <f t="shared" si="11"/>
        <v>16.6</v>
      </c>
      <c r="G18" s="131">
        <f t="shared" si="11"/>
        <v>16.9</v>
      </c>
      <c r="H18" s="131">
        <f t="shared" si="11"/>
        <v>17.2</v>
      </c>
      <c r="I18" s="271"/>
      <c r="J18" s="269" t="s">
        <v>190</v>
      </c>
      <c r="K18" s="290" t="s">
        <v>266</v>
      </c>
      <c r="L18" s="290" t="s">
        <v>274</v>
      </c>
      <c r="M18" s="290" t="s">
        <v>266</v>
      </c>
      <c r="N18" s="290" t="s">
        <v>266</v>
      </c>
      <c r="O18" s="272" t="s">
        <v>274</v>
      </c>
      <c r="P18" s="290" t="s">
        <v>266</v>
      </c>
      <c r="Q18" s="272"/>
    </row>
    <row r="19" s="257" customFormat="1" ht="29.1" customHeight="1" spans="1:17">
      <c r="A19" s="269" t="s">
        <v>191</v>
      </c>
      <c r="B19" s="131">
        <f>C19-0.3</f>
        <v>17.9</v>
      </c>
      <c r="C19" s="131">
        <f>D19-0.3</f>
        <v>18.2</v>
      </c>
      <c r="D19" s="266">
        <v>18.5</v>
      </c>
      <c r="E19" s="131">
        <f t="shared" ref="E19:H19" si="12">D19+0.3</f>
        <v>18.8</v>
      </c>
      <c r="F19" s="131">
        <f t="shared" si="12"/>
        <v>19.1</v>
      </c>
      <c r="G19" s="131">
        <f t="shared" si="12"/>
        <v>19.4</v>
      </c>
      <c r="H19" s="131">
        <f t="shared" si="12"/>
        <v>19.7</v>
      </c>
      <c r="I19" s="271"/>
      <c r="J19" s="269" t="s">
        <v>191</v>
      </c>
      <c r="K19" s="290" t="s">
        <v>266</v>
      </c>
      <c r="L19" s="290" t="s">
        <v>274</v>
      </c>
      <c r="M19" s="290" t="s">
        <v>266</v>
      </c>
      <c r="N19" s="290" t="s">
        <v>266</v>
      </c>
      <c r="O19" s="290" t="s">
        <v>266</v>
      </c>
      <c r="P19" s="272" t="s">
        <v>274</v>
      </c>
      <c r="Q19" s="272"/>
    </row>
    <row r="20" s="257" customFormat="1" ht="29.1" customHeight="1" spans="1:17">
      <c r="A20" s="127"/>
      <c r="B20" s="143"/>
      <c r="C20" s="143"/>
      <c r="D20" s="143"/>
      <c r="E20" s="143"/>
      <c r="F20" s="143"/>
      <c r="G20" s="143"/>
      <c r="H20" s="143"/>
      <c r="I20" s="271"/>
      <c r="J20" s="170"/>
      <c r="K20" s="290"/>
      <c r="L20" s="290"/>
      <c r="M20" s="290"/>
      <c r="N20" s="292"/>
      <c r="O20" s="272"/>
      <c r="P20" s="272"/>
      <c r="Q20" s="272"/>
    </row>
    <row r="21" s="257" customFormat="1" ht="29.1" customHeight="1" spans="1:17">
      <c r="A21" s="127"/>
      <c r="B21" s="143"/>
      <c r="C21" s="143"/>
      <c r="D21" s="143"/>
      <c r="E21" s="143"/>
      <c r="F21" s="143"/>
      <c r="G21" s="143"/>
      <c r="H21" s="143"/>
      <c r="I21" s="271"/>
      <c r="J21" s="170"/>
      <c r="K21" s="290"/>
      <c r="L21" s="290"/>
      <c r="M21" s="290"/>
      <c r="N21" s="292"/>
      <c r="O21" s="272"/>
      <c r="P21" s="272"/>
      <c r="Q21" s="272"/>
    </row>
    <row r="22" s="257" customFormat="1" ht="29.1" customHeight="1" spans="1:17">
      <c r="A22" s="127"/>
      <c r="B22" s="143"/>
      <c r="C22" s="143"/>
      <c r="D22" s="143"/>
      <c r="E22" s="143"/>
      <c r="F22" s="143"/>
      <c r="G22" s="143"/>
      <c r="H22" s="143"/>
      <c r="I22" s="271"/>
      <c r="J22" s="170"/>
      <c r="K22" s="290"/>
      <c r="L22" s="290"/>
      <c r="M22" s="290"/>
      <c r="N22" s="292"/>
      <c r="O22" s="272"/>
      <c r="P22" s="272"/>
      <c r="Q22" s="272"/>
    </row>
    <row r="23" s="257" customFormat="1" ht="29.1" customHeight="1" spans="1:17">
      <c r="A23" s="270"/>
      <c r="B23" s="145"/>
      <c r="C23" s="146"/>
      <c r="D23" s="147"/>
      <c r="E23" s="146"/>
      <c r="F23" s="146"/>
      <c r="G23" s="146"/>
      <c r="H23" s="271"/>
      <c r="I23" s="271"/>
      <c r="J23" s="272"/>
      <c r="K23" s="272"/>
      <c r="L23" s="272"/>
      <c r="M23" s="272"/>
      <c r="N23" s="291"/>
      <c r="O23" s="272"/>
      <c r="P23" s="272"/>
      <c r="Q23" s="272"/>
    </row>
    <row r="24" s="257" customFormat="1" ht="29.1" customHeight="1" spans="1:17">
      <c r="A24" s="149"/>
      <c r="B24" s="272"/>
      <c r="C24" s="273"/>
      <c r="D24" s="273"/>
      <c r="E24" s="273"/>
      <c r="F24" s="273"/>
      <c r="G24" s="272"/>
      <c r="H24" s="271"/>
      <c r="I24" s="271"/>
      <c r="J24" s="272"/>
      <c r="K24" s="272"/>
      <c r="L24" s="272"/>
      <c r="M24" s="272"/>
      <c r="N24" s="272"/>
      <c r="O24" s="272"/>
      <c r="P24" s="272"/>
      <c r="Q24" s="272"/>
    </row>
    <row r="25" s="257" customFormat="1" ht="29.1" customHeight="1" spans="1:17">
      <c r="A25" s="274"/>
      <c r="B25" s="275"/>
      <c r="C25" s="276"/>
      <c r="D25" s="276"/>
      <c r="E25" s="277"/>
      <c r="F25" s="277"/>
      <c r="G25" s="275"/>
      <c r="H25" s="271"/>
      <c r="I25" s="271"/>
      <c r="J25" s="275"/>
      <c r="K25" s="275"/>
      <c r="L25" s="272"/>
      <c r="M25" s="275"/>
      <c r="N25" s="275"/>
      <c r="O25" s="275"/>
      <c r="P25" s="275"/>
      <c r="Q25" s="275"/>
    </row>
    <row r="26" s="257" customFormat="1" ht="14.25" spans="1:17">
      <c r="A26" s="278" t="s">
        <v>192</v>
      </c>
      <c r="D26" s="279"/>
      <c r="E26" s="279"/>
      <c r="F26" s="279"/>
      <c r="G26" s="279"/>
      <c r="H26" s="279"/>
      <c r="I26" s="279"/>
      <c r="J26" s="279"/>
      <c r="K26" s="293"/>
      <c r="L26" s="293"/>
      <c r="M26" s="293"/>
      <c r="N26" s="293"/>
      <c r="O26" s="293"/>
      <c r="P26" s="293"/>
      <c r="Q26" s="293"/>
    </row>
    <row r="27" s="257" customFormat="1" ht="14.25" spans="1:17">
      <c r="A27" s="257" t="s">
        <v>193</v>
      </c>
      <c r="B27" s="279"/>
      <c r="C27" s="279"/>
      <c r="D27" s="279"/>
      <c r="E27" s="279"/>
      <c r="F27" s="279"/>
      <c r="G27" s="279"/>
      <c r="H27" s="279"/>
      <c r="I27" s="279"/>
      <c r="J27" s="278" t="s">
        <v>345</v>
      </c>
      <c r="K27" s="294"/>
      <c r="L27" s="294" t="s">
        <v>346</v>
      </c>
      <c r="M27" s="294"/>
      <c r="N27" s="294" t="s">
        <v>347</v>
      </c>
      <c r="O27" s="294"/>
      <c r="P27" s="294"/>
      <c r="Q27" s="258"/>
    </row>
    <row r="28" s="257" customFormat="1" customHeight="1" spans="1:17">
      <c r="A28" s="279"/>
      <c r="K28" s="258"/>
      <c r="L28" s="258"/>
      <c r="M28" s="258"/>
      <c r="N28" s="258"/>
      <c r="O28" s="258"/>
      <c r="P28" s="258"/>
      <c r="Q28" s="258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G8" sqref="G8:K8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9.12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282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53</v>
      </c>
      <c r="B2" s="183" t="s">
        <v>54</v>
      </c>
      <c r="C2" s="183"/>
      <c r="D2" s="184" t="s">
        <v>62</v>
      </c>
      <c r="E2" s="185"/>
      <c r="F2" s="186" t="s">
        <v>283</v>
      </c>
      <c r="G2" s="187" t="s">
        <v>348</v>
      </c>
      <c r="H2" s="187"/>
      <c r="I2" s="217" t="s">
        <v>57</v>
      </c>
      <c r="J2" s="187" t="s">
        <v>284</v>
      </c>
      <c r="K2" s="240"/>
    </row>
    <row r="3" s="178" customFormat="1" ht="27" customHeight="1" spans="1:11">
      <c r="A3" s="188" t="s">
        <v>75</v>
      </c>
      <c r="B3" s="189">
        <v>3498</v>
      </c>
      <c r="C3" s="189"/>
      <c r="D3" s="190" t="s">
        <v>285</v>
      </c>
      <c r="E3" s="191" t="s">
        <v>349</v>
      </c>
      <c r="F3" s="192"/>
      <c r="G3" s="192"/>
      <c r="H3" s="193" t="s">
        <v>287</v>
      </c>
      <c r="I3" s="193"/>
      <c r="J3" s="193"/>
      <c r="K3" s="241"/>
    </row>
    <row r="4" s="178" customFormat="1" spans="1:11">
      <c r="A4" s="194" t="s">
        <v>72</v>
      </c>
      <c r="B4" s="195">
        <v>3</v>
      </c>
      <c r="C4" s="195">
        <v>6</v>
      </c>
      <c r="D4" s="196" t="s">
        <v>288</v>
      </c>
      <c r="E4" s="197" t="s">
        <v>350</v>
      </c>
      <c r="F4" s="197"/>
      <c r="G4" s="197"/>
      <c r="H4" s="196" t="s">
        <v>290</v>
      </c>
      <c r="I4" s="196"/>
      <c r="J4" s="210" t="s">
        <v>66</v>
      </c>
      <c r="K4" s="242" t="s">
        <v>67</v>
      </c>
    </row>
    <row r="5" s="178" customFormat="1" spans="1:11">
      <c r="A5" s="194" t="s">
        <v>291</v>
      </c>
      <c r="B5" s="189">
        <v>1</v>
      </c>
      <c r="C5" s="189"/>
      <c r="D5" s="190" t="s">
        <v>292</v>
      </c>
      <c r="E5" s="190" t="s">
        <v>293</v>
      </c>
      <c r="F5" s="190" t="s">
        <v>294</v>
      </c>
      <c r="G5" s="190" t="s">
        <v>295</v>
      </c>
      <c r="H5" s="196" t="s">
        <v>296</v>
      </c>
      <c r="I5" s="196"/>
      <c r="J5" s="210" t="s">
        <v>66</v>
      </c>
      <c r="K5" s="242" t="s">
        <v>67</v>
      </c>
    </row>
    <row r="6" s="178" customFormat="1" ht="15" spans="1:11">
      <c r="A6" s="198" t="s">
        <v>297</v>
      </c>
      <c r="B6" s="199">
        <v>125</v>
      </c>
      <c r="C6" s="199"/>
      <c r="D6" s="200" t="s">
        <v>298</v>
      </c>
      <c r="E6" s="201"/>
      <c r="F6" s="202">
        <v>2064</v>
      </c>
      <c r="G6" s="200"/>
      <c r="H6" s="203" t="s">
        <v>299</v>
      </c>
      <c r="I6" s="203"/>
      <c r="J6" s="202" t="s">
        <v>66</v>
      </c>
      <c r="K6" s="243" t="s">
        <v>67</v>
      </c>
    </row>
    <row r="7" s="178" customFormat="1" ht="15" spans="1:11">
      <c r="A7" s="204"/>
      <c r="B7" s="205"/>
      <c r="C7" s="205"/>
      <c r="D7" s="204"/>
      <c r="E7" s="205"/>
      <c r="F7" s="206"/>
      <c r="G7" s="204"/>
      <c r="H7" s="206"/>
      <c r="I7" s="205"/>
      <c r="J7" s="205"/>
      <c r="K7" s="205"/>
    </row>
    <row r="8" s="178" customFormat="1" spans="1:11">
      <c r="A8" s="207" t="s">
        <v>300</v>
      </c>
      <c r="B8" s="186" t="s">
        <v>301</v>
      </c>
      <c r="C8" s="186" t="s">
        <v>302</v>
      </c>
      <c r="D8" s="186" t="s">
        <v>303</v>
      </c>
      <c r="E8" s="186" t="s">
        <v>304</v>
      </c>
      <c r="F8" s="186" t="s">
        <v>305</v>
      </c>
      <c r="G8" s="208" t="s">
        <v>351</v>
      </c>
      <c r="H8" s="209"/>
      <c r="I8" s="209"/>
      <c r="J8" s="209"/>
      <c r="K8" s="244"/>
    </row>
    <row r="9" s="178" customFormat="1" spans="1:11">
      <c r="A9" s="194" t="s">
        <v>307</v>
      </c>
      <c r="B9" s="196"/>
      <c r="C9" s="210" t="s">
        <v>66</v>
      </c>
      <c r="D9" s="210" t="s">
        <v>67</v>
      </c>
      <c r="E9" s="190" t="s">
        <v>308</v>
      </c>
      <c r="F9" s="211" t="s">
        <v>309</v>
      </c>
      <c r="G9" s="212"/>
      <c r="H9" s="213"/>
      <c r="I9" s="213"/>
      <c r="J9" s="213"/>
      <c r="K9" s="245"/>
    </row>
    <row r="10" s="178" customFormat="1" spans="1:11">
      <c r="A10" s="194" t="s">
        <v>310</v>
      </c>
      <c r="B10" s="196"/>
      <c r="C10" s="210" t="s">
        <v>66</v>
      </c>
      <c r="D10" s="210" t="s">
        <v>67</v>
      </c>
      <c r="E10" s="190" t="s">
        <v>311</v>
      </c>
      <c r="F10" s="211" t="s">
        <v>312</v>
      </c>
      <c r="G10" s="212" t="s">
        <v>313</v>
      </c>
      <c r="H10" s="213"/>
      <c r="I10" s="213"/>
      <c r="J10" s="213"/>
      <c r="K10" s="245"/>
    </row>
    <row r="11" s="178" customFormat="1" spans="1:11">
      <c r="A11" s="214" t="s">
        <v>201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46"/>
    </row>
    <row r="12" s="178" customFormat="1" spans="1:11">
      <c r="A12" s="188" t="s">
        <v>88</v>
      </c>
      <c r="B12" s="210" t="s">
        <v>84</v>
      </c>
      <c r="C12" s="210" t="s">
        <v>85</v>
      </c>
      <c r="D12" s="211"/>
      <c r="E12" s="190" t="s">
        <v>86</v>
      </c>
      <c r="F12" s="210" t="s">
        <v>84</v>
      </c>
      <c r="G12" s="210" t="s">
        <v>85</v>
      </c>
      <c r="H12" s="210"/>
      <c r="I12" s="190" t="s">
        <v>314</v>
      </c>
      <c r="J12" s="210" t="s">
        <v>84</v>
      </c>
      <c r="K12" s="242" t="s">
        <v>85</v>
      </c>
    </row>
    <row r="13" s="178" customFormat="1" spans="1:11">
      <c r="A13" s="188" t="s">
        <v>91</v>
      </c>
      <c r="B13" s="210" t="s">
        <v>84</v>
      </c>
      <c r="C13" s="210" t="s">
        <v>85</v>
      </c>
      <c r="D13" s="211"/>
      <c r="E13" s="190" t="s">
        <v>96</v>
      </c>
      <c r="F13" s="210" t="s">
        <v>84</v>
      </c>
      <c r="G13" s="210" t="s">
        <v>85</v>
      </c>
      <c r="H13" s="210"/>
      <c r="I13" s="190" t="s">
        <v>315</v>
      </c>
      <c r="J13" s="210" t="s">
        <v>84</v>
      </c>
      <c r="K13" s="242" t="s">
        <v>85</v>
      </c>
    </row>
    <row r="14" s="178" customFormat="1" ht="15" spans="1:11">
      <c r="A14" s="198" t="s">
        <v>316</v>
      </c>
      <c r="B14" s="202" t="s">
        <v>84</v>
      </c>
      <c r="C14" s="202" t="s">
        <v>85</v>
      </c>
      <c r="D14" s="201"/>
      <c r="E14" s="200" t="s">
        <v>317</v>
      </c>
      <c r="F14" s="202" t="s">
        <v>84</v>
      </c>
      <c r="G14" s="202" t="s">
        <v>85</v>
      </c>
      <c r="H14" s="202"/>
      <c r="I14" s="200" t="s">
        <v>318</v>
      </c>
      <c r="J14" s="202" t="s">
        <v>84</v>
      </c>
      <c r="K14" s="243" t="s">
        <v>85</v>
      </c>
    </row>
    <row r="15" s="178" customFormat="1" ht="15" spans="1:11">
      <c r="A15" s="204"/>
      <c r="B15" s="216"/>
      <c r="C15" s="216"/>
      <c r="D15" s="205"/>
      <c r="E15" s="204"/>
      <c r="F15" s="216"/>
      <c r="G15" s="216"/>
      <c r="H15" s="216"/>
      <c r="I15" s="204"/>
      <c r="J15" s="216"/>
      <c r="K15" s="216"/>
    </row>
    <row r="16" s="179" customFormat="1" spans="1:11">
      <c r="A16" s="182" t="s">
        <v>319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47"/>
    </row>
    <row r="17" s="178" customFormat="1" spans="1:11">
      <c r="A17" s="194" t="s">
        <v>320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="178" customFormat="1" spans="1:11">
      <c r="A18" s="194" t="s">
        <v>321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="178" customFormat="1" spans="1:11">
      <c r="A19" s="218" t="s">
        <v>352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2"/>
    </row>
    <row r="20" s="178" customFormat="1" spans="1:11">
      <c r="A20" s="219" t="s">
        <v>353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49"/>
    </row>
    <row r="21" s="178" customFormat="1" spans="1:11">
      <c r="A21" s="219" t="s">
        <v>354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49"/>
    </row>
    <row r="22" s="178" customFormat="1" spans="1:11">
      <c r="A22" s="219" t="s">
        <v>355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49"/>
    </row>
    <row r="23" s="178" customFormat="1" spans="1:11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49"/>
    </row>
    <row r="24" s="178" customFormat="1" spans="1:1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50"/>
    </row>
    <row r="25" s="178" customFormat="1" spans="1:11">
      <c r="A25" s="194" t="s">
        <v>126</v>
      </c>
      <c r="B25" s="196"/>
      <c r="C25" s="210" t="s">
        <v>66</v>
      </c>
      <c r="D25" s="210" t="s">
        <v>67</v>
      </c>
      <c r="E25" s="193"/>
      <c r="F25" s="193"/>
      <c r="G25" s="193"/>
      <c r="H25" s="193"/>
      <c r="I25" s="193"/>
      <c r="J25" s="193"/>
      <c r="K25" s="241"/>
    </row>
    <row r="26" s="178" customFormat="1" ht="15" spans="1:11">
      <c r="A26" s="223" t="s">
        <v>325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51"/>
    </row>
    <row r="27" s="178" customFormat="1" ht="15" spans="1:11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</row>
    <row r="28" s="178" customFormat="1" spans="1:11">
      <c r="A28" s="226" t="s">
        <v>326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52"/>
    </row>
    <row r="29" s="178" customFormat="1" spans="1:11">
      <c r="A29" s="228" t="s">
        <v>356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3"/>
    </row>
    <row r="30" s="178" customFormat="1" ht="17.25" customHeight="1" spans="1:1">
      <c r="A30" s="178" t="s">
        <v>357</v>
      </c>
    </row>
    <row r="31" s="178" customFormat="1" ht="17.25" customHeight="1" spans="1:11">
      <c r="A31" s="228" t="s">
        <v>358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3"/>
    </row>
    <row r="32" s="178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3"/>
    </row>
    <row r="33" s="178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3"/>
    </row>
    <row r="34" s="178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3"/>
    </row>
    <row r="35" s="178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3"/>
    </row>
    <row r="36" s="178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9"/>
    </row>
    <row r="37" s="178" customFormat="1" ht="17.25" customHeight="1" spans="1:11">
      <c r="A37" s="230"/>
      <c r="B37" s="220"/>
      <c r="C37" s="220"/>
      <c r="D37" s="220"/>
      <c r="E37" s="220"/>
      <c r="F37" s="220"/>
      <c r="G37" s="220"/>
      <c r="H37" s="220"/>
      <c r="I37" s="220"/>
      <c r="J37" s="220"/>
      <c r="K37" s="249"/>
    </row>
    <row r="38" s="178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4"/>
    </row>
    <row r="39" s="178" customFormat="1" ht="18.75" customHeight="1" spans="1:11">
      <c r="A39" s="233" t="s">
        <v>332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5"/>
    </row>
    <row r="40" s="180" customFormat="1" ht="18.75" customHeight="1" spans="1:11">
      <c r="A40" s="194" t="s">
        <v>333</v>
      </c>
      <c r="B40" s="196"/>
      <c r="C40" s="196"/>
      <c r="D40" s="193" t="s">
        <v>334</v>
      </c>
      <c r="E40" s="193"/>
      <c r="F40" s="235" t="s">
        <v>335</v>
      </c>
      <c r="G40" s="236"/>
      <c r="H40" s="196" t="s">
        <v>336</v>
      </c>
      <c r="I40" s="196"/>
      <c r="J40" s="196" t="s">
        <v>337</v>
      </c>
      <c r="K40" s="248"/>
    </row>
    <row r="41" s="178" customFormat="1" ht="18.75" customHeight="1" spans="1:13">
      <c r="A41" s="194" t="s">
        <v>192</v>
      </c>
      <c r="B41" s="196"/>
      <c r="C41" s="196"/>
      <c r="D41" s="196"/>
      <c r="E41" s="196"/>
      <c r="F41" s="196"/>
      <c r="G41" s="196"/>
      <c r="H41" s="196"/>
      <c r="I41" s="196"/>
      <c r="J41" s="196"/>
      <c r="K41" s="248"/>
      <c r="M41" s="180"/>
    </row>
    <row r="42" s="178" customFormat="1" ht="30.95" customHeight="1" spans="1:11">
      <c r="A42" s="194"/>
      <c r="B42" s="196"/>
      <c r="C42" s="196"/>
      <c r="D42" s="196"/>
      <c r="E42" s="196"/>
      <c r="F42" s="196"/>
      <c r="G42" s="196"/>
      <c r="H42" s="196"/>
      <c r="I42" s="196"/>
      <c r="J42" s="196"/>
      <c r="K42" s="248"/>
    </row>
    <row r="43" s="178" customFormat="1" ht="18.75" customHeight="1" spans="1:11">
      <c r="A43" s="194"/>
      <c r="B43" s="196"/>
      <c r="C43" s="196"/>
      <c r="D43" s="196"/>
      <c r="E43" s="196"/>
      <c r="F43" s="196"/>
      <c r="G43" s="196"/>
      <c r="H43" s="196"/>
      <c r="I43" s="196"/>
      <c r="J43" s="196"/>
      <c r="K43" s="248"/>
    </row>
    <row r="44" s="178" customFormat="1" ht="32.1" customHeight="1" spans="1:11">
      <c r="A44" s="198" t="s">
        <v>138</v>
      </c>
      <c r="B44" s="237" t="s">
        <v>338</v>
      </c>
      <c r="C44" s="237"/>
      <c r="D44" s="200" t="s">
        <v>339</v>
      </c>
      <c r="E44" s="201"/>
      <c r="F44" s="200" t="s">
        <v>142</v>
      </c>
      <c r="G44" s="238">
        <v>11.27</v>
      </c>
      <c r="H44" s="239" t="s">
        <v>143</v>
      </c>
      <c r="I44" s="239"/>
      <c r="J44" s="237"/>
      <c r="K44" s="256"/>
    </row>
    <row r="45" s="178" customFormat="1" ht="16.5" customHeight="1"/>
    <row r="46" s="178" customFormat="1" ht="16.5" customHeight="1"/>
    <row r="47" s="17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9.68333333333333" style="118" customWidth="1"/>
    <col min="9" max="9" width="1.86666666666667" style="118" customWidth="1"/>
    <col min="10" max="10" width="20.3083333333333" style="118" customWidth="1"/>
    <col min="11" max="11" width="19.0583333333333" style="119" customWidth="1"/>
    <col min="12" max="12" width="20" style="119" customWidth="1"/>
    <col min="13" max="13" width="17.9666666666667" style="119" customWidth="1"/>
    <col min="14" max="14" width="15.775" style="119" customWidth="1"/>
    <col min="15" max="15" width="16.4" style="119" customWidth="1"/>
    <col min="16" max="16" width="16.0916666666667" style="119" customWidth="1"/>
    <col min="17" max="17" width="16.375" style="119" customWidth="1"/>
    <col min="18" max="16384" width="9" style="118"/>
  </cols>
  <sheetData>
    <row r="1" s="118" customFormat="1" ht="30" customHeight="1" spans="1:17">
      <c r="A1" s="120" t="s">
        <v>146</v>
      </c>
      <c r="B1" s="121"/>
      <c r="C1" s="121"/>
      <c r="D1" s="121"/>
      <c r="E1" s="121"/>
      <c r="F1" s="121"/>
      <c r="G1" s="121"/>
      <c r="H1" s="121"/>
      <c r="I1" s="121"/>
      <c r="J1" s="121"/>
      <c r="K1" s="158"/>
      <c r="L1" s="158"/>
      <c r="M1" s="158"/>
      <c r="N1" s="158"/>
      <c r="O1" s="158"/>
      <c r="P1" s="158"/>
      <c r="Q1" s="158"/>
    </row>
    <row r="2" s="118" customFormat="1" ht="29.1" customHeight="1" spans="1:17">
      <c r="A2" s="122" t="s">
        <v>62</v>
      </c>
      <c r="B2" s="123" t="s">
        <v>359</v>
      </c>
      <c r="C2" s="123"/>
      <c r="D2" s="124" t="s">
        <v>68</v>
      </c>
      <c r="E2" s="123" t="s">
        <v>360</v>
      </c>
      <c r="F2" s="123"/>
      <c r="G2" s="123"/>
      <c r="H2" s="123"/>
      <c r="I2" s="159"/>
      <c r="J2" s="160" t="s">
        <v>57</v>
      </c>
      <c r="K2" s="161" t="s">
        <v>361</v>
      </c>
      <c r="L2" s="161"/>
      <c r="M2" s="161"/>
      <c r="N2" s="161"/>
      <c r="O2" s="162"/>
      <c r="P2" s="162"/>
      <c r="Q2" s="176"/>
    </row>
    <row r="3" s="118" customFormat="1" ht="29.1" customHeight="1" spans="1:17">
      <c r="A3" s="125" t="s">
        <v>147</v>
      </c>
      <c r="B3" s="126" t="s">
        <v>148</v>
      </c>
      <c r="C3" s="126"/>
      <c r="D3" s="126"/>
      <c r="E3" s="126"/>
      <c r="F3" s="126"/>
      <c r="G3" s="126"/>
      <c r="H3" s="126"/>
      <c r="I3" s="148"/>
      <c r="J3" s="163" t="s">
        <v>149</v>
      </c>
      <c r="K3" s="164"/>
      <c r="L3" s="164"/>
      <c r="M3" s="164"/>
      <c r="N3" s="164"/>
      <c r="O3" s="165"/>
      <c r="P3" s="165"/>
      <c r="Q3" s="177"/>
    </row>
    <row r="4" s="118" customFormat="1" ht="29.1" customHeight="1" spans="1:17">
      <c r="A4" s="125"/>
      <c r="B4" s="127" t="s">
        <v>111</v>
      </c>
      <c r="C4" s="128" t="s">
        <v>112</v>
      </c>
      <c r="D4" s="129" t="s">
        <v>113</v>
      </c>
      <c r="E4" s="130" t="s">
        <v>114</v>
      </c>
      <c r="F4" s="128" t="s">
        <v>115</v>
      </c>
      <c r="G4" s="130" t="s">
        <v>116</v>
      </c>
      <c r="H4" s="128" t="s">
        <v>117</v>
      </c>
      <c r="I4" s="148"/>
      <c r="J4" s="166"/>
      <c r="K4" s="167" t="s">
        <v>111</v>
      </c>
      <c r="L4" s="167" t="s">
        <v>112</v>
      </c>
      <c r="M4" s="168" t="s">
        <v>113</v>
      </c>
      <c r="N4" s="167" t="s">
        <v>114</v>
      </c>
      <c r="O4" s="167" t="s">
        <v>115</v>
      </c>
      <c r="P4" s="167" t="s">
        <v>116</v>
      </c>
      <c r="Q4" s="153" t="s">
        <v>258</v>
      </c>
    </row>
    <row r="5" s="118" customFormat="1" ht="29.1" customHeight="1" spans="1:17">
      <c r="A5" s="125"/>
      <c r="B5" s="127" t="s">
        <v>259</v>
      </c>
      <c r="C5" s="128" t="s">
        <v>260</v>
      </c>
      <c r="D5" s="129" t="s">
        <v>261</v>
      </c>
      <c r="E5" s="130" t="s">
        <v>262</v>
      </c>
      <c r="F5" s="128" t="s">
        <v>263</v>
      </c>
      <c r="G5" s="130" t="s">
        <v>264</v>
      </c>
      <c r="H5" s="128" t="s">
        <v>265</v>
      </c>
      <c r="I5" s="148"/>
      <c r="J5" s="166"/>
      <c r="K5" s="169" t="s">
        <v>259</v>
      </c>
      <c r="L5" s="169" t="s">
        <v>260</v>
      </c>
      <c r="M5" s="169" t="s">
        <v>261</v>
      </c>
      <c r="N5" s="169" t="s">
        <v>262</v>
      </c>
      <c r="O5" s="169" t="s">
        <v>263</v>
      </c>
      <c r="P5" s="169" t="s">
        <v>264</v>
      </c>
      <c r="Q5" s="169" t="s">
        <v>265</v>
      </c>
    </row>
    <row r="6" s="118" customFormat="1" ht="29.1" customHeight="1" spans="1:17">
      <c r="A6" s="128" t="s">
        <v>362</v>
      </c>
      <c r="B6" s="131">
        <f>C6-1</f>
        <v>68</v>
      </c>
      <c r="C6" s="131">
        <f>D6-2</f>
        <v>69</v>
      </c>
      <c r="D6" s="132">
        <v>71</v>
      </c>
      <c r="E6" s="133">
        <f>D6+2</f>
        <v>73</v>
      </c>
      <c r="F6" s="131">
        <f>E6+2</f>
        <v>75</v>
      </c>
      <c r="G6" s="133">
        <f>F6+1</f>
        <v>76</v>
      </c>
      <c r="H6" s="131">
        <f>G6+1</f>
        <v>77</v>
      </c>
      <c r="I6" s="148"/>
      <c r="J6" s="170" t="s">
        <v>362</v>
      </c>
      <c r="K6" s="171" t="s">
        <v>341</v>
      </c>
      <c r="L6" s="171" t="s">
        <v>341</v>
      </c>
      <c r="M6" s="171" t="s">
        <v>266</v>
      </c>
      <c r="N6" s="171" t="s">
        <v>341</v>
      </c>
      <c r="O6" s="171" t="s">
        <v>266</v>
      </c>
      <c r="P6" s="171" t="s">
        <v>266</v>
      </c>
      <c r="Q6" s="171"/>
    </row>
    <row r="7" s="118" customFormat="1" ht="29.1" customHeight="1" spans="1:17">
      <c r="A7" s="128" t="s">
        <v>363</v>
      </c>
      <c r="B7" s="131">
        <f>C7-1</f>
        <v>65</v>
      </c>
      <c r="C7" s="131">
        <f>D7-2</f>
        <v>66</v>
      </c>
      <c r="D7" s="132">
        <v>68</v>
      </c>
      <c r="E7" s="133">
        <f>D7+2</f>
        <v>70</v>
      </c>
      <c r="F7" s="131">
        <f>E7+2</f>
        <v>72</v>
      </c>
      <c r="G7" s="133">
        <f>F7+1</f>
        <v>73</v>
      </c>
      <c r="H7" s="131">
        <f>G7+1</f>
        <v>74</v>
      </c>
      <c r="I7" s="148"/>
      <c r="J7" s="170" t="s">
        <v>363</v>
      </c>
      <c r="K7" s="171" t="s">
        <v>266</v>
      </c>
      <c r="L7" s="171" t="s">
        <v>266</v>
      </c>
      <c r="M7" s="171" t="s">
        <v>266</v>
      </c>
      <c r="N7" s="150" t="s">
        <v>274</v>
      </c>
      <c r="O7" s="171" t="s">
        <v>266</v>
      </c>
      <c r="P7" s="171" t="s">
        <v>266</v>
      </c>
      <c r="Q7" s="171"/>
    </row>
    <row r="8" s="118" customFormat="1" ht="29.1" customHeight="1" spans="1:17">
      <c r="A8" s="128" t="s">
        <v>364</v>
      </c>
      <c r="B8" s="131">
        <f>C8-4</f>
        <v>104</v>
      </c>
      <c r="C8" s="131">
        <f>D8-4</f>
        <v>108</v>
      </c>
      <c r="D8" s="134" t="s">
        <v>365</v>
      </c>
      <c r="E8" s="133">
        <f>D8+4</f>
        <v>116</v>
      </c>
      <c r="F8" s="131">
        <f>E8+4</f>
        <v>120</v>
      </c>
      <c r="G8" s="133">
        <f>F8+6</f>
        <v>126</v>
      </c>
      <c r="H8" s="131">
        <f>G8+6</f>
        <v>132</v>
      </c>
      <c r="I8" s="148"/>
      <c r="J8" s="170" t="s">
        <v>364</v>
      </c>
      <c r="K8" s="171" t="s">
        <v>341</v>
      </c>
      <c r="L8" s="150" t="s">
        <v>274</v>
      </c>
      <c r="M8" s="171" t="s">
        <v>266</v>
      </c>
      <c r="N8" s="171" t="s">
        <v>266</v>
      </c>
      <c r="O8" s="172" t="s">
        <v>342</v>
      </c>
      <c r="P8" s="172" t="s">
        <v>270</v>
      </c>
      <c r="Q8" s="150"/>
    </row>
    <row r="9" s="118" customFormat="1" ht="29.1" customHeight="1" spans="1:17">
      <c r="A9" s="135" t="s">
        <v>366</v>
      </c>
      <c r="B9" s="136">
        <f>C9-4</f>
        <v>102</v>
      </c>
      <c r="C9" s="136">
        <f>D9-4</f>
        <v>106</v>
      </c>
      <c r="D9" s="137">
        <v>110</v>
      </c>
      <c r="E9" s="138">
        <f>D9+4</f>
        <v>114</v>
      </c>
      <c r="F9" s="136">
        <f>E9+5</f>
        <v>119</v>
      </c>
      <c r="G9" s="138">
        <f>F9+6</f>
        <v>125</v>
      </c>
      <c r="H9" s="136">
        <f>G9+7</f>
        <v>132</v>
      </c>
      <c r="I9" s="148"/>
      <c r="J9" s="170" t="s">
        <v>367</v>
      </c>
      <c r="K9" s="150" t="s">
        <v>269</v>
      </c>
      <c r="L9" s="171" t="s">
        <v>343</v>
      </c>
      <c r="M9" s="171" t="s">
        <v>266</v>
      </c>
      <c r="N9" s="172" t="s">
        <v>270</v>
      </c>
      <c r="O9" s="171" t="s">
        <v>266</v>
      </c>
      <c r="P9" s="171" t="s">
        <v>266</v>
      </c>
      <c r="Q9" s="171"/>
    </row>
    <row r="10" s="118" customFormat="1" ht="29.1" customHeight="1" spans="1:17">
      <c r="A10" s="128" t="s">
        <v>368</v>
      </c>
      <c r="B10" s="131">
        <f>C10-1.2</f>
        <v>83.5</v>
      </c>
      <c r="C10" s="131">
        <f>D10-1.8</f>
        <v>84.7</v>
      </c>
      <c r="D10" s="132">
        <v>86.5</v>
      </c>
      <c r="E10" s="133">
        <f>D10+1.8</f>
        <v>88.3</v>
      </c>
      <c r="F10" s="131">
        <f>E10+1.8</f>
        <v>90.1</v>
      </c>
      <c r="G10" s="133">
        <f>F10+1.3</f>
        <v>91.4</v>
      </c>
      <c r="H10" s="131">
        <f>G10+1.3</f>
        <v>92.7</v>
      </c>
      <c r="I10" s="148"/>
      <c r="J10" s="170" t="s">
        <v>366</v>
      </c>
      <c r="K10" s="171" t="s">
        <v>341</v>
      </c>
      <c r="L10" s="171" t="s">
        <v>343</v>
      </c>
      <c r="M10" s="150" t="s">
        <v>274</v>
      </c>
      <c r="N10" s="171" t="s">
        <v>266</v>
      </c>
      <c r="O10" s="171" t="s">
        <v>343</v>
      </c>
      <c r="P10" s="171" t="s">
        <v>343</v>
      </c>
      <c r="Q10" s="150"/>
    </row>
    <row r="11" s="118" customFormat="1" ht="29.1" customHeight="1" spans="1:17">
      <c r="A11" s="128" t="s">
        <v>369</v>
      </c>
      <c r="B11" s="131">
        <f>C11-0.8</f>
        <v>19.9</v>
      </c>
      <c r="C11" s="131">
        <f>D11-0.8</f>
        <v>20.7</v>
      </c>
      <c r="D11" s="132">
        <v>21.5</v>
      </c>
      <c r="E11" s="133">
        <f>D11+0.8</f>
        <v>22.3</v>
      </c>
      <c r="F11" s="131">
        <f>E11+0.8</f>
        <v>23.1</v>
      </c>
      <c r="G11" s="133">
        <f>F11+1.3</f>
        <v>24.4</v>
      </c>
      <c r="H11" s="131">
        <f>G11+1.3</f>
        <v>25.7</v>
      </c>
      <c r="I11" s="148"/>
      <c r="J11" s="170" t="s">
        <v>370</v>
      </c>
      <c r="K11" s="150" t="s">
        <v>272</v>
      </c>
      <c r="L11" s="150" t="s">
        <v>344</v>
      </c>
      <c r="M11" s="150" t="s">
        <v>341</v>
      </c>
      <c r="N11" s="171" t="s">
        <v>266</v>
      </c>
      <c r="O11" s="150" t="s">
        <v>274</v>
      </c>
      <c r="P11" s="150" t="s">
        <v>274</v>
      </c>
      <c r="Q11" s="150"/>
    </row>
    <row r="12" s="118" customFormat="1" ht="29.1" customHeight="1" spans="1:17">
      <c r="A12" s="128" t="s">
        <v>371</v>
      </c>
      <c r="B12" s="131">
        <f>C12-0.7</f>
        <v>16.6</v>
      </c>
      <c r="C12" s="131">
        <f>D12-0.7</f>
        <v>17.3</v>
      </c>
      <c r="D12" s="139">
        <v>18</v>
      </c>
      <c r="E12" s="133">
        <f>D12+0.7</f>
        <v>18.7</v>
      </c>
      <c r="F12" s="131">
        <f>E12+0.7</f>
        <v>19.4</v>
      </c>
      <c r="G12" s="133">
        <f>F12+1</f>
        <v>20.4</v>
      </c>
      <c r="H12" s="131">
        <f>G12+1</f>
        <v>21.4</v>
      </c>
      <c r="I12" s="148"/>
      <c r="J12" s="170" t="s">
        <v>372</v>
      </c>
      <c r="K12" s="171" t="s">
        <v>341</v>
      </c>
      <c r="L12" s="171" t="s">
        <v>274</v>
      </c>
      <c r="M12" s="150" t="s">
        <v>274</v>
      </c>
      <c r="N12" s="150" t="s">
        <v>274</v>
      </c>
      <c r="O12" s="150" t="s">
        <v>274</v>
      </c>
      <c r="P12" s="150" t="s">
        <v>274</v>
      </c>
      <c r="Q12" s="150"/>
    </row>
    <row r="13" s="118" customFormat="1" ht="29.1" customHeight="1" spans="1:17">
      <c r="A13" s="128" t="s">
        <v>373</v>
      </c>
      <c r="B13" s="131">
        <f>C13-0.5</f>
        <v>10</v>
      </c>
      <c r="C13" s="131">
        <f>D13-0.5</f>
        <v>10.5</v>
      </c>
      <c r="D13" s="132">
        <v>11</v>
      </c>
      <c r="E13" s="133">
        <f>D13+0.5</f>
        <v>11.5</v>
      </c>
      <c r="F13" s="131">
        <f>E13+0.5</f>
        <v>12</v>
      </c>
      <c r="G13" s="140">
        <f>F13+0.7</f>
        <v>12.7</v>
      </c>
      <c r="H13" s="141">
        <f>G13+0.7</f>
        <v>13.4</v>
      </c>
      <c r="I13" s="148"/>
      <c r="J13" s="173" t="s">
        <v>374</v>
      </c>
      <c r="K13" s="171" t="s">
        <v>266</v>
      </c>
      <c r="L13" s="150" t="s">
        <v>274</v>
      </c>
      <c r="M13" s="171" t="s">
        <v>266</v>
      </c>
      <c r="N13" s="150" t="s">
        <v>274</v>
      </c>
      <c r="O13" s="171" t="s">
        <v>266</v>
      </c>
      <c r="P13" s="171" t="s">
        <v>266</v>
      </c>
      <c r="Q13" s="150"/>
    </row>
    <row r="14" s="118" customFormat="1" ht="29.1" customHeight="1" spans="1:17">
      <c r="A14" s="128" t="s">
        <v>375</v>
      </c>
      <c r="B14" s="131">
        <f>C14-1</f>
        <v>52</v>
      </c>
      <c r="C14" s="131">
        <f>D14-1</f>
        <v>53</v>
      </c>
      <c r="D14" s="132">
        <v>54</v>
      </c>
      <c r="E14" s="133">
        <f>D14+1</f>
        <v>55</v>
      </c>
      <c r="F14" s="131">
        <f>E14+1</f>
        <v>56</v>
      </c>
      <c r="G14" s="133">
        <f>F14+1.5</f>
        <v>57.5</v>
      </c>
      <c r="H14" s="131">
        <f>G14+1.5</f>
        <v>59</v>
      </c>
      <c r="I14" s="148"/>
      <c r="J14" s="170" t="s">
        <v>371</v>
      </c>
      <c r="K14" s="150" t="s">
        <v>277</v>
      </c>
      <c r="L14" s="171" t="s">
        <v>266</v>
      </c>
      <c r="M14" s="171" t="s">
        <v>266</v>
      </c>
      <c r="N14" s="171" t="s">
        <v>266</v>
      </c>
      <c r="O14" s="150" t="s">
        <v>274</v>
      </c>
      <c r="P14" s="150" t="s">
        <v>274</v>
      </c>
      <c r="Q14" s="150"/>
    </row>
    <row r="15" s="118" customFormat="1" ht="29.1" customHeight="1" spans="1:17">
      <c r="A15" s="142"/>
      <c r="B15" s="143"/>
      <c r="C15" s="143"/>
      <c r="D15" s="143"/>
      <c r="E15" s="143"/>
      <c r="F15" s="143"/>
      <c r="G15" s="143"/>
      <c r="H15" s="143"/>
      <c r="I15" s="148"/>
      <c r="J15" s="170" t="s">
        <v>376</v>
      </c>
      <c r="K15" s="171" t="s">
        <v>266</v>
      </c>
      <c r="L15" s="171" t="s">
        <v>274</v>
      </c>
      <c r="M15" s="150" t="s">
        <v>274</v>
      </c>
      <c r="N15" s="171" t="s">
        <v>266</v>
      </c>
      <c r="O15" s="150" t="s">
        <v>274</v>
      </c>
      <c r="P15" s="171" t="s">
        <v>266</v>
      </c>
      <c r="Q15" s="150"/>
    </row>
    <row r="16" s="118" customFormat="1" ht="29.1" customHeight="1" spans="1:17">
      <c r="A16" s="144"/>
      <c r="B16" s="145"/>
      <c r="C16" s="146"/>
      <c r="D16" s="147"/>
      <c r="E16" s="146"/>
      <c r="F16" s="146"/>
      <c r="G16" s="146"/>
      <c r="H16" s="148"/>
      <c r="I16" s="148"/>
      <c r="J16" s="150"/>
      <c r="K16" s="150"/>
      <c r="L16" s="150"/>
      <c r="M16" s="150"/>
      <c r="N16" s="172"/>
      <c r="O16" s="150"/>
      <c r="P16" s="150"/>
      <c r="Q16" s="150"/>
    </row>
    <row r="17" s="118" customFormat="1" ht="29.1" customHeight="1" spans="1:17">
      <c r="A17" s="149"/>
      <c r="B17" s="150"/>
      <c r="C17" s="151"/>
      <c r="D17" s="151"/>
      <c r="E17" s="151"/>
      <c r="F17" s="151"/>
      <c r="G17" s="150"/>
      <c r="H17" s="148"/>
      <c r="I17" s="148"/>
      <c r="J17" s="150"/>
      <c r="K17" s="150"/>
      <c r="L17" s="150"/>
      <c r="M17" s="150"/>
      <c r="N17" s="150"/>
      <c r="O17" s="150"/>
      <c r="P17" s="150"/>
      <c r="Q17" s="150"/>
    </row>
    <row r="18" s="118" customFormat="1" ht="29.1" customHeight="1" spans="1:17">
      <c r="A18" s="152"/>
      <c r="B18" s="153"/>
      <c r="C18" s="154"/>
      <c r="D18" s="154"/>
      <c r="E18" s="155"/>
      <c r="F18" s="155"/>
      <c r="G18" s="153"/>
      <c r="H18" s="148"/>
      <c r="I18" s="148"/>
      <c r="J18" s="153"/>
      <c r="K18" s="153"/>
      <c r="L18" s="150"/>
      <c r="M18" s="153"/>
      <c r="N18" s="153"/>
      <c r="O18" s="153"/>
      <c r="P18" s="153"/>
      <c r="Q18" s="153"/>
    </row>
    <row r="19" s="118" customFormat="1" ht="14.25" spans="1:17">
      <c r="A19" s="156" t="s">
        <v>192</v>
      </c>
      <c r="D19" s="157"/>
      <c r="E19" s="157"/>
      <c r="F19" s="157"/>
      <c r="G19" s="157"/>
      <c r="H19" s="157"/>
      <c r="I19" s="157"/>
      <c r="J19" s="157"/>
      <c r="K19" s="174"/>
      <c r="L19" s="174"/>
      <c r="M19" s="174"/>
      <c r="N19" s="174"/>
      <c r="O19" s="174"/>
      <c r="P19" s="174"/>
      <c r="Q19" s="174"/>
    </row>
    <row r="20" s="118" customFormat="1" ht="14.25" spans="1:17">
      <c r="A20" s="118" t="s">
        <v>193</v>
      </c>
      <c r="B20" s="157"/>
      <c r="C20" s="157"/>
      <c r="D20" s="157"/>
      <c r="E20" s="157"/>
      <c r="F20" s="157"/>
      <c r="G20" s="157"/>
      <c r="H20" s="157"/>
      <c r="I20" s="157"/>
      <c r="J20" s="156" t="s">
        <v>280</v>
      </c>
      <c r="K20" s="175"/>
      <c r="L20" s="175" t="s">
        <v>346</v>
      </c>
      <c r="M20" s="175"/>
      <c r="N20" s="175" t="s">
        <v>281</v>
      </c>
      <c r="O20" s="175"/>
      <c r="P20" s="175"/>
      <c r="Q20" s="119"/>
    </row>
    <row r="21" s="118" customFormat="1" customHeight="1" spans="1:17">
      <c r="A21" s="157"/>
      <c r="K21" s="119"/>
      <c r="L21" s="119"/>
      <c r="M21" s="119"/>
      <c r="N21" s="119"/>
      <c r="O21" s="119"/>
      <c r="P21" s="119"/>
      <c r="Q21" s="11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378</v>
      </c>
      <c r="B2" s="62" t="s">
        <v>379</v>
      </c>
      <c r="C2" s="62" t="s">
        <v>380</v>
      </c>
      <c r="D2" s="62" t="s">
        <v>381</v>
      </c>
      <c r="E2" s="62" t="s">
        <v>382</v>
      </c>
      <c r="F2" s="62" t="s">
        <v>383</v>
      </c>
      <c r="G2" s="62" t="s">
        <v>384</v>
      </c>
      <c r="H2" s="62" t="s">
        <v>385</v>
      </c>
      <c r="I2" s="67" t="s">
        <v>386</v>
      </c>
      <c r="J2" s="67" t="s">
        <v>387</v>
      </c>
      <c r="K2" s="67" t="s">
        <v>388</v>
      </c>
      <c r="L2" s="67" t="s">
        <v>389</v>
      </c>
      <c r="M2" s="67" t="s">
        <v>390</v>
      </c>
      <c r="N2" s="62" t="s">
        <v>391</v>
      </c>
      <c r="O2" s="62" t="s">
        <v>392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393</v>
      </c>
      <c r="J3" s="67" t="s">
        <v>393</v>
      </c>
      <c r="K3" s="67" t="s">
        <v>393</v>
      </c>
      <c r="L3" s="67" t="s">
        <v>393</v>
      </c>
      <c r="M3" s="67" t="s">
        <v>393</v>
      </c>
      <c r="N3" s="65"/>
      <c r="O3" s="65"/>
    </row>
    <row r="4" s="56" customFormat="1" spans="1:15">
      <c r="A4" s="103">
        <v>1</v>
      </c>
      <c r="B4" s="104" t="s">
        <v>394</v>
      </c>
      <c r="C4" s="75" t="s">
        <v>395</v>
      </c>
      <c r="D4" s="103" t="s">
        <v>120</v>
      </c>
      <c r="E4" s="103" t="s">
        <v>63</v>
      </c>
      <c r="F4" s="75" t="s">
        <v>54</v>
      </c>
      <c r="G4" s="75"/>
      <c r="H4" s="75"/>
      <c r="I4" s="75">
        <v>1</v>
      </c>
      <c r="J4" s="75"/>
      <c r="K4" s="75"/>
      <c r="L4" s="75"/>
      <c r="M4" s="75">
        <v>1</v>
      </c>
      <c r="N4" s="75">
        <f t="shared" ref="N4:N6" si="0">SUM(I4:M4)</f>
        <v>2</v>
      </c>
      <c r="O4" s="75" t="s">
        <v>396</v>
      </c>
    </row>
    <row r="5" s="56" customFormat="1" spans="1:15">
      <c r="A5" s="103">
        <v>2</v>
      </c>
      <c r="B5" s="104" t="s">
        <v>397</v>
      </c>
      <c r="C5" s="75" t="s">
        <v>395</v>
      </c>
      <c r="D5" s="103" t="s">
        <v>119</v>
      </c>
      <c r="E5" s="103" t="s">
        <v>63</v>
      </c>
      <c r="F5" s="75" t="s">
        <v>54</v>
      </c>
      <c r="G5" s="75"/>
      <c r="H5" s="103"/>
      <c r="I5" s="75"/>
      <c r="J5" s="75"/>
      <c r="K5" s="75">
        <v>1</v>
      </c>
      <c r="L5" s="75"/>
      <c r="M5" s="75"/>
      <c r="N5" s="75">
        <f t="shared" si="0"/>
        <v>1</v>
      </c>
      <c r="O5" s="75" t="s">
        <v>396</v>
      </c>
    </row>
    <row r="6" s="56" customFormat="1" spans="1:15">
      <c r="A6" s="103">
        <v>3</v>
      </c>
      <c r="B6" s="104" t="s">
        <v>398</v>
      </c>
      <c r="C6" s="75" t="s">
        <v>395</v>
      </c>
      <c r="D6" s="103" t="s">
        <v>121</v>
      </c>
      <c r="E6" s="103" t="s">
        <v>63</v>
      </c>
      <c r="F6" s="75" t="s">
        <v>54</v>
      </c>
      <c r="G6" s="103"/>
      <c r="H6" s="103"/>
      <c r="I6" s="103">
        <v>1</v>
      </c>
      <c r="J6" s="103"/>
      <c r="K6" s="103"/>
      <c r="L6" s="103"/>
      <c r="M6" s="103"/>
      <c r="N6" s="75">
        <f t="shared" si="0"/>
        <v>1</v>
      </c>
      <c r="O6" s="75" t="s">
        <v>396</v>
      </c>
    </row>
    <row r="7" s="56" customFormat="1" spans="1:15">
      <c r="A7" s="103"/>
      <c r="B7" s="103"/>
      <c r="C7" s="75"/>
      <c r="D7" s="103"/>
      <c r="E7" s="103"/>
      <c r="F7" s="75"/>
      <c r="G7" s="75"/>
      <c r="H7" s="103"/>
      <c r="I7" s="75"/>
      <c r="J7" s="75"/>
      <c r="K7" s="75"/>
      <c r="L7" s="75"/>
      <c r="M7" s="75"/>
      <c r="N7" s="75"/>
      <c r="O7" s="75"/>
    </row>
    <row r="8" s="56" customFormat="1" spans="1:15">
      <c r="A8" s="103"/>
      <c r="B8" s="103"/>
      <c r="C8" s="75"/>
      <c r="D8" s="103"/>
      <c r="E8" s="103"/>
      <c r="F8" s="75"/>
      <c r="G8" s="103"/>
      <c r="H8" s="103"/>
      <c r="I8" s="103"/>
      <c r="J8" s="103"/>
      <c r="K8" s="103"/>
      <c r="L8" s="103"/>
      <c r="M8" s="103"/>
      <c r="N8" s="75"/>
      <c r="O8" s="75"/>
    </row>
    <row r="9" s="56" customFormat="1" spans="1:15">
      <c r="A9" s="103"/>
      <c r="B9" s="103"/>
      <c r="C9" s="75"/>
      <c r="D9" s="103"/>
      <c r="E9" s="103"/>
      <c r="F9" s="75"/>
      <c r="G9" s="103"/>
      <c r="H9" s="103"/>
      <c r="I9" s="103"/>
      <c r="J9" s="103"/>
      <c r="K9" s="103"/>
      <c r="L9" s="103"/>
      <c r="M9" s="103"/>
      <c r="N9" s="75"/>
      <c r="O9" s="75"/>
    </row>
    <row r="10" s="56" customFormat="1" spans="1:15">
      <c r="A10" s="103"/>
      <c r="B10" s="103"/>
      <c r="C10" s="75"/>
      <c r="D10" s="103"/>
      <c r="E10" s="103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="56" customFormat="1" spans="1:15">
      <c r="A11" s="103"/>
      <c r="B11" s="103"/>
      <c r="C11" s="75"/>
      <c r="D11" s="103"/>
      <c r="E11" s="103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="56" customFormat="1" spans="1:15">
      <c r="A12" s="103"/>
      <c r="B12" s="103"/>
      <c r="C12" s="75"/>
      <c r="D12" s="103"/>
      <c r="E12" s="103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="56" customFormat="1" spans="1:15">
      <c r="A13" s="103"/>
      <c r="B13" s="103"/>
      <c r="C13" s="75"/>
      <c r="D13" s="103"/>
      <c r="E13" s="103"/>
      <c r="F13" s="75"/>
      <c r="G13" s="75"/>
      <c r="H13" s="75"/>
      <c r="I13" s="103"/>
      <c r="J13" s="103"/>
      <c r="K13" s="103"/>
      <c r="L13" s="103"/>
      <c r="M13" s="103"/>
      <c r="N13" s="75"/>
      <c r="O13" s="75"/>
    </row>
    <row r="14" s="56" customFormat="1" spans="1:15">
      <c r="A14" s="103"/>
      <c r="B14" s="103"/>
      <c r="C14" s="75"/>
      <c r="D14" s="103"/>
      <c r="E14" s="103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="56" customFormat="1" spans="1: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="56" customFormat="1" spans="1:1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="58" customFormat="1" ht="18.75" spans="1:15">
      <c r="A17" s="83" t="s">
        <v>399</v>
      </c>
      <c r="B17" s="84"/>
      <c r="C17" s="84"/>
      <c r="D17" s="85"/>
      <c r="E17" s="86"/>
      <c r="F17" s="88"/>
      <c r="G17" s="88"/>
      <c r="H17" s="88"/>
      <c r="I17" s="87"/>
      <c r="J17" s="83" t="s">
        <v>400</v>
      </c>
      <c r="K17" s="84"/>
      <c r="L17" s="84"/>
      <c r="M17" s="85"/>
      <c r="N17" s="84"/>
      <c r="O17" s="99"/>
    </row>
    <row r="18" s="56" customFormat="1" ht="16.5" spans="1:15">
      <c r="A18" s="89" t="s">
        <v>401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0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402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378</v>
      </c>
      <c r="B2" s="62" t="s">
        <v>383</v>
      </c>
      <c r="C2" s="101" t="s">
        <v>379</v>
      </c>
      <c r="D2" s="62" t="s">
        <v>380</v>
      </c>
      <c r="E2" s="62" t="s">
        <v>381</v>
      </c>
      <c r="F2" s="62" t="s">
        <v>382</v>
      </c>
      <c r="G2" s="63" t="s">
        <v>403</v>
      </c>
      <c r="H2" s="91"/>
      <c r="I2" s="63" t="s">
        <v>404</v>
      </c>
      <c r="J2" s="91"/>
      <c r="K2" s="110" t="s">
        <v>405</v>
      </c>
      <c r="L2" s="111" t="s">
        <v>406</v>
      </c>
      <c r="M2" s="112" t="s">
        <v>407</v>
      </c>
    </row>
    <row r="3" s="55" customFormat="1" ht="16.5" customHeight="1" spans="1:13">
      <c r="A3" s="65"/>
      <c r="B3" s="65"/>
      <c r="C3" s="102"/>
      <c r="D3" s="65"/>
      <c r="E3" s="65"/>
      <c r="F3" s="65"/>
      <c r="G3" s="67" t="s">
        <v>408</v>
      </c>
      <c r="H3" s="67" t="s">
        <v>409</v>
      </c>
      <c r="I3" s="67" t="s">
        <v>408</v>
      </c>
      <c r="J3" s="67" t="s">
        <v>409</v>
      </c>
      <c r="K3" s="113"/>
      <c r="L3" s="114"/>
      <c r="M3" s="115"/>
    </row>
    <row r="4" s="56" customFormat="1" spans="1:13">
      <c r="A4" s="103"/>
      <c r="B4" s="104" t="s">
        <v>54</v>
      </c>
      <c r="C4" s="104" t="s">
        <v>394</v>
      </c>
      <c r="D4" s="75" t="s">
        <v>395</v>
      </c>
      <c r="E4" s="103" t="s">
        <v>120</v>
      </c>
      <c r="F4" s="103" t="s">
        <v>63</v>
      </c>
      <c r="G4" s="75" t="s">
        <v>410</v>
      </c>
      <c r="H4" s="105">
        <v>0.02</v>
      </c>
      <c r="I4" s="105"/>
      <c r="J4" s="105"/>
      <c r="K4" s="105"/>
      <c r="L4" s="75"/>
      <c r="M4" s="75" t="s">
        <v>396</v>
      </c>
    </row>
    <row r="5" s="56" customFormat="1" spans="1:13">
      <c r="A5" s="103"/>
      <c r="B5" s="104" t="s">
        <v>54</v>
      </c>
      <c r="C5" s="104" t="s">
        <v>397</v>
      </c>
      <c r="D5" s="75" t="s">
        <v>395</v>
      </c>
      <c r="E5" s="103" t="s">
        <v>119</v>
      </c>
      <c r="F5" s="103" t="s">
        <v>63</v>
      </c>
      <c r="G5" s="75" t="s">
        <v>410</v>
      </c>
      <c r="H5" s="105">
        <v>0.02</v>
      </c>
      <c r="I5" s="105"/>
      <c r="J5" s="105"/>
      <c r="K5" s="105"/>
      <c r="L5" s="75"/>
      <c r="M5" s="75" t="s">
        <v>396</v>
      </c>
    </row>
    <row r="6" s="56" customFormat="1" spans="1:13">
      <c r="A6" s="103"/>
      <c r="B6" s="104" t="s">
        <v>54</v>
      </c>
      <c r="C6" s="104" t="s">
        <v>398</v>
      </c>
      <c r="D6" s="75" t="s">
        <v>395</v>
      </c>
      <c r="E6" s="103" t="s">
        <v>121</v>
      </c>
      <c r="F6" s="103" t="s">
        <v>63</v>
      </c>
      <c r="G6" s="75" t="s">
        <v>410</v>
      </c>
      <c r="H6" s="105">
        <v>0.02</v>
      </c>
      <c r="I6" s="105"/>
      <c r="J6" s="105"/>
      <c r="K6" s="105"/>
      <c r="L6" s="75"/>
      <c r="M6" s="75" t="s">
        <v>396</v>
      </c>
    </row>
    <row r="7" s="56" customFormat="1" spans="1:13">
      <c r="A7" s="103"/>
      <c r="B7" s="104"/>
      <c r="C7" s="104"/>
      <c r="D7" s="75"/>
      <c r="E7" s="103"/>
      <c r="F7" s="103"/>
      <c r="G7" s="106"/>
      <c r="H7" s="105"/>
      <c r="I7" s="103"/>
      <c r="J7" s="103"/>
      <c r="K7" s="103"/>
      <c r="L7" s="103"/>
      <c r="M7" s="75"/>
    </row>
    <row r="8" s="56" customFormat="1" spans="1:13">
      <c r="A8" s="103"/>
      <c r="B8" s="75"/>
      <c r="C8" s="103"/>
      <c r="D8" s="75"/>
      <c r="E8" s="103"/>
      <c r="F8" s="103"/>
      <c r="G8" s="106"/>
      <c r="H8" s="105"/>
      <c r="I8" s="103"/>
      <c r="J8" s="103"/>
      <c r="K8" s="103"/>
      <c r="L8" s="103"/>
      <c r="M8" s="75"/>
    </row>
    <row r="9" s="56" customFormat="1" spans="1:13">
      <c r="A9" s="103"/>
      <c r="B9" s="75"/>
      <c r="C9" s="103"/>
      <c r="D9" s="75"/>
      <c r="E9" s="103"/>
      <c r="F9" s="103"/>
      <c r="G9" s="106"/>
      <c r="H9" s="105"/>
      <c r="I9" s="105"/>
      <c r="J9" s="105"/>
      <c r="K9" s="105"/>
      <c r="L9" s="75"/>
      <c r="M9" s="75"/>
    </row>
    <row r="10" s="56" customFormat="1" spans="1:13">
      <c r="A10" s="103"/>
      <c r="B10" s="75"/>
      <c r="C10" s="103"/>
      <c r="D10" s="75"/>
      <c r="E10" s="103"/>
      <c r="F10" s="103"/>
      <c r="G10" s="106"/>
      <c r="H10" s="105"/>
      <c r="I10" s="105"/>
      <c r="J10" s="105"/>
      <c r="K10" s="105"/>
      <c r="L10" s="75"/>
      <c r="M10" s="75"/>
    </row>
    <row r="11" s="56" customFormat="1" spans="1:13">
      <c r="A11" s="103"/>
      <c r="B11" s="75"/>
      <c r="C11" s="103"/>
      <c r="D11" s="75"/>
      <c r="E11" s="103"/>
      <c r="F11" s="103"/>
      <c r="G11" s="106"/>
      <c r="H11" s="105"/>
      <c r="I11" s="103"/>
      <c r="J11" s="103"/>
      <c r="K11" s="103"/>
      <c r="L11" s="103"/>
      <c r="M11" s="75"/>
    </row>
    <row r="12" s="56" customFormat="1" spans="1:13">
      <c r="A12" s="103"/>
      <c r="B12" s="75"/>
      <c r="C12" s="103"/>
      <c r="D12" s="75"/>
      <c r="E12" s="103"/>
      <c r="F12" s="103"/>
      <c r="G12" s="106"/>
      <c r="H12" s="105"/>
      <c r="I12" s="103"/>
      <c r="J12" s="103"/>
      <c r="K12" s="103"/>
      <c r="L12" s="103"/>
      <c r="M12" s="75"/>
    </row>
    <row r="13" s="56" customFormat="1" spans="1:13">
      <c r="A13" s="103"/>
      <c r="B13" s="75"/>
      <c r="C13" s="103"/>
      <c r="D13" s="75"/>
      <c r="E13" s="103"/>
      <c r="F13" s="103"/>
      <c r="G13" s="106"/>
      <c r="H13" s="105"/>
      <c r="I13" s="105"/>
      <c r="J13" s="105"/>
      <c r="K13" s="105"/>
      <c r="L13" s="75"/>
      <c r="M13" s="75"/>
    </row>
    <row r="14" s="56" customFormat="1" spans="1:13">
      <c r="A14" s="103"/>
      <c r="B14" s="75"/>
      <c r="C14" s="103"/>
      <c r="D14" s="75"/>
      <c r="E14" s="103"/>
      <c r="F14" s="103"/>
      <c r="G14" s="106"/>
      <c r="H14" s="105"/>
      <c r="I14" s="105"/>
      <c r="J14" s="105"/>
      <c r="K14" s="105"/>
      <c r="L14" s="75"/>
      <c r="M14" s="75"/>
    </row>
    <row r="15" s="56" customFormat="1" spans="1:13">
      <c r="A15" s="103"/>
      <c r="B15" s="75"/>
      <c r="C15" s="103"/>
      <c r="D15" s="75"/>
      <c r="E15" s="103"/>
      <c r="F15" s="103"/>
      <c r="G15" s="106"/>
      <c r="H15" s="105"/>
      <c r="I15" s="105"/>
      <c r="J15" s="105"/>
      <c r="K15" s="105"/>
      <c r="L15" s="75"/>
      <c r="M15" s="75"/>
    </row>
    <row r="16" s="56" customFormat="1" spans="1:13">
      <c r="A16" s="103"/>
      <c r="B16" s="75"/>
      <c r="C16" s="103"/>
      <c r="D16" s="75"/>
      <c r="E16" s="103"/>
      <c r="F16" s="103"/>
      <c r="G16" s="106"/>
      <c r="H16" s="105"/>
      <c r="I16" s="105"/>
      <c r="J16" s="105"/>
      <c r="K16" s="105"/>
      <c r="L16" s="75"/>
      <c r="M16" s="75"/>
    </row>
    <row r="17" s="56" customFormat="1" spans="1:13">
      <c r="A17" s="103"/>
      <c r="B17" s="75"/>
      <c r="C17" s="107"/>
      <c r="D17" s="75"/>
      <c r="E17" s="75"/>
      <c r="F17" s="103"/>
      <c r="G17" s="106"/>
      <c r="H17" s="105"/>
      <c r="I17" s="105"/>
      <c r="J17" s="105"/>
      <c r="K17" s="105"/>
      <c r="L17" s="75"/>
      <c r="M17" s="75"/>
    </row>
    <row r="18" s="56" customFormat="1" ht="16.5" customHeight="1" spans="1:13">
      <c r="A18" s="103"/>
      <c r="B18" s="103"/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="56" customFormat="1" spans="1:13">
      <c r="A19" s="103"/>
      <c r="B19" s="103"/>
      <c r="C19" s="107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="58" customFormat="1" ht="18.75" spans="1:13">
      <c r="A20" s="83" t="s">
        <v>411</v>
      </c>
      <c r="B20" s="84"/>
      <c r="C20" s="84"/>
      <c r="D20" s="84"/>
      <c r="E20" s="85"/>
      <c r="F20" s="86"/>
      <c r="G20" s="87"/>
      <c r="H20" s="83" t="s">
        <v>400</v>
      </c>
      <c r="I20" s="84"/>
      <c r="J20" s="84"/>
      <c r="K20" s="85"/>
      <c r="L20" s="116"/>
      <c r="M20" s="99"/>
    </row>
    <row r="21" s="60" customFormat="1" ht="16.5" spans="1:13">
      <c r="A21" s="108" t="s">
        <v>412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7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414</v>
      </c>
      <c r="B2" s="62" t="s">
        <v>383</v>
      </c>
      <c r="C2" s="62" t="s">
        <v>379</v>
      </c>
      <c r="D2" s="62" t="s">
        <v>380</v>
      </c>
      <c r="E2" s="62" t="s">
        <v>381</v>
      </c>
      <c r="F2" s="62" t="s">
        <v>382</v>
      </c>
      <c r="G2" s="63" t="s">
        <v>415</v>
      </c>
      <c r="H2" s="64"/>
      <c r="I2" s="91"/>
      <c r="J2" s="63" t="s">
        <v>416</v>
      </c>
      <c r="K2" s="64"/>
      <c r="L2" s="91"/>
      <c r="M2" s="63" t="s">
        <v>417</v>
      </c>
      <c r="N2" s="64"/>
      <c r="O2" s="91"/>
      <c r="P2" s="63" t="s">
        <v>418</v>
      </c>
      <c r="Q2" s="64"/>
      <c r="R2" s="91"/>
      <c r="S2" s="64" t="s">
        <v>419</v>
      </c>
      <c r="T2" s="64"/>
      <c r="U2" s="91"/>
      <c r="V2" s="94" t="s">
        <v>420</v>
      </c>
      <c r="W2" s="94" t="s">
        <v>392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421</v>
      </c>
      <c r="H3" s="67" t="s">
        <v>68</v>
      </c>
      <c r="I3" s="67" t="s">
        <v>383</v>
      </c>
      <c r="J3" s="67" t="s">
        <v>421</v>
      </c>
      <c r="K3" s="67" t="s">
        <v>68</v>
      </c>
      <c r="L3" s="67" t="s">
        <v>383</v>
      </c>
      <c r="M3" s="67" t="s">
        <v>421</v>
      </c>
      <c r="N3" s="67" t="s">
        <v>68</v>
      </c>
      <c r="O3" s="67" t="s">
        <v>383</v>
      </c>
      <c r="P3" s="67" t="s">
        <v>421</v>
      </c>
      <c r="Q3" s="67" t="s">
        <v>68</v>
      </c>
      <c r="R3" s="67" t="s">
        <v>383</v>
      </c>
      <c r="S3" s="67" t="s">
        <v>421</v>
      </c>
      <c r="T3" s="67" t="s">
        <v>68</v>
      </c>
      <c r="U3" s="67" t="s">
        <v>383</v>
      </c>
      <c r="V3" s="95"/>
      <c r="W3" s="95"/>
    </row>
    <row r="4" s="56" customFormat="1" ht="27" spans="1:23">
      <c r="A4" s="68" t="s">
        <v>422</v>
      </c>
      <c r="B4" s="68" t="s">
        <v>423</v>
      </c>
      <c r="C4" s="69" t="s">
        <v>397</v>
      </c>
      <c r="D4" s="70" t="s">
        <v>395</v>
      </c>
      <c r="E4" s="68" t="s">
        <v>119</v>
      </c>
      <c r="F4" s="68" t="s">
        <v>63</v>
      </c>
      <c r="G4" s="71"/>
      <c r="H4" s="71" t="s">
        <v>424</v>
      </c>
      <c r="I4" s="71" t="s">
        <v>54</v>
      </c>
      <c r="J4" s="71"/>
      <c r="K4" s="92" t="s">
        <v>425</v>
      </c>
      <c r="L4" s="71" t="s">
        <v>54</v>
      </c>
      <c r="N4" s="93" t="s">
        <v>426</v>
      </c>
      <c r="O4" s="71" t="s">
        <v>54</v>
      </c>
      <c r="P4" s="71"/>
      <c r="Q4" s="93" t="s">
        <v>427</v>
      </c>
      <c r="R4" s="71" t="s">
        <v>54</v>
      </c>
      <c r="S4" s="71"/>
      <c r="T4" s="93" t="s">
        <v>428</v>
      </c>
      <c r="U4" s="71" t="s">
        <v>54</v>
      </c>
      <c r="V4" s="96" t="s">
        <v>429</v>
      </c>
      <c r="W4" s="75"/>
    </row>
    <row r="5" s="57" customFormat="1" ht="16.5" spans="1:23">
      <c r="A5" s="72"/>
      <c r="B5" s="72"/>
      <c r="C5" s="73"/>
      <c r="D5" s="74"/>
      <c r="E5" s="72"/>
      <c r="F5" s="72"/>
      <c r="G5" s="63" t="s">
        <v>430</v>
      </c>
      <c r="H5" s="64"/>
      <c r="I5" s="91"/>
      <c r="J5" s="63" t="s">
        <v>431</v>
      </c>
      <c r="K5" s="64"/>
      <c r="L5" s="91"/>
      <c r="M5" s="63" t="s">
        <v>432</v>
      </c>
      <c r="N5" s="64"/>
      <c r="O5" s="91"/>
      <c r="P5" s="63" t="s">
        <v>433</v>
      </c>
      <c r="Q5" s="64"/>
      <c r="R5" s="91"/>
      <c r="S5" s="64" t="s">
        <v>434</v>
      </c>
      <c r="T5" s="64"/>
      <c r="U5" s="91"/>
      <c r="V5" s="97"/>
      <c r="W5" s="98"/>
    </row>
    <row r="6" s="57" customFormat="1" ht="16.5" spans="1:23">
      <c r="A6" s="72"/>
      <c r="B6" s="72"/>
      <c r="C6" s="73"/>
      <c r="D6" s="74"/>
      <c r="E6" s="72"/>
      <c r="F6" s="72"/>
      <c r="G6" s="67" t="s">
        <v>421</v>
      </c>
      <c r="H6" s="67" t="s">
        <v>68</v>
      </c>
      <c r="I6" s="67" t="s">
        <v>383</v>
      </c>
      <c r="J6" s="67" t="s">
        <v>421</v>
      </c>
      <c r="K6" s="67" t="s">
        <v>68</v>
      </c>
      <c r="L6" s="67" t="s">
        <v>383</v>
      </c>
      <c r="M6" s="67" t="s">
        <v>421</v>
      </c>
      <c r="N6" s="67" t="s">
        <v>68</v>
      </c>
      <c r="O6" s="67" t="s">
        <v>383</v>
      </c>
      <c r="P6" s="67" t="s">
        <v>421</v>
      </c>
      <c r="Q6" s="67" t="s">
        <v>68</v>
      </c>
      <c r="R6" s="67" t="s">
        <v>383</v>
      </c>
      <c r="S6" s="67" t="s">
        <v>421</v>
      </c>
      <c r="T6" s="67" t="s">
        <v>68</v>
      </c>
      <c r="U6" s="67" t="s">
        <v>383</v>
      </c>
      <c r="V6" s="97"/>
      <c r="W6" s="98"/>
    </row>
    <row r="7" s="56" customFormat="1" ht="28.5" spans="1:23">
      <c r="A7" s="68"/>
      <c r="B7" s="68"/>
      <c r="C7" s="69"/>
      <c r="D7" s="70"/>
      <c r="E7" s="68"/>
      <c r="F7" s="68"/>
      <c r="G7" s="75"/>
      <c r="H7" s="76" t="s">
        <v>435</v>
      </c>
      <c r="I7" s="71" t="s">
        <v>54</v>
      </c>
      <c r="J7" s="75"/>
      <c r="K7" s="75" t="s">
        <v>436</v>
      </c>
      <c r="L7" s="71" t="s">
        <v>437</v>
      </c>
      <c r="M7" s="75"/>
      <c r="N7" s="75" t="s">
        <v>438</v>
      </c>
      <c r="O7" s="71" t="s">
        <v>54</v>
      </c>
      <c r="P7" s="75"/>
      <c r="Q7" s="75"/>
      <c r="R7" s="75"/>
      <c r="S7" s="75"/>
      <c r="T7" s="75"/>
      <c r="U7" s="75"/>
      <c r="V7" s="78"/>
      <c r="W7" s="75"/>
    </row>
    <row r="8" s="57" customFormat="1" ht="16.5" spans="1:23">
      <c r="A8" s="72"/>
      <c r="B8" s="72"/>
      <c r="C8" s="73"/>
      <c r="D8" s="74"/>
      <c r="E8" s="72"/>
      <c r="F8" s="72"/>
      <c r="G8" s="63" t="s">
        <v>439</v>
      </c>
      <c r="H8" s="64"/>
      <c r="I8" s="91"/>
      <c r="J8" s="63" t="s">
        <v>440</v>
      </c>
      <c r="K8" s="64"/>
      <c r="L8" s="91"/>
      <c r="M8" s="63" t="s">
        <v>441</v>
      </c>
      <c r="N8" s="64"/>
      <c r="O8" s="91"/>
      <c r="P8" s="63" t="s">
        <v>442</v>
      </c>
      <c r="Q8" s="64"/>
      <c r="R8" s="91"/>
      <c r="S8" s="64" t="s">
        <v>443</v>
      </c>
      <c r="T8" s="64"/>
      <c r="U8" s="91"/>
      <c r="V8" s="97"/>
      <c r="W8" s="98"/>
    </row>
    <row r="9" s="57" customFormat="1" ht="16.5" spans="1:23">
      <c r="A9" s="72"/>
      <c r="B9" s="72"/>
      <c r="C9" s="73"/>
      <c r="D9" s="74"/>
      <c r="E9" s="72"/>
      <c r="F9" s="72"/>
      <c r="G9" s="67" t="s">
        <v>421</v>
      </c>
      <c r="H9" s="67" t="s">
        <v>68</v>
      </c>
      <c r="I9" s="67" t="s">
        <v>383</v>
      </c>
      <c r="J9" s="67" t="s">
        <v>421</v>
      </c>
      <c r="K9" s="67" t="s">
        <v>68</v>
      </c>
      <c r="L9" s="67" t="s">
        <v>383</v>
      </c>
      <c r="M9" s="67" t="s">
        <v>421</v>
      </c>
      <c r="N9" s="67" t="s">
        <v>68</v>
      </c>
      <c r="O9" s="67" t="s">
        <v>383</v>
      </c>
      <c r="P9" s="67" t="s">
        <v>421</v>
      </c>
      <c r="Q9" s="67" t="s">
        <v>68</v>
      </c>
      <c r="R9" s="67" t="s">
        <v>383</v>
      </c>
      <c r="S9" s="67" t="s">
        <v>421</v>
      </c>
      <c r="T9" s="67" t="s">
        <v>68</v>
      </c>
      <c r="U9" s="67" t="s">
        <v>383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5"/>
      <c r="H10" s="75"/>
      <c r="I10" s="71"/>
      <c r="J10" s="75"/>
      <c r="K10" s="75"/>
      <c r="L10" s="71"/>
      <c r="M10" s="75"/>
      <c r="N10" s="75"/>
      <c r="O10" s="71"/>
      <c r="P10" s="75"/>
      <c r="Q10" s="75"/>
      <c r="R10" s="71"/>
      <c r="S10" s="75"/>
      <c r="T10" s="75"/>
      <c r="U10" s="75"/>
      <c r="V10" s="78"/>
      <c r="W10" s="75"/>
    </row>
    <row r="11" s="54" customFormat="1" ht="16.5" spans="1:23">
      <c r="A11" s="72"/>
      <c r="B11" s="72"/>
      <c r="C11" s="73"/>
      <c r="D11" s="74"/>
      <c r="E11" s="72"/>
      <c r="F11" s="72"/>
      <c r="G11" s="63" t="s">
        <v>439</v>
      </c>
      <c r="H11" s="64"/>
      <c r="I11" s="91"/>
      <c r="J11" s="63" t="s">
        <v>440</v>
      </c>
      <c r="K11" s="64"/>
      <c r="L11" s="91"/>
      <c r="M11" s="63" t="s">
        <v>441</v>
      </c>
      <c r="N11" s="64"/>
      <c r="O11" s="91"/>
      <c r="P11" s="63" t="s">
        <v>442</v>
      </c>
      <c r="Q11" s="64"/>
      <c r="R11" s="91"/>
      <c r="S11" s="64" t="s">
        <v>443</v>
      </c>
      <c r="T11" s="64"/>
      <c r="U11" s="91"/>
      <c r="V11" s="97"/>
      <c r="W11" s="98"/>
    </row>
    <row r="12" s="54" customFormat="1" ht="16.5" spans="1:23">
      <c r="A12" s="72"/>
      <c r="B12" s="72"/>
      <c r="C12" s="73"/>
      <c r="D12" s="74"/>
      <c r="E12" s="72"/>
      <c r="F12" s="72"/>
      <c r="G12" s="67" t="s">
        <v>421</v>
      </c>
      <c r="H12" s="67" t="s">
        <v>68</v>
      </c>
      <c r="I12" s="67" t="s">
        <v>383</v>
      </c>
      <c r="J12" s="67" t="s">
        <v>421</v>
      </c>
      <c r="K12" s="67" t="s">
        <v>68</v>
      </c>
      <c r="L12" s="67" t="s">
        <v>383</v>
      </c>
      <c r="M12" s="67" t="s">
        <v>421</v>
      </c>
      <c r="N12" s="67" t="s">
        <v>68</v>
      </c>
      <c r="O12" s="67" t="s">
        <v>383</v>
      </c>
      <c r="P12" s="67" t="s">
        <v>421</v>
      </c>
      <c r="Q12" s="67" t="s">
        <v>68</v>
      </c>
      <c r="R12" s="67" t="s">
        <v>383</v>
      </c>
      <c r="S12" s="67" t="s">
        <v>421</v>
      </c>
      <c r="T12" s="67" t="s">
        <v>68</v>
      </c>
      <c r="U12" s="67" t="s">
        <v>383</v>
      </c>
      <c r="V12" s="97"/>
      <c r="W12" s="98"/>
    </row>
    <row r="13" s="56" customFormat="1" ht="16.5" spans="1:23">
      <c r="A13" s="68" t="s">
        <v>422</v>
      </c>
      <c r="B13" s="68" t="s">
        <v>423</v>
      </c>
      <c r="C13" s="69" t="s">
        <v>398</v>
      </c>
      <c r="D13" s="70" t="s">
        <v>395</v>
      </c>
      <c r="E13" s="77" t="s">
        <v>121</v>
      </c>
      <c r="F13" s="68" t="s">
        <v>63</v>
      </c>
      <c r="G13" s="63" t="s">
        <v>430</v>
      </c>
      <c r="H13" s="64"/>
      <c r="I13" s="91"/>
      <c r="J13" s="63" t="s">
        <v>431</v>
      </c>
      <c r="K13" s="64"/>
      <c r="L13" s="91"/>
      <c r="M13" s="63" t="s">
        <v>432</v>
      </c>
      <c r="N13" s="64"/>
      <c r="O13" s="91"/>
      <c r="P13" s="63" t="s">
        <v>433</v>
      </c>
      <c r="Q13" s="64"/>
      <c r="R13" s="91"/>
      <c r="S13" s="64" t="s">
        <v>434</v>
      </c>
      <c r="T13" s="64"/>
      <c r="U13" s="91"/>
      <c r="V13" s="97"/>
      <c r="W13" s="75"/>
    </row>
    <row r="14" s="56" customFormat="1" ht="16.5" spans="1:23">
      <c r="A14" s="72"/>
      <c r="B14" s="72"/>
      <c r="C14" s="73"/>
      <c r="D14" s="74"/>
      <c r="E14" s="77"/>
      <c r="F14" s="72"/>
      <c r="G14" s="67" t="s">
        <v>421</v>
      </c>
      <c r="H14" s="67" t="s">
        <v>68</v>
      </c>
      <c r="I14" s="67" t="s">
        <v>383</v>
      </c>
      <c r="J14" s="67" t="s">
        <v>421</v>
      </c>
      <c r="K14" s="67" t="s">
        <v>68</v>
      </c>
      <c r="L14" s="67" t="s">
        <v>383</v>
      </c>
      <c r="M14" s="67" t="s">
        <v>421</v>
      </c>
      <c r="N14" s="67" t="s">
        <v>68</v>
      </c>
      <c r="O14" s="67" t="s">
        <v>383</v>
      </c>
      <c r="P14" s="67" t="s">
        <v>421</v>
      </c>
      <c r="Q14" s="67" t="s">
        <v>68</v>
      </c>
      <c r="R14" s="67" t="s">
        <v>383</v>
      </c>
      <c r="S14" s="67" t="s">
        <v>421</v>
      </c>
      <c r="T14" s="67" t="s">
        <v>68</v>
      </c>
      <c r="U14" s="67" t="s">
        <v>383</v>
      </c>
      <c r="V14" s="97"/>
      <c r="W14" s="75"/>
    </row>
    <row r="15" s="56" customFormat="1" ht="27" spans="1:23">
      <c r="A15" s="72"/>
      <c r="B15" s="72"/>
      <c r="C15" s="73"/>
      <c r="D15" s="74"/>
      <c r="E15" s="78"/>
      <c r="F15" s="72"/>
      <c r="G15" s="71"/>
      <c r="H15" s="71" t="s">
        <v>424</v>
      </c>
      <c r="I15" s="71" t="s">
        <v>54</v>
      </c>
      <c r="J15" s="71"/>
      <c r="K15" s="92" t="s">
        <v>425</v>
      </c>
      <c r="L15" s="71" t="s">
        <v>54</v>
      </c>
      <c r="N15" s="93" t="s">
        <v>426</v>
      </c>
      <c r="O15" s="71" t="s">
        <v>54</v>
      </c>
      <c r="P15" s="71"/>
      <c r="Q15" s="93" t="s">
        <v>427</v>
      </c>
      <c r="R15" s="71" t="s">
        <v>54</v>
      </c>
      <c r="S15" s="71"/>
      <c r="T15" s="93" t="s">
        <v>428</v>
      </c>
      <c r="U15" s="71" t="s">
        <v>54</v>
      </c>
      <c r="V15" s="78"/>
      <c r="W15" s="75"/>
    </row>
    <row r="16" s="56" customFormat="1" ht="16.5" spans="1:23">
      <c r="A16" s="68"/>
      <c r="B16" s="68"/>
      <c r="C16" s="69"/>
      <c r="D16" s="70"/>
      <c r="E16" s="77"/>
      <c r="F16" s="68"/>
      <c r="G16" s="63" t="s">
        <v>430</v>
      </c>
      <c r="H16" s="64"/>
      <c r="I16" s="91"/>
      <c r="J16" s="63" t="s">
        <v>431</v>
      </c>
      <c r="K16" s="64"/>
      <c r="L16" s="91"/>
      <c r="M16" s="63" t="s">
        <v>432</v>
      </c>
      <c r="N16" s="64"/>
      <c r="O16" s="91"/>
      <c r="P16" s="63" t="s">
        <v>433</v>
      </c>
      <c r="Q16" s="64"/>
      <c r="R16" s="91"/>
      <c r="S16" s="64" t="s">
        <v>434</v>
      </c>
      <c r="T16" s="64"/>
      <c r="U16" s="91"/>
      <c r="V16" s="97"/>
      <c r="W16" s="75"/>
    </row>
    <row r="17" s="58" customFormat="1" ht="16.5" spans="1:23">
      <c r="A17" s="72"/>
      <c r="B17" s="72"/>
      <c r="C17" s="73"/>
      <c r="D17" s="74"/>
      <c r="E17" s="77"/>
      <c r="F17" s="72"/>
      <c r="G17" s="67" t="s">
        <v>421</v>
      </c>
      <c r="H17" s="67" t="s">
        <v>68</v>
      </c>
      <c r="I17" s="67" t="s">
        <v>383</v>
      </c>
      <c r="J17" s="67" t="s">
        <v>421</v>
      </c>
      <c r="K17" s="67" t="s">
        <v>68</v>
      </c>
      <c r="L17" s="67" t="s">
        <v>383</v>
      </c>
      <c r="M17" s="67" t="s">
        <v>421</v>
      </c>
      <c r="N17" s="67" t="s">
        <v>68</v>
      </c>
      <c r="O17" s="67" t="s">
        <v>383</v>
      </c>
      <c r="P17" s="67" t="s">
        <v>421</v>
      </c>
      <c r="Q17" s="67" t="s">
        <v>68</v>
      </c>
      <c r="R17" s="67" t="s">
        <v>383</v>
      </c>
      <c r="S17" s="67" t="s">
        <v>421</v>
      </c>
      <c r="T17" s="67" t="s">
        <v>68</v>
      </c>
      <c r="U17" s="67" t="s">
        <v>383</v>
      </c>
      <c r="V17" s="97"/>
      <c r="W17" s="72"/>
    </row>
    <row r="18" s="58" customFormat="1" ht="28.5" spans="1:23">
      <c r="A18" s="72"/>
      <c r="B18" s="72"/>
      <c r="C18" s="73"/>
      <c r="D18" s="74"/>
      <c r="E18" s="78"/>
      <c r="F18" s="72"/>
      <c r="G18" s="75"/>
      <c r="H18" s="76" t="s">
        <v>435</v>
      </c>
      <c r="I18" s="71" t="s">
        <v>54</v>
      </c>
      <c r="J18" s="75"/>
      <c r="K18" s="75" t="s">
        <v>436</v>
      </c>
      <c r="L18" s="71" t="s">
        <v>437</v>
      </c>
      <c r="M18" s="75"/>
      <c r="N18" s="75" t="s">
        <v>438</v>
      </c>
      <c r="O18" s="71" t="s">
        <v>54</v>
      </c>
      <c r="P18" s="75"/>
      <c r="Q18" s="75"/>
      <c r="R18" s="75"/>
      <c r="S18" s="75"/>
      <c r="T18" s="75"/>
      <c r="U18" s="75"/>
      <c r="V18" s="78"/>
      <c r="W18" s="72"/>
    </row>
    <row r="19" s="58" customFormat="1" ht="16.5" spans="1:23">
      <c r="A19" s="68"/>
      <c r="B19" s="68"/>
      <c r="C19" s="69"/>
      <c r="D19" s="70"/>
      <c r="E19" s="77"/>
      <c r="F19" s="68"/>
      <c r="G19" s="63" t="s">
        <v>439</v>
      </c>
      <c r="H19" s="64"/>
      <c r="I19" s="91"/>
      <c r="J19" s="63" t="s">
        <v>440</v>
      </c>
      <c r="K19" s="64"/>
      <c r="L19" s="91"/>
      <c r="M19" s="63" t="s">
        <v>441</v>
      </c>
      <c r="N19" s="64"/>
      <c r="O19" s="91"/>
      <c r="P19" s="63" t="s">
        <v>442</v>
      </c>
      <c r="Q19" s="64"/>
      <c r="R19" s="91"/>
      <c r="S19" s="64" t="s">
        <v>443</v>
      </c>
      <c r="T19" s="64"/>
      <c r="U19" s="91"/>
      <c r="V19" s="97"/>
      <c r="W19" s="72"/>
    </row>
    <row r="20" s="58" customFormat="1" ht="16.5" spans="1:23">
      <c r="A20" s="72"/>
      <c r="B20" s="72"/>
      <c r="C20" s="73"/>
      <c r="D20" s="74"/>
      <c r="E20" s="77"/>
      <c r="F20" s="72"/>
      <c r="G20" s="67" t="s">
        <v>421</v>
      </c>
      <c r="H20" s="67" t="s">
        <v>68</v>
      </c>
      <c r="I20" s="67" t="s">
        <v>383</v>
      </c>
      <c r="J20" s="67" t="s">
        <v>421</v>
      </c>
      <c r="K20" s="67" t="s">
        <v>68</v>
      </c>
      <c r="L20" s="67" t="s">
        <v>383</v>
      </c>
      <c r="M20" s="67" t="s">
        <v>421</v>
      </c>
      <c r="N20" s="67" t="s">
        <v>68</v>
      </c>
      <c r="O20" s="67" t="s">
        <v>383</v>
      </c>
      <c r="P20" s="67" t="s">
        <v>421</v>
      </c>
      <c r="Q20" s="67" t="s">
        <v>68</v>
      </c>
      <c r="R20" s="67" t="s">
        <v>383</v>
      </c>
      <c r="S20" s="67" t="s">
        <v>421</v>
      </c>
      <c r="T20" s="67" t="s">
        <v>68</v>
      </c>
      <c r="U20" s="67" t="s">
        <v>383</v>
      </c>
      <c r="V20" s="97"/>
      <c r="W20" s="72"/>
    </row>
    <row r="21" s="58" customFormat="1" spans="1:23">
      <c r="A21" s="72"/>
      <c r="B21" s="72"/>
      <c r="C21" s="73"/>
      <c r="D21" s="74"/>
      <c r="E21" s="78"/>
      <c r="F21" s="72"/>
      <c r="G21" s="75"/>
      <c r="H21" s="75"/>
      <c r="I21" s="71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8"/>
      <c r="W21" s="72"/>
    </row>
    <row r="22" s="58" customFormat="1" spans="1:23">
      <c r="A22" s="79"/>
      <c r="B22" s="79"/>
      <c r="C22" s="79"/>
      <c r="D22" s="79"/>
      <c r="E22" s="79"/>
      <c r="F22" s="79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79"/>
      <c r="B24" s="79"/>
      <c r="C24" s="79"/>
      <c r="D24" s="79"/>
      <c r="E24" s="79"/>
      <c r="F24" s="7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="58" customFormat="1" ht="18.75" spans="1:23">
      <c r="A26" s="83" t="s">
        <v>411</v>
      </c>
      <c r="B26" s="84"/>
      <c r="C26" s="84"/>
      <c r="D26" s="84"/>
      <c r="E26" s="85"/>
      <c r="F26" s="86"/>
      <c r="G26" s="87"/>
      <c r="H26" s="88"/>
      <c r="I26" s="88"/>
      <c r="J26" s="83" t="s">
        <v>444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84"/>
      <c r="W26" s="99"/>
    </row>
    <row r="27" s="54" customFormat="1" ht="16.5" spans="1:23">
      <c r="A27" s="89" t="s">
        <v>445</v>
      </c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447</v>
      </c>
      <c r="B2" s="39" t="s">
        <v>448</v>
      </c>
      <c r="C2" s="40" t="s">
        <v>421</v>
      </c>
      <c r="D2" s="40" t="s">
        <v>381</v>
      </c>
      <c r="E2" s="41" t="s">
        <v>382</v>
      </c>
      <c r="F2" s="41" t="s">
        <v>383</v>
      </c>
      <c r="G2" s="42" t="s">
        <v>449</v>
      </c>
      <c r="H2" s="42" t="s">
        <v>450</v>
      </c>
      <c r="I2" s="42" t="s">
        <v>451</v>
      </c>
      <c r="J2" s="42" t="s">
        <v>450</v>
      </c>
      <c r="K2" s="42" t="s">
        <v>452</v>
      </c>
      <c r="L2" s="42" t="s">
        <v>450</v>
      </c>
      <c r="M2" s="41" t="s">
        <v>420</v>
      </c>
      <c r="N2" s="41" t="s">
        <v>392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429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429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429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429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429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429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429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429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429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429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429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429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429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429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429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429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429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429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429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429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429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429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429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429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429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429</v>
      </c>
      <c r="N28" s="27"/>
    </row>
    <row r="29" s="2" customFormat="1" ht="18.75" spans="1:14">
      <c r="A29" s="11" t="s">
        <v>411</v>
      </c>
      <c r="B29" s="12"/>
      <c r="C29" s="12"/>
      <c r="D29" s="13"/>
      <c r="E29" s="14"/>
      <c r="F29" s="52"/>
      <c r="G29" s="36"/>
      <c r="H29" s="52"/>
      <c r="I29" s="11" t="s">
        <v>453</v>
      </c>
      <c r="J29" s="12"/>
      <c r="K29" s="12"/>
      <c r="L29" s="12"/>
      <c r="M29" s="12"/>
      <c r="N29" s="19"/>
    </row>
    <row r="30" ht="53" customHeight="1" spans="1:14">
      <c r="A30" s="15" t="s">
        <v>454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455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414</v>
      </c>
      <c r="B2" s="5" t="s">
        <v>383</v>
      </c>
      <c r="C2" s="23" t="s">
        <v>379</v>
      </c>
      <c r="D2" s="5" t="s">
        <v>380</v>
      </c>
      <c r="E2" s="5" t="s">
        <v>381</v>
      </c>
      <c r="F2" s="5" t="s">
        <v>382</v>
      </c>
      <c r="G2" s="4" t="s">
        <v>456</v>
      </c>
      <c r="H2" s="4" t="s">
        <v>457</v>
      </c>
      <c r="I2" s="4" t="s">
        <v>458</v>
      </c>
      <c r="J2" s="4" t="s">
        <v>459</v>
      </c>
      <c r="K2" s="5" t="s">
        <v>420</v>
      </c>
      <c r="L2" s="5" t="s">
        <v>392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411</v>
      </c>
      <c r="B11" s="12"/>
      <c r="C11" s="35"/>
      <c r="D11" s="12"/>
      <c r="E11" s="13"/>
      <c r="F11" s="14"/>
      <c r="G11" s="36"/>
      <c r="H11" s="11" t="s">
        <v>453</v>
      </c>
      <c r="I11" s="12"/>
      <c r="J11" s="12"/>
      <c r="K11" s="12"/>
      <c r="L11" s="19"/>
    </row>
    <row r="12" ht="69" customHeight="1" spans="1:12">
      <c r="A12" s="15" t="s">
        <v>460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461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378</v>
      </c>
      <c r="B2" s="5" t="s">
        <v>383</v>
      </c>
      <c r="C2" s="5" t="s">
        <v>421</v>
      </c>
      <c r="D2" s="5" t="s">
        <v>381</v>
      </c>
      <c r="E2" s="5" t="s">
        <v>382</v>
      </c>
      <c r="F2" s="4" t="s">
        <v>462</v>
      </c>
      <c r="G2" s="4" t="s">
        <v>404</v>
      </c>
      <c r="H2" s="6" t="s">
        <v>405</v>
      </c>
      <c r="I2" s="17" t="s">
        <v>407</v>
      </c>
    </row>
    <row r="3" s="1" customFormat="1" ht="16.5" spans="1:9">
      <c r="A3" s="4"/>
      <c r="B3" s="7"/>
      <c r="C3" s="7"/>
      <c r="D3" s="7"/>
      <c r="E3" s="7"/>
      <c r="F3" s="4" t="s">
        <v>463</v>
      </c>
      <c r="G3" s="4" t="s">
        <v>408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411</v>
      </c>
      <c r="B12" s="12"/>
      <c r="C12" s="12"/>
      <c r="D12" s="13"/>
      <c r="E12" s="14"/>
      <c r="F12" s="11" t="s">
        <v>453</v>
      </c>
      <c r="G12" s="12"/>
      <c r="H12" s="13"/>
      <c r="I12" s="19"/>
    </row>
    <row r="13" ht="16.5" spans="1:9">
      <c r="A13" s="15" t="s">
        <v>464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2023-02-18T02:24:47Z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4712F23CF68645DD989C735E613B458B</vt:lpwstr>
  </property>
</Properties>
</file>