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1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<sst xmlns="http://schemas.openxmlformats.org/spreadsheetml/2006/main" count="967" uniqueCount="390">
  <si>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</si>
  <si>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</si>
  <si>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</si>
  <si>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</si>
  <si>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</si>
  <si>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</si>
  <si>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</si>
  <si>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</si>
  <si>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</si>
  <si>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</si>
  <si>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</si>
  <si>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</si>
  <si>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</si>
  <si>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</si>
  <si>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</si>
  <si>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</si>
  <si>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</si>
  <si>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</si>
  <si>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</si>
  <si>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</si>
  <si>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</si>
  <si>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</si>
  <si>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</si>
  <si>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</si>
  <si>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</si>
  <si>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</si>
  <si>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</si>
  <si>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</si>
  <si>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</si>
  <si>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</si>
  <si>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</si>
  <si>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</si>
  <si>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</si>
  <si>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</si>
  <si>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</si>
  <si>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</si>
  <si>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</si>
  <si>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</si>
  <si>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</si>
  <si>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</si>
  <si>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</si>
  <si>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</si>
  <si>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</si>
  <si>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</si>
  <si>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</si>
  <si>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</si>
  <si>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</si>
  <si>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</si>
  <si>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</si>
  <si>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</si>
  <si>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</si>
  <si>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</si>
  <si>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</si>
  <si>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</si>
  <si>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</si>
  <si>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</si>
  <si>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</si>
  <si>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</si>
  <si>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</si>
  <si>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</si>
  <si>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</si>
  <si>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</si>
  <si>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</si>
  <si>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</si>
  <si>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TAMMCL81317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</si>
  <si>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</si>
  <si>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</si>
  <si>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</si>
  <si>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</si>
  <si>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</si>
  <si>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</si>
  <si>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</si>
  <si>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</si>
  <si>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</si>
  <si>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</si>
  <si>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</si>
  <si>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</si>
  <si>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</si>
  <si>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</si>
  <si>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</si>
  <si>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CGDD22110100036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</si>
  <si>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</si>
  <si>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</si>
  <si>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</si>
  <si>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</si>
  <si>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</si>
  <si>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</si>
  <si>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</si>
  <si>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</si>
  <si>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</si>
  <si>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</si>
  <si>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</si>
  <si>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</si>
  <si>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</si>
  <si>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</si>
  <si>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</si>
  <si>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</si>
  <si>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</si>
  <si>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</si>
  <si>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</si>
  <si>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</si>
  <si>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</si>
  <si>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</si>
  <si>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</si>
  <si>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</si>
  <si>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</si>
  <si>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</si>
  <si>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</si>
  <si>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</si>
  <si>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</si>
  <si>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</si>
  <si>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</si>
  <si>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</si>
  <si>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</si>
  <si>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</si>
  <si>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</si>
  <si>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</si>
  <si>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</si>
  <si>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</si>
  <si>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</si>
  <si>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</si>
  <si>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</si>
  <si>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</si>
  <si>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</si>
  <si>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</si>
  <si>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</si>
  <si>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</si>
  <si>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</si>
  <si>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</si>
  <si>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</si>
  <si>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1.侧兜拉链起拱</t>
  </si>
  <si>
    <t>2.压腰打斜绺</t>
  </si>
  <si>
    <t>3.抻橡筋线不直</t>
  </si>
  <si>
    <t>4.后翘角处不平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</si>
  <si>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</si>
  <si>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</si>
  <si>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</si>
  <si>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</si>
  <si>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</si>
  <si>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</si>
  <si>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</si>
  <si>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</si>
  <si>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</si>
  <si>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</si>
  <si>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</si>
  <si>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</si>
  <si>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</si>
  <si>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</si>
  <si>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2022.11.10</t>
  </si>
  <si>
    <t>张爱萍</t>
  </si>
  <si>
    <t>QC规格测量表</t>
  </si>
  <si>
    <t>部位名称</t>
  </si>
  <si>
    <t>指示规格  FINAL SPEC</t>
  </si>
  <si>
    <t>样品规格  SAMPLE SPEC</t>
  </si>
  <si>
    <t>深灰L#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</si>
  <si>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</si>
  <si>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</si>
  <si>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</si>
  <si>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</si>
  <si>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</si>
  <si>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</si>
  <si>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</si>
  <si>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</si>
  <si>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+0.3/-0.4</t>
  </si>
  <si>
    <t>+0.5/0</t>
  </si>
  <si>
    <t>腰围 平量</t>
  </si>
  <si>
    <t>+1/0</t>
  </si>
  <si>
    <t>0/0</t>
  </si>
  <si>
    <t>臀围</t>
  </si>
  <si>
    <t>+2/+2</t>
  </si>
  <si>
    <t>腿围/2</t>
  </si>
  <si>
    <t>+0.5/+0.5</t>
  </si>
  <si>
    <t>+0.3/+0.3</t>
  </si>
  <si>
    <t>脚口/2</t>
  </si>
  <si>
    <t>+0.5+0.5</t>
  </si>
  <si>
    <t>+0.3/+0.2</t>
  </si>
  <si>
    <t>前裆长 含腰</t>
  </si>
  <si>
    <t>-0.3/-0.5</t>
  </si>
  <si>
    <t>0/-0.2</t>
  </si>
  <si>
    <t>后裆长 含腰</t>
  </si>
  <si>
    <t>-0.2/-0.4</t>
  </si>
  <si>
    <t xml:space="preserve">     初期请洗测2-3件，有问题的另加测量数量。</t>
  </si>
  <si>
    <t>验货时间：2022.11.12</t>
  </si>
  <si>
    <t>跟单QC:周苑</t>
  </si>
  <si>
    <t>工厂负责人：</t>
  </si>
  <si>
    <t>QC出货报告书</t>
  </si>
  <si>
    <t>TAMMCK81317</t>
  </si>
  <si>
    <t>产品名称</t>
  </si>
  <si>
    <t>合同日期</t>
  </si>
  <si>
    <t>2022.12.28</t>
  </si>
  <si>
    <t>检验资料确认</t>
  </si>
  <si>
    <t>交货形式</t>
  </si>
  <si>
    <t>面料第三方合格报告</t>
  </si>
  <si>
    <t>验货次数</t>
  </si>
  <si>
    <t>非直发</t>
  </si>
  <si>
    <t>美妙定制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</si>
  <si>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</si>
  <si>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</si>
  <si>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</si>
  <si>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</si>
  <si>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</si>
  <si>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</si>
  <si>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</si>
  <si>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</si>
  <si>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</si>
  <si>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</si>
  <si>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</si>
  <si>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</si>
  <si>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</si>
  <si>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</si>
  <si>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</si>
  <si>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</si>
  <si>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</si>
  <si>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</si>
  <si>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</si>
  <si>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</si>
  <si>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</si>
  <si>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</si>
  <si>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</si>
  <si>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</si>
  <si>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</si>
  <si>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</si>
  <si>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</si>
  <si>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</si>
  <si>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黑色：2、3、5、7、8、14</t>
  </si>
  <si>
    <t>深灰：9、10、12、13、</t>
  </si>
  <si>
    <t>共抽10箱，每箱5件，合计：50件</t>
  </si>
  <si>
    <t>情况说明：</t>
  </si>
  <si>
    <t xml:space="preserve">【问题点描述】  </t>
  </si>
  <si>
    <t>1.后翘吃皱1件</t>
  </si>
  <si>
    <t>2.侧缝整烫起皱1件</t>
  </si>
  <si>
    <t>3.后腰里不平1件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</si>
  <si>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</si>
  <si>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</si>
  <si>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</si>
  <si>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</si>
  <si>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</si>
  <si>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</si>
  <si>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</si>
  <si>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此订单分两次出货，此次出货461件，按照AQL2.5的抽验要求，抽验50件，不良数量3件，在允许范围内，可以出货</t>
  </si>
  <si>
    <t>服装QC部门</t>
  </si>
  <si>
    <t>检验人</t>
  </si>
  <si>
    <t>2022.12.21</t>
  </si>
  <si>
    <t>+0.20</t>
  </si>
  <si>
    <t>+0.6+0.8</t>
  </si>
  <si>
    <t>+0.50</t>
  </si>
  <si>
    <t>+0.30</t>
  </si>
  <si>
    <t>0+1</t>
  </si>
  <si>
    <t>00</t>
  </si>
  <si>
    <t>-1-1</t>
  </si>
  <si>
    <t>-10</t>
  </si>
  <si>
    <t>+1.2+1.5</t>
  </si>
  <si>
    <t>+1.5+1.3</t>
  </si>
  <si>
    <t>+2+2</t>
  </si>
  <si>
    <t>+0.4+0.5</t>
  </si>
  <si>
    <t>-0.40</t>
  </si>
  <si>
    <t>+0.60</t>
  </si>
  <si>
    <t>0+0.4</t>
  </si>
  <si>
    <t>0+0.5</t>
  </si>
  <si>
    <t>+0.3+0.4</t>
  </si>
  <si>
    <t>+0.5+0.4</t>
  </si>
  <si>
    <t>+0.3+0.3</t>
  </si>
  <si>
    <t>-0.4-0.6</t>
  </si>
  <si>
    <t>-0.30</t>
  </si>
  <si>
    <t>-0.50</t>
  </si>
  <si>
    <t>0-0.5</t>
  </si>
  <si>
    <t>-0.3-0.3</t>
  </si>
  <si>
    <t>-0.2-0.4</t>
  </si>
  <si>
    <t>0-0.7</t>
  </si>
  <si>
    <t>0-0.6</t>
  </si>
  <si>
    <t>-0.2-0.2</t>
  </si>
  <si>
    <t>-0.6-0.3</t>
  </si>
  <si>
    <t>验货时间：2022.12.21</t>
  </si>
  <si>
    <t>2023.2.28</t>
  </si>
  <si>
    <t>CGDD22110100037</t>
  </si>
  <si>
    <t>②检验明细：黑色：21、22、25、28、30、38</t>
  </si>
  <si>
    <t>深灰：31、32、33、34、36、37</t>
  </si>
  <si>
    <t>共抽验10箱，每箱8件，合计：80件</t>
  </si>
  <si>
    <t>1.后腰里不平1件</t>
  </si>
  <si>
    <t>少量线毛</t>
  </si>
  <si>
    <t>此订单分两次出货，此次出货675件，按照AQL2.5的抽验要求，抽验80件，不良数量1件，在允许范围内，可以出货</t>
  </si>
  <si>
    <t>2022.12.31</t>
  </si>
  <si>
    <t>验货时间：2022.12.31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</si>
  <si>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</si>
  <si>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</si>
  <si>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</si>
  <si>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</si>
  <si>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</si>
  <si>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</si>
  <si>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</si>
  <si>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</si>
  <si>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</si>
  <si>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</si>
  <si>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</si>
  <si>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</si>
  <si>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</si>
  <si>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</si>
  <si>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</si>
  <si>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</si>
  <si>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</si>
  <si>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10/26</t>
  </si>
  <si>
    <t>FW08491</t>
  </si>
  <si>
    <t>81317/82246</t>
  </si>
  <si>
    <t>台华</t>
  </si>
  <si>
    <t>YES</t>
  </si>
  <si>
    <t>2/26</t>
  </si>
  <si>
    <t>2/10-133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</si>
  <si>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</si>
  <si>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</si>
  <si>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</si>
  <si>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</si>
  <si>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</si>
  <si>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</si>
  <si>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</si>
  <si>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</si>
  <si>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</si>
  <si>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</si>
  <si>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</si>
  <si>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</si>
  <si>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10-26</t>
  </si>
  <si>
    <t>2-10</t>
  </si>
  <si>
    <t>15-26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</si>
  <si>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</si>
  <si>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</si>
  <si>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</si>
  <si>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</si>
  <si>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</si>
  <si>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</si>
  <si>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</si>
  <si>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</si>
  <si>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</si>
  <si>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</si>
  <si>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    22SS深灰/E77//</t>
  </si>
  <si>
    <t>YK00196</t>
  </si>
  <si>
    <t>3#尼龙闭尾反装DFBW拉头.不含注塑上下止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</si>
  <si>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</si>
  <si>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</si>
  <si>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</si>
  <si>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</si>
  <si>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</si>
  <si>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</si>
  <si>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SK00054</t>
  </si>
  <si>
    <t>喷弹性漆TOREAD裤勾扣</t>
  </si>
  <si>
    <t>浙江伟星</t>
  </si>
  <si>
    <t>SD00028</t>
  </si>
  <si>
    <t>腰带（整条含扣件.绳夹尾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</si>
  <si>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</si>
  <si>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</si>
  <si>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</si>
  <si>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</si>
  <si>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</si>
  <si>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</si>
  <si>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</si>
  <si>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</si>
  <si>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</si>
  <si>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</si>
  <si>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</si>
  <si>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</si>
  <si>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</si>
  <si>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</si>
  <si>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</si>
  <si>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</si>
  <si>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</si>
  <si>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</si>
  <si>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</si>
  <si>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</si>
  <si>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</si>
  <si>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</si>
  <si>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</si>
  <si>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19SS黑色</t>
  </si>
  <si>
    <t>左前片</t>
  </si>
  <si>
    <t>厚板胶印</t>
  </si>
  <si>
    <t>洗测2次</t>
  </si>
  <si>
    <t>洗测3次</t>
  </si>
  <si>
    <t>洗测4次</t>
  </si>
  <si>
    <t>洗测5次</t>
  </si>
  <si>
    <t>22SS深灰</t>
  </si>
  <si>
    <t>制表时间：2022.10.15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</si>
  <si>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</si>
  <si>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</si>
  <si>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</si>
  <si>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</si>
  <si>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</si>
  <si>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</si>
  <si>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松紧带4.3CM（加厚）</t>
  </si>
  <si>
    <t>白色</t>
  </si>
  <si>
    <t>腰带（整条含扣件.绳尾夹）</t>
  </si>
  <si>
    <t>制表时间：2022.10.20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</si>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</sst>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6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29" borderId="8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8" borderId="81" applyNumberFormat="0" applyFon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10" borderId="76" applyNumberFormat="0" applyAlignment="0" applyProtection="0">
      <alignment vertical="center"/>
    </xf>
    <xf numFmtId="0" fontId="52" fillId="10" borderId="80" applyNumberFormat="0" applyAlignment="0" applyProtection="0">
      <alignment vertical="center"/>
    </xf>
    <xf numFmtId="0" fontId="48" fillId="16" borderId="77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>
      <alignment vertical="center"/>
    </xf>
  </cellStyleXfs>
  <cellXfs count="3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wrapText="1"/>
    </xf>
    <xf numFmtId="176" fontId="16" fillId="3" borderId="2" xfId="12" applyNumberFormat="1" applyFont="1" applyFill="1" applyBorder="1" applyAlignment="1">
      <alignment horizontal="center" vertical="center"/>
    </xf>
    <xf numFmtId="176" fontId="16" fillId="3" borderId="2" xfId="1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/>
    </xf>
    <xf numFmtId="176" fontId="15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9" fontId="14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5" fillId="3" borderId="2" xfId="12" applyNumberFormat="1" applyFont="1" applyFill="1" applyBorder="1" applyAlignment="1">
      <alignment horizontal="center" vertical="center"/>
    </xf>
    <xf numFmtId="9" fontId="14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9" xfId="50" applyFont="1" applyFill="1" applyBorder="1" applyAlignment="1">
      <alignment horizontal="left" vertical="center"/>
    </xf>
    <xf numFmtId="0" fontId="23" fillId="3" borderId="10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vertical="center"/>
    </xf>
    <xf numFmtId="0" fontId="23" fillId="3" borderId="10" xfId="51" applyFont="1" applyFill="1" applyBorder="1" applyAlignment="1">
      <alignment horizontal="center"/>
    </xf>
    <xf numFmtId="0" fontId="24" fillId="3" borderId="11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5" fillId="3" borderId="2" xfId="0" applyNumberFormat="1" applyFont="1" applyFill="1" applyBorder="1" applyAlignment="1">
      <alignment horizontal="center"/>
    </xf>
    <xf numFmtId="0" fontId="2" fillId="0" borderId="7" xfId="53" applyFont="1" applyFill="1" applyBorder="1" applyAlignment="1">
      <alignment horizontal="center"/>
    </xf>
    <xf numFmtId="0" fontId="2" fillId="0" borderId="2" xfId="53" applyFont="1" applyFill="1" applyBorder="1" applyAlignment="1">
      <alignment horizontal="center"/>
    </xf>
    <xf numFmtId="0" fontId="26" fillId="0" borderId="12" xfId="53" applyFont="1" applyFill="1" applyBorder="1" applyAlignment="1">
      <alignment horizontal="center"/>
    </xf>
    <xf numFmtId="177" fontId="6" fillId="0" borderId="2" xfId="53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177" fontId="27" fillId="0" borderId="2" xfId="53" applyNumberFormat="1" applyFont="1" applyFill="1" applyBorder="1" applyAlignment="1">
      <alignment horizontal="center"/>
    </xf>
    <xf numFmtId="0" fontId="23" fillId="3" borderId="13" xfId="51" applyFont="1" applyFill="1" applyBorder="1" applyAlignment="1"/>
    <xf numFmtId="49" fontId="23" fillId="3" borderId="14" xfId="51" applyNumberFormat="1" applyFont="1" applyFill="1" applyBorder="1" applyAlignment="1">
      <alignment horizontal="center"/>
    </xf>
    <xf numFmtId="49" fontId="23" fillId="3" borderId="14" xfId="51" applyNumberFormat="1" applyFont="1" applyFill="1" applyBorder="1" applyAlignment="1">
      <alignment horizontal="right"/>
    </xf>
    <xf numFmtId="49" fontId="23" fillId="3" borderId="14" xfId="51" applyNumberFormat="1" applyFont="1" applyFill="1" applyBorder="1" applyAlignment="1">
      <alignment horizontal="right" vertical="center"/>
    </xf>
    <xf numFmtId="49" fontId="23" fillId="3" borderId="15" xfId="51" applyNumberFormat="1" applyFont="1" applyFill="1" applyBorder="1" applyAlignment="1">
      <alignment horizontal="center"/>
    </xf>
    <xf numFmtId="0" fontId="23" fillId="3" borderId="16" xfId="51" applyFont="1" applyFill="1" applyBorder="1" applyAlignment="1">
      <alignment horizont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4" fillId="3" borderId="10" xfId="50" applyFont="1" applyFill="1" applyBorder="1" applyAlignment="1">
      <alignment horizontal="left" vertical="center"/>
    </xf>
    <xf numFmtId="0" fontId="23" fillId="3" borderId="17" xfId="50" applyFont="1" applyFill="1" applyBorder="1" applyAlignment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18" xfId="51" applyFont="1" applyFill="1" applyBorder="1" applyAlignment="1" applyProtection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24" fillId="3" borderId="19" xfId="52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49" fontId="24" fillId="3" borderId="20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1" xfId="52" applyNumberFormat="1" applyFont="1" applyFill="1" applyBorder="1" applyAlignment="1">
      <alignment horizontal="center" vertical="center"/>
    </xf>
    <xf numFmtId="49" fontId="24" fillId="3" borderId="22" xfId="52" applyNumberFormat="1" applyFont="1" applyFill="1" applyBorder="1" applyAlignment="1">
      <alignment horizontal="center" vertical="center"/>
    </xf>
    <xf numFmtId="49" fontId="23" fillId="3" borderId="22" xfId="52" applyNumberFormat="1" applyFont="1" applyFill="1" applyBorder="1" applyAlignment="1">
      <alignment horizontal="center" vertical="center"/>
    </xf>
    <xf numFmtId="49" fontId="23" fillId="3" borderId="23" xfId="51" applyNumberFormat="1" applyFont="1" applyFill="1" applyBorder="1" applyAlignment="1">
      <alignment horizontal="center"/>
    </xf>
    <xf numFmtId="49" fontId="23" fillId="3" borderId="24" xfId="51" applyNumberFormat="1" applyFont="1" applyFill="1" applyBorder="1" applyAlignment="1">
      <alignment horizontal="center"/>
    </xf>
    <xf numFmtId="49" fontId="23" fillId="3" borderId="24" xfId="52" applyNumberFormat="1" applyFont="1" applyFill="1" applyBorder="1" applyAlignment="1">
      <alignment horizontal="center" vertical="center"/>
    </xf>
    <xf numFmtId="49" fontId="23" fillId="3" borderId="25" xfId="51" applyNumberFormat="1" applyFont="1" applyFill="1" applyBorder="1" applyAlignment="1">
      <alignment horizontal="center"/>
    </xf>
    <xf numFmtId="14" fontId="24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28" fillId="0" borderId="26" xfId="50" applyFont="1" applyFill="1" applyBorder="1" applyAlignment="1">
      <alignment horizontal="center" vertical="top"/>
    </xf>
    <xf numFmtId="0" fontId="29" fillId="0" borderId="27" xfId="50" applyFont="1" applyFill="1" applyBorder="1" applyAlignment="1">
      <alignment horizontal="left" vertical="center"/>
    </xf>
    <xf numFmtId="0" fontId="30" fillId="0" borderId="28" xfId="50" applyFont="1" applyFill="1" applyBorder="1" applyAlignment="1">
      <alignment horizontal="center" vertical="center"/>
    </xf>
    <xf numFmtId="0" fontId="29" fillId="0" borderId="28" xfId="50" applyFont="1" applyFill="1" applyBorder="1" applyAlignment="1">
      <alignment horizontal="center" vertical="center"/>
    </xf>
    <xf numFmtId="0" fontId="31" fillId="0" borderId="28" xfId="50" applyFont="1" applyFill="1" applyBorder="1" applyAlignment="1">
      <alignment vertical="center"/>
    </xf>
    <xf numFmtId="0" fontId="29" fillId="0" borderId="28" xfId="50" applyFont="1" applyFill="1" applyBorder="1" applyAlignment="1">
      <alignment vertical="center"/>
    </xf>
    <xf numFmtId="0" fontId="31" fillId="0" borderId="28" xfId="50" applyFont="1" applyFill="1" applyBorder="1" applyAlignment="1">
      <alignment horizontal="center" vertical="center"/>
    </xf>
    <xf numFmtId="0" fontId="29" fillId="0" borderId="29" xfId="50" applyFont="1" applyFill="1" applyBorder="1" applyAlignment="1">
      <alignment vertical="center"/>
    </xf>
    <xf numFmtId="0" fontId="30" fillId="0" borderId="30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vertical="center"/>
    </xf>
    <xf numFmtId="58" fontId="31" fillId="0" borderId="30" xfId="50" applyNumberFormat="1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center" vertical="center"/>
    </xf>
    <xf numFmtId="0" fontId="29" fillId="0" borderId="29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right" vertical="center"/>
    </xf>
    <xf numFmtId="0" fontId="29" fillId="0" borderId="30" xfId="50" applyFont="1" applyFill="1" applyBorder="1" applyAlignment="1">
      <alignment horizontal="left" vertical="center"/>
    </xf>
    <xf numFmtId="0" fontId="29" fillId="0" borderId="31" xfId="50" applyFont="1" applyFill="1" applyBorder="1" applyAlignment="1">
      <alignment vertical="center"/>
    </xf>
    <xf numFmtId="0" fontId="30" fillId="0" borderId="32" xfId="50" applyFont="1" applyFill="1" applyBorder="1" applyAlignment="1">
      <alignment horizontal="right" vertical="center"/>
    </xf>
    <xf numFmtId="0" fontId="29" fillId="0" borderId="33" xfId="50" applyFont="1" applyFill="1" applyBorder="1" applyAlignment="1">
      <alignment vertical="center"/>
    </xf>
    <xf numFmtId="0" fontId="31" fillId="0" borderId="33" xfId="50" applyFont="1" applyFill="1" applyBorder="1" applyAlignment="1">
      <alignment vertical="center"/>
    </xf>
    <xf numFmtId="0" fontId="31" fillId="0" borderId="33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1" fillId="0" borderId="34" xfId="50" applyFont="1" applyFill="1" applyBorder="1" applyAlignment="1">
      <alignment horizontal="center" vertical="center"/>
    </xf>
    <xf numFmtId="0" fontId="31" fillId="0" borderId="35" xfId="50" applyFont="1" applyFill="1" applyBorder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27" xfId="50" applyFont="1" applyFill="1" applyBorder="1" applyAlignment="1">
      <alignment vertical="center"/>
    </xf>
    <xf numFmtId="0" fontId="29" fillId="0" borderId="36" xfId="50" applyFont="1" applyFill="1" applyBorder="1" applyAlignment="1">
      <alignment vertical="center"/>
    </xf>
    <xf numFmtId="0" fontId="31" fillId="0" borderId="36" xfId="50" applyFont="1" applyFill="1" applyBorder="1" applyAlignment="1">
      <alignment horizontal="left" vertical="center"/>
    </xf>
    <xf numFmtId="0" fontId="31" fillId="0" borderId="37" xfId="50" applyFont="1" applyFill="1" applyBorder="1" applyAlignment="1">
      <alignment horizontal="center" vertical="center"/>
    </xf>
    <xf numFmtId="0" fontId="31" fillId="0" borderId="38" xfId="50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vertical="center"/>
    </xf>
    <xf numFmtId="0" fontId="31" fillId="0" borderId="39" xfId="50" applyFont="1" applyFill="1" applyBorder="1" applyAlignment="1">
      <alignment horizontal="center" vertical="center"/>
    </xf>
    <xf numFmtId="0" fontId="31" fillId="0" borderId="40" xfId="50" applyFont="1" applyFill="1" applyBorder="1" applyAlignment="1">
      <alignment horizontal="center" vertical="center"/>
    </xf>
    <xf numFmtId="0" fontId="25" fillId="0" borderId="41" xfId="50" applyFont="1" applyFill="1" applyBorder="1" applyAlignment="1">
      <alignment horizontal="left" vertical="center"/>
    </xf>
    <xf numFmtId="0" fontId="25" fillId="0" borderId="40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28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 wrapText="1"/>
    </xf>
    <xf numFmtId="0" fontId="31" fillId="0" borderId="30" xfId="50" applyFont="1" applyFill="1" applyBorder="1" applyAlignment="1">
      <alignment horizontal="left" vertical="center" wrapText="1"/>
    </xf>
    <xf numFmtId="0" fontId="29" fillId="0" borderId="31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center" vertical="center"/>
    </xf>
    <xf numFmtId="0" fontId="29" fillId="0" borderId="43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25" fillId="0" borderId="27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center" vertical="center"/>
    </xf>
    <xf numFmtId="58" fontId="31" fillId="0" borderId="33" xfId="50" applyNumberFormat="1" applyFont="1" applyFill="1" applyBorder="1" applyAlignment="1">
      <alignment vertical="center"/>
    </xf>
    <xf numFmtId="0" fontId="29" fillId="0" borderId="33" xfId="50" applyFont="1" applyFill="1" applyBorder="1" applyAlignment="1">
      <alignment horizontal="center" vertical="center"/>
    </xf>
    <xf numFmtId="0" fontId="31" fillId="0" borderId="47" xfId="50" applyFont="1" applyFill="1" applyBorder="1" applyAlignment="1">
      <alignment horizontal="center" vertical="center"/>
    </xf>
    <xf numFmtId="0" fontId="29" fillId="0" borderId="48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center" vertical="center"/>
    </xf>
    <xf numFmtId="0" fontId="31" fillId="0" borderId="51" xfId="50" applyFont="1" applyFill="1" applyBorder="1" applyAlignment="1">
      <alignment horizontal="center" vertical="center"/>
    </xf>
    <xf numFmtId="0" fontId="25" fillId="0" borderId="51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1" fillId="0" borderId="51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 wrapText="1"/>
    </xf>
    <xf numFmtId="0" fontId="16" fillId="0" borderId="49" xfId="50" applyFill="1" applyBorder="1" applyAlignment="1">
      <alignment horizontal="center" vertical="center"/>
    </xf>
    <xf numFmtId="0" fontId="29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31" fillId="0" borderId="52" xfId="50" applyFont="1" applyFill="1" applyBorder="1" applyAlignment="1">
      <alignment horizontal="left" vertical="center"/>
    </xf>
    <xf numFmtId="0" fontId="25" fillId="0" borderId="47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center" vertical="center"/>
    </xf>
    <xf numFmtId="0" fontId="30" fillId="0" borderId="33" xfId="50" applyFont="1" applyFill="1" applyBorder="1" applyAlignment="1">
      <alignment horizontal="right" vertical="center"/>
    </xf>
    <xf numFmtId="0" fontId="31" fillId="0" borderId="26" xfId="50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33" fillId="0" borderId="26" xfId="50" applyFont="1" applyBorder="1" applyAlignment="1">
      <alignment horizontal="center" vertical="top"/>
    </xf>
    <xf numFmtId="0" fontId="32" fillId="0" borderId="53" xfId="50" applyFont="1" applyBorder="1" applyAlignment="1">
      <alignment horizontal="left" vertical="center"/>
    </xf>
    <xf numFmtId="0" fontId="30" fillId="0" borderId="54" xfId="50" applyFont="1" applyBorder="1" applyAlignment="1">
      <alignment horizontal="center" vertical="center"/>
    </xf>
    <xf numFmtId="0" fontId="32" fillId="0" borderId="54" xfId="50" applyFont="1" applyBorder="1" applyAlignment="1">
      <alignment horizontal="center" vertical="center"/>
    </xf>
    <xf numFmtId="0" fontId="25" fillId="0" borderId="54" xfId="50" applyFont="1" applyBorder="1" applyAlignment="1">
      <alignment horizontal="left" vertical="center"/>
    </xf>
    <xf numFmtId="0" fontId="25" fillId="0" borderId="27" xfId="50" applyFont="1" applyBorder="1" applyAlignment="1">
      <alignment horizontal="center" vertical="center"/>
    </xf>
    <xf numFmtId="0" fontId="25" fillId="0" borderId="28" xfId="50" applyFont="1" applyBorder="1" applyAlignment="1">
      <alignment horizontal="center" vertical="center"/>
    </xf>
    <xf numFmtId="0" fontId="25" fillId="0" borderId="47" xfId="50" applyFont="1" applyBorder="1" applyAlignment="1">
      <alignment horizontal="center" vertical="center"/>
    </xf>
    <xf numFmtId="0" fontId="32" fillId="0" borderId="27" xfId="50" applyFont="1" applyBorder="1" applyAlignment="1">
      <alignment horizontal="center" vertical="center"/>
    </xf>
    <xf numFmtId="0" fontId="32" fillId="0" borderId="28" xfId="50" applyFont="1" applyBorder="1" applyAlignment="1">
      <alignment horizontal="center" vertical="center"/>
    </xf>
    <xf numFmtId="0" fontId="32" fillId="0" borderId="47" xfId="50" applyFont="1" applyBorder="1" applyAlignment="1">
      <alignment horizontal="center" vertical="center"/>
    </xf>
    <xf numFmtId="0" fontId="25" fillId="0" borderId="29" xfId="50" applyFont="1" applyBorder="1" applyAlignment="1">
      <alignment horizontal="left" vertical="center"/>
    </xf>
    <xf numFmtId="0" fontId="30" fillId="0" borderId="30" xfId="50" applyFont="1" applyBorder="1" applyAlignment="1">
      <alignment horizontal="left" vertical="center"/>
    </xf>
    <xf numFmtId="0" fontId="30" fillId="0" borderId="48" xfId="50" applyFont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14" fontId="30" fillId="0" borderId="30" xfId="50" applyNumberFormat="1" applyFont="1" applyBorder="1" applyAlignment="1">
      <alignment horizontal="center" vertical="center"/>
    </xf>
    <xf numFmtId="14" fontId="30" fillId="0" borderId="48" xfId="50" applyNumberFormat="1" applyFont="1" applyBorder="1" applyAlignment="1">
      <alignment horizontal="center" vertical="center"/>
    </xf>
    <xf numFmtId="0" fontId="25" fillId="0" borderId="29" xfId="50" applyFont="1" applyBorder="1" applyAlignment="1">
      <alignment vertical="center"/>
    </xf>
    <xf numFmtId="0" fontId="30" fillId="0" borderId="30" xfId="50" applyFont="1" applyBorder="1" applyAlignment="1">
      <alignment vertical="center"/>
    </xf>
    <xf numFmtId="0" fontId="30" fillId="0" borderId="48" xfId="50" applyFont="1" applyBorder="1" applyAlignment="1">
      <alignment vertical="center"/>
    </xf>
    <xf numFmtId="0" fontId="25" fillId="0" borderId="30" xfId="50" applyFont="1" applyBorder="1" applyAlignment="1">
      <alignment vertical="center"/>
    </xf>
    <xf numFmtId="0" fontId="30" fillId="0" borderId="39" xfId="50" applyFont="1" applyBorder="1" applyAlignment="1">
      <alignment horizontal="left" vertical="center"/>
    </xf>
    <xf numFmtId="0" fontId="30" fillId="0" borderId="51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5" fillId="0" borderId="31" xfId="50" applyFont="1" applyBorder="1" applyAlignment="1">
      <alignment vertical="center"/>
    </xf>
    <xf numFmtId="0" fontId="30" fillId="0" borderId="33" xfId="50" applyFont="1" applyBorder="1" applyAlignment="1">
      <alignment horizontal="center" vertical="center"/>
    </xf>
    <xf numFmtId="0" fontId="30" fillId="0" borderId="49" xfId="50" applyFont="1" applyBorder="1" applyAlignment="1">
      <alignment horizontal="center" vertical="center"/>
    </xf>
    <xf numFmtId="0" fontId="25" fillId="0" borderId="31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/>
    </xf>
    <xf numFmtId="14" fontId="30" fillId="0" borderId="33" xfId="50" applyNumberFormat="1" applyFont="1" applyBorder="1" applyAlignment="1">
      <alignment horizontal="center" vertical="center"/>
    </xf>
    <xf numFmtId="14" fontId="30" fillId="0" borderId="49" xfId="50" applyNumberFormat="1" applyFont="1" applyBorder="1" applyAlignment="1">
      <alignment horizontal="center" vertical="center"/>
    </xf>
    <xf numFmtId="0" fontId="25" fillId="0" borderId="34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32" fillId="0" borderId="56" xfId="50" applyFont="1" applyBorder="1" applyAlignment="1">
      <alignment horizontal="left" vertical="center"/>
    </xf>
    <xf numFmtId="0" fontId="25" fillId="0" borderId="57" xfId="50" applyFont="1" applyBorder="1" applyAlignment="1">
      <alignment vertical="center"/>
    </xf>
    <xf numFmtId="0" fontId="16" fillId="0" borderId="36" xfId="50" applyFont="1" applyBorder="1" applyAlignment="1">
      <alignment horizontal="left" vertical="center"/>
    </xf>
    <xf numFmtId="0" fontId="30" fillId="0" borderId="36" xfId="50" applyFont="1" applyBorder="1" applyAlignment="1">
      <alignment horizontal="left" vertical="center"/>
    </xf>
    <xf numFmtId="0" fontId="16" fillId="0" borderId="36" xfId="50" applyFont="1" applyBorder="1" applyAlignment="1">
      <alignment vertical="center"/>
    </xf>
    <xf numFmtId="0" fontId="25" fillId="0" borderId="36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25" fillId="0" borderId="57" xfId="50" applyFont="1" applyBorder="1" applyAlignment="1">
      <alignment horizontal="center" vertical="center"/>
    </xf>
    <xf numFmtId="0" fontId="30" fillId="0" borderId="36" xfId="50" applyFont="1" applyBorder="1" applyAlignment="1">
      <alignment horizontal="center" vertical="center"/>
    </xf>
    <xf numFmtId="0" fontId="25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30" fillId="0" borderId="30" xfId="50" applyFont="1" applyBorder="1" applyAlignment="1">
      <alignment horizontal="center" vertical="center"/>
    </xf>
    <xf numFmtId="0" fontId="25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25" fillId="0" borderId="44" xfId="50" applyFont="1" applyBorder="1" applyAlignment="1">
      <alignment horizontal="left" vertical="center" wrapText="1"/>
    </xf>
    <xf numFmtId="0" fontId="25" fillId="0" borderId="45" xfId="50" applyFont="1" applyBorder="1" applyAlignment="1">
      <alignment horizontal="left" vertical="center" wrapText="1"/>
    </xf>
    <xf numFmtId="0" fontId="25" fillId="0" borderId="57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/>
    </xf>
    <xf numFmtId="0" fontId="34" fillId="0" borderId="58" xfId="50" applyFont="1" applyBorder="1" applyAlignment="1">
      <alignment horizontal="left" vertical="center" wrapText="1"/>
    </xf>
    <xf numFmtId="0" fontId="30" fillId="0" borderId="29" xfId="50" applyFont="1" applyBorder="1" applyAlignment="1">
      <alignment horizontal="left" vertical="center"/>
    </xf>
    <xf numFmtId="9" fontId="30" fillId="0" borderId="30" xfId="5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9" fontId="30" fillId="0" borderId="38" xfId="50" applyNumberFormat="1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9" fontId="30" fillId="0" borderId="45" xfId="50" applyNumberFormat="1" applyFont="1" applyBorder="1" applyAlignment="1">
      <alignment horizontal="left" vertical="center"/>
    </xf>
    <xf numFmtId="0" fontId="29" fillId="0" borderId="57" xfId="50" applyFont="1" applyFill="1" applyBorder="1" applyAlignment="1">
      <alignment horizontal="left" vertical="center"/>
    </xf>
    <xf numFmtId="0" fontId="29" fillId="0" borderId="36" xfId="50" applyFont="1" applyFill="1" applyBorder="1" applyAlignment="1">
      <alignment horizontal="left" vertical="center"/>
    </xf>
    <xf numFmtId="0" fontId="29" fillId="0" borderId="59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0" fillId="0" borderId="60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25" fillId="0" borderId="44" xfId="50" applyFont="1" applyFill="1" applyBorder="1" applyAlignment="1">
      <alignment horizontal="left" vertical="center"/>
    </xf>
    <xf numFmtId="0" fontId="25" fillId="0" borderId="45" xfId="50" applyFont="1" applyFill="1" applyBorder="1" applyAlignment="1">
      <alignment horizontal="left" vertical="center"/>
    </xf>
    <xf numFmtId="0" fontId="32" fillId="0" borderId="53" xfId="50" applyFont="1" applyBorder="1" applyAlignment="1">
      <alignment vertical="center"/>
    </xf>
    <xf numFmtId="0" fontId="35" fillId="0" borderId="56" xfId="50" applyFont="1" applyBorder="1" applyAlignment="1">
      <alignment horizontal="center" vertical="center"/>
    </xf>
    <xf numFmtId="0" fontId="32" fillId="0" borderId="54" xfId="50" applyFont="1" applyBorder="1" applyAlignment="1">
      <alignment vertical="center"/>
    </xf>
    <xf numFmtId="0" fontId="30" fillId="0" borderId="62" xfId="50" applyFont="1" applyBorder="1" applyAlignment="1">
      <alignment vertical="center"/>
    </xf>
    <xf numFmtId="0" fontId="32" fillId="0" borderId="62" xfId="50" applyFont="1" applyBorder="1" applyAlignment="1">
      <alignment vertical="center"/>
    </xf>
    <xf numFmtId="58" fontId="16" fillId="0" borderId="54" xfId="50" applyNumberFormat="1" applyFont="1" applyBorder="1" applyAlignment="1">
      <alignment vertical="center"/>
    </xf>
    <xf numFmtId="0" fontId="32" fillId="0" borderId="42" xfId="50" applyFont="1" applyBorder="1" applyAlignment="1">
      <alignment horizontal="center" vertical="center"/>
    </xf>
    <xf numFmtId="0" fontId="30" fillId="0" borderId="34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16" fillId="0" borderId="62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30" fillId="0" borderId="33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0" fontId="25" fillId="0" borderId="35" xfId="50" applyFont="1" applyBorder="1" applyAlignment="1">
      <alignment horizontal="left" vertical="center"/>
    </xf>
    <xf numFmtId="0" fontId="32" fillId="0" borderId="64" xfId="50" applyFont="1" applyBorder="1" applyAlignment="1">
      <alignment horizontal="left" vertical="center"/>
    </xf>
    <xf numFmtId="0" fontId="30" fillId="0" borderId="65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52" xfId="50" applyFont="1" applyBorder="1" applyAlignment="1">
      <alignment horizontal="left" vertical="center" wrapText="1"/>
    </xf>
    <xf numFmtId="0" fontId="25" fillId="0" borderId="65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36" fillId="0" borderId="48" xfId="50" applyFont="1" applyBorder="1" applyAlignment="1">
      <alignment horizontal="left" vertical="center" wrapText="1"/>
    </xf>
    <xf numFmtId="0" fontId="36" fillId="0" borderId="48" xfId="50" applyFont="1" applyBorder="1" applyAlignment="1">
      <alignment horizontal="left" vertical="center"/>
    </xf>
    <xf numFmtId="0" fontId="31" fillId="0" borderId="48" xfId="50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9" fontId="30" fillId="0" borderId="50" xfId="50" applyNumberFormat="1" applyFont="1" applyBorder="1" applyAlignment="1">
      <alignment horizontal="left" vertical="center"/>
    </xf>
    <xf numFmtId="9" fontId="30" fillId="0" borderId="52" xfId="50" applyNumberFormat="1" applyFont="1" applyBorder="1" applyAlignment="1">
      <alignment horizontal="left" vertical="center"/>
    </xf>
    <xf numFmtId="0" fontId="29" fillId="0" borderId="65" xfId="50" applyFont="1" applyFill="1" applyBorder="1" applyAlignment="1">
      <alignment horizontal="left" vertical="center"/>
    </xf>
    <xf numFmtId="0" fontId="29" fillId="0" borderId="52" xfId="50" applyFont="1" applyFill="1" applyBorder="1" applyAlignment="1">
      <alignment horizontal="left" vertical="center"/>
    </xf>
    <xf numFmtId="0" fontId="30" fillId="0" borderId="66" xfId="50" applyFont="1" applyFill="1" applyBorder="1" applyAlignment="1">
      <alignment horizontal="left" vertical="center"/>
    </xf>
    <xf numFmtId="0" fontId="30" fillId="0" borderId="51" xfId="50" applyFont="1" applyFill="1" applyBorder="1" applyAlignment="1">
      <alignment horizontal="left" vertical="center"/>
    </xf>
    <xf numFmtId="0" fontId="25" fillId="0" borderId="52" xfId="50" applyFont="1" applyFill="1" applyBorder="1" applyAlignment="1">
      <alignment horizontal="left" vertical="center"/>
    </xf>
    <xf numFmtId="0" fontId="32" fillId="0" borderId="67" xfId="50" applyFont="1" applyBorder="1" applyAlignment="1">
      <alignment horizontal="center" vertical="center"/>
    </xf>
    <xf numFmtId="0" fontId="30" fillId="0" borderId="62" xfId="50" applyFont="1" applyBorder="1" applyAlignment="1">
      <alignment horizontal="center" vertical="center"/>
    </xf>
    <xf numFmtId="0" fontId="30" fillId="0" borderId="35" xfId="50" applyFont="1" applyBorder="1" applyAlignment="1">
      <alignment horizontal="center" vertical="center"/>
    </xf>
    <xf numFmtId="0" fontId="30" fillId="0" borderId="35" xfId="50" applyFont="1" applyFill="1" applyBorder="1" applyAlignment="1">
      <alignment horizontal="left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39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14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339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064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064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339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064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909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909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909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087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09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09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627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097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08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08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939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607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514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033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606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606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3033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606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990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990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1323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990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608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609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609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462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1323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1323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609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608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608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748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9" customWidth="1"/>
    <col min="3" max="3" width="10.125" customWidth="1"/>
  </cols>
  <sheetData>
    <row r="1" ht="21" customHeight="1" spans="1:2">
      <c r="A1" s="370"/>
      <c r="B1" s="371" t="s">
        <v>0</v>
      </c>
    </row>
    <row r="2" spans="1:2">
      <c r="A2" s="15">
        <v>1</v>
      </c>
      <c r="B2" s="372" t="s">
        <v>1</v>
      </c>
    </row>
    <row r="3" spans="1:2">
      <c r="A3" s="15">
        <v>2</v>
      </c>
      <c r="B3" s="372" t="s">
        <v>2</v>
      </c>
    </row>
    <row r="4" spans="1:2">
      <c r="A4" s="15">
        <v>3</v>
      </c>
      <c r="B4" s="372" t="s">
        <v>3</v>
      </c>
    </row>
    <row r="5" spans="1:2">
      <c r="A5" s="15">
        <v>4</v>
      </c>
      <c r="B5" s="372" t="s">
        <v>4</v>
      </c>
    </row>
    <row r="6" spans="1:2">
      <c r="A6" s="15">
        <v>5</v>
      </c>
      <c r="B6" s="372" t="s">
        <v>5</v>
      </c>
    </row>
    <row r="7" spans="1:2">
      <c r="A7" s="15">
        <v>6</v>
      </c>
      <c r="B7" s="372" t="s">
        <v>6</v>
      </c>
    </row>
    <row r="8" s="368" customFormat="1" ht="15" customHeight="1" spans="1:2">
      <c r="A8" s="373">
        <v>7</v>
      </c>
      <c r="B8" s="374" t="s">
        <v>7</v>
      </c>
    </row>
    <row r="9" ht="18.95" customHeight="1" spans="1:2">
      <c r="A9" s="370"/>
      <c r="B9" s="375" t="s">
        <v>8</v>
      </c>
    </row>
    <row r="10" ht="15.95" customHeight="1" spans="1:2">
      <c r="A10" s="15">
        <v>1</v>
      </c>
      <c r="B10" s="376" t="s">
        <v>9</v>
      </c>
    </row>
    <row r="11" spans="1:2">
      <c r="A11" s="15">
        <v>2</v>
      </c>
      <c r="B11" s="372" t="s">
        <v>10</v>
      </c>
    </row>
    <row r="12" spans="1:2">
      <c r="A12" s="15">
        <v>3</v>
      </c>
      <c r="B12" s="374" t="s">
        <v>11</v>
      </c>
    </row>
    <row r="13" spans="1:2">
      <c r="A13" s="15">
        <v>4</v>
      </c>
      <c r="B13" s="372" t="s">
        <v>12</v>
      </c>
    </row>
    <row r="14" spans="1:2">
      <c r="A14" s="15">
        <v>5</v>
      </c>
      <c r="B14" s="372" t="s">
        <v>13</v>
      </c>
    </row>
    <row r="15" spans="1:2">
      <c r="A15" s="15">
        <v>6</v>
      </c>
      <c r="B15" s="372" t="s">
        <v>14</v>
      </c>
    </row>
    <row r="16" spans="1:2">
      <c r="A16" s="15">
        <v>7</v>
      </c>
      <c r="B16" s="372" t="s">
        <v>15</v>
      </c>
    </row>
    <row r="17" spans="1:2">
      <c r="A17" s="15">
        <v>8</v>
      </c>
      <c r="B17" s="372" t="s">
        <v>16</v>
      </c>
    </row>
    <row r="18" spans="1:2">
      <c r="A18" s="15">
        <v>9</v>
      </c>
      <c r="B18" s="372" t="s">
        <v>17</v>
      </c>
    </row>
    <row r="19" spans="1:2">
      <c r="A19" s="15"/>
      <c r="B19" s="372"/>
    </row>
    <row r="20" ht="20.25" spans="1:2">
      <c r="A20" s="370"/>
      <c r="B20" s="371" t="s">
        <v>18</v>
      </c>
    </row>
    <row r="21" spans="1:2">
      <c r="A21" s="15">
        <v>1</v>
      </c>
      <c r="B21" s="377" t="s">
        <v>19</v>
      </c>
    </row>
    <row r="22" spans="1:2">
      <c r="A22" s="15">
        <v>2</v>
      </c>
      <c r="B22" s="372" t="s">
        <v>20</v>
      </c>
    </row>
    <row r="23" spans="1:2">
      <c r="A23" s="15">
        <v>3</v>
      </c>
      <c r="B23" s="372" t="s">
        <v>21</v>
      </c>
    </row>
    <row r="24" spans="1:2">
      <c r="A24" s="15">
        <v>4</v>
      </c>
      <c r="B24" s="372" t="s">
        <v>22</v>
      </c>
    </row>
    <row r="25" spans="1:2">
      <c r="A25" s="15">
        <v>5</v>
      </c>
      <c r="B25" s="372" t="s">
        <v>23</v>
      </c>
    </row>
    <row r="26" spans="1:2">
      <c r="A26" s="15">
        <v>6</v>
      </c>
      <c r="B26" s="372" t="s">
        <v>24</v>
      </c>
    </row>
    <row r="27" spans="1:2">
      <c r="A27" s="15">
        <v>7</v>
      </c>
      <c r="B27" s="372" t="s">
        <v>25</v>
      </c>
    </row>
    <row r="28" spans="1:2">
      <c r="A28" s="15">
        <v>8</v>
      </c>
      <c r="B28" s="372" t="s">
        <v>26</v>
      </c>
    </row>
    <row r="29" spans="1:2">
      <c r="A29" s="15"/>
      <c r="B29" s="372"/>
    </row>
    <row r="30" ht="20.25" spans="1:2">
      <c r="A30" s="370"/>
      <c r="B30" s="371" t="s">
        <v>27</v>
      </c>
    </row>
    <row r="31" spans="1:2">
      <c r="A31" s="15">
        <v>1</v>
      </c>
      <c r="B31" s="377" t="s">
        <v>28</v>
      </c>
    </row>
    <row r="32" spans="1:2">
      <c r="A32" s="15">
        <v>2</v>
      </c>
      <c r="B32" s="372" t="s">
        <v>29</v>
      </c>
    </row>
    <row r="33" spans="1:2">
      <c r="A33" s="15">
        <v>3</v>
      </c>
      <c r="B33" s="372" t="s">
        <v>30</v>
      </c>
    </row>
    <row r="34" spans="1:2">
      <c r="A34" s="15">
        <v>4</v>
      </c>
      <c r="B34" s="372" t="s">
        <v>31</v>
      </c>
    </row>
    <row r="35" spans="1:2">
      <c r="A35" s="15">
        <v>5</v>
      </c>
      <c r="B35" s="372" t="s">
        <v>32</v>
      </c>
    </row>
    <row r="36" spans="1:2">
      <c r="A36" s="15">
        <v>6</v>
      </c>
      <c r="B36" s="372" t="s">
        <v>33</v>
      </c>
    </row>
    <row r="37" spans="1:2">
      <c r="A37" s="15">
        <v>7</v>
      </c>
      <c r="B37" s="372" t="s">
        <v>34</v>
      </c>
    </row>
    <row r="38" spans="1:2">
      <c r="A38" s="15"/>
      <c r="B38" s="372"/>
    </row>
    <row r="40" spans="1:2">
      <c r="A40" s="378" t="s">
        <v>35</v>
      </c>
      <c r="B40" s="3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8" t="s">
        <v>36</v>
      </c>
      <c r="C2" s="349"/>
      <c r="D2" s="349"/>
      <c r="E2" s="349"/>
      <c r="F2" s="349"/>
      <c r="G2" s="349"/>
      <c r="H2" s="349"/>
      <c r="I2" s="363"/>
    </row>
    <row r="3" ht="27.95" customHeight="1" spans="2:9">
      <c r="B3" s="350"/>
      <c r="C3" s="351"/>
      <c r="D3" s="352" t="s">
        <v>37</v>
      </c>
      <c r="E3" s="353"/>
      <c r="F3" s="354" t="s">
        <v>38</v>
      </c>
      <c r="G3" s="355"/>
      <c r="H3" s="352" t="s">
        <v>39</v>
      </c>
      <c r="I3" s="364"/>
    </row>
    <row r="4" ht="27.95" customHeight="1" spans="2:9">
      <c r="B4" s="350" t="s">
        <v>40</v>
      </c>
      <c r="C4" s="351" t="s">
        <v>41</v>
      </c>
      <c r="D4" s="351" t="s">
        <v>42</v>
      </c>
      <c r="E4" s="351" t="s">
        <v>43</v>
      </c>
      <c r="F4" s="356" t="s">
        <v>42</v>
      </c>
      <c r="G4" s="356" t="s">
        <v>43</v>
      </c>
      <c r="H4" s="351" t="s">
        <v>42</v>
      </c>
      <c r="I4" s="365" t="s">
        <v>43</v>
      </c>
    </row>
    <row r="5" ht="27.95" customHeight="1" spans="2:9">
      <c r="B5" s="357" t="s">
        <v>44</v>
      </c>
      <c r="C5" s="15">
        <v>13</v>
      </c>
      <c r="D5" s="15">
        <v>0</v>
      </c>
      <c r="E5" s="15">
        <v>1</v>
      </c>
      <c r="F5" s="358">
        <v>0</v>
      </c>
      <c r="G5" s="358">
        <v>1</v>
      </c>
      <c r="H5" s="15">
        <v>1</v>
      </c>
      <c r="I5" s="366">
        <v>2</v>
      </c>
    </row>
    <row r="6" ht="27.95" customHeight="1" spans="2:9">
      <c r="B6" s="357" t="s">
        <v>45</v>
      </c>
      <c r="C6" s="15">
        <v>20</v>
      </c>
      <c r="D6" s="15">
        <v>0</v>
      </c>
      <c r="E6" s="15">
        <v>1</v>
      </c>
      <c r="F6" s="358">
        <v>1</v>
      </c>
      <c r="G6" s="358">
        <v>2</v>
      </c>
      <c r="H6" s="15">
        <v>2</v>
      </c>
      <c r="I6" s="366">
        <v>3</v>
      </c>
    </row>
    <row r="7" ht="27.95" customHeight="1" spans="2:9">
      <c r="B7" s="357" t="s">
        <v>46</v>
      </c>
      <c r="C7" s="15">
        <v>32</v>
      </c>
      <c r="D7" s="15">
        <v>0</v>
      </c>
      <c r="E7" s="15">
        <v>1</v>
      </c>
      <c r="F7" s="358">
        <v>2</v>
      </c>
      <c r="G7" s="358">
        <v>3</v>
      </c>
      <c r="H7" s="15">
        <v>3</v>
      </c>
      <c r="I7" s="366">
        <v>4</v>
      </c>
    </row>
    <row r="8" ht="27.95" customHeight="1" spans="2:9">
      <c r="B8" s="357" t="s">
        <v>47</v>
      </c>
      <c r="C8" s="15">
        <v>50</v>
      </c>
      <c r="D8" s="15">
        <v>1</v>
      </c>
      <c r="E8" s="15">
        <v>2</v>
      </c>
      <c r="F8" s="358">
        <v>3</v>
      </c>
      <c r="G8" s="358">
        <v>4</v>
      </c>
      <c r="H8" s="15">
        <v>5</v>
      </c>
      <c r="I8" s="366">
        <v>6</v>
      </c>
    </row>
    <row r="9" ht="27.95" customHeight="1" spans="2:9">
      <c r="B9" s="357" t="s">
        <v>48</v>
      </c>
      <c r="C9" s="15">
        <v>80</v>
      </c>
      <c r="D9" s="15">
        <v>2</v>
      </c>
      <c r="E9" s="15">
        <v>3</v>
      </c>
      <c r="F9" s="358">
        <v>5</v>
      </c>
      <c r="G9" s="358">
        <v>6</v>
      </c>
      <c r="H9" s="15">
        <v>7</v>
      </c>
      <c r="I9" s="366">
        <v>8</v>
      </c>
    </row>
    <row r="10" ht="27.95" customHeight="1" spans="2:9">
      <c r="B10" s="357" t="s">
        <v>49</v>
      </c>
      <c r="C10" s="15">
        <v>125</v>
      </c>
      <c r="D10" s="15">
        <v>3</v>
      </c>
      <c r="E10" s="15">
        <v>4</v>
      </c>
      <c r="F10" s="358">
        <v>7</v>
      </c>
      <c r="G10" s="358">
        <v>8</v>
      </c>
      <c r="H10" s="15">
        <v>10</v>
      </c>
      <c r="I10" s="366">
        <v>11</v>
      </c>
    </row>
    <row r="11" ht="27.95" customHeight="1" spans="2:9">
      <c r="B11" s="357" t="s">
        <v>50</v>
      </c>
      <c r="C11" s="15">
        <v>200</v>
      </c>
      <c r="D11" s="15">
        <v>5</v>
      </c>
      <c r="E11" s="15">
        <v>6</v>
      </c>
      <c r="F11" s="358">
        <v>10</v>
      </c>
      <c r="G11" s="358">
        <v>11</v>
      </c>
      <c r="H11" s="15">
        <v>14</v>
      </c>
      <c r="I11" s="366">
        <v>15</v>
      </c>
    </row>
    <row r="12" ht="27.95" customHeight="1" spans="2:9">
      <c r="B12" s="359" t="s">
        <v>51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52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E21" sqref="E21"/>
    </sheetView>
  </sheetViews>
  <sheetFormatPr defaultColWidth="10.375" defaultRowHeight="16.5" customHeight="1"/>
  <cols>
    <col min="1" max="9" width="10.375" style="237"/>
    <col min="10" max="10" width="8.875" style="237" customWidth="1"/>
    <col min="11" max="11" width="12" style="237" customWidth="1"/>
    <col min="12" max="16384" width="10.375" style="237"/>
  </cols>
  <sheetData>
    <row r="1" ht="21" spans="1:11">
      <c r="A1" s="238" t="s">
        <v>53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ht="15" spans="1:11">
      <c r="A2" s="239" t="s">
        <v>54</v>
      </c>
      <c r="B2" s="240" t="s">
        <v>55</v>
      </c>
      <c r="C2" s="240"/>
      <c r="D2" s="241" t="s">
        <v>56</v>
      </c>
      <c r="E2" s="241"/>
      <c r="F2" s="240" t="s">
        <v>57</v>
      </c>
      <c r="G2" s="240"/>
      <c r="H2" s="242" t="s">
        <v>58</v>
      </c>
      <c r="I2" s="321" t="s">
        <v>59</v>
      </c>
      <c r="J2" s="321"/>
      <c r="K2" s="322"/>
    </row>
    <row r="3" ht="14.25" spans="1:11">
      <c r="A3" s="243" t="s">
        <v>60</v>
      </c>
      <c r="B3" s="244"/>
      <c r="C3" s="245"/>
      <c r="D3" s="246" t="s">
        <v>61</v>
      </c>
      <c r="E3" s="247"/>
      <c r="F3" s="247"/>
      <c r="G3" s="248"/>
      <c r="H3" s="246" t="s">
        <v>62</v>
      </c>
      <c r="I3" s="247"/>
      <c r="J3" s="247"/>
      <c r="K3" s="248"/>
    </row>
    <row r="4" ht="14.25" spans="1:11">
      <c r="A4" s="249" t="s">
        <v>63</v>
      </c>
      <c r="B4" s="250" t="s">
        <v>64</v>
      </c>
      <c r="C4" s="251"/>
      <c r="D4" s="249" t="s">
        <v>65</v>
      </c>
      <c r="E4" s="252"/>
      <c r="F4" s="253">
        <v>44923</v>
      </c>
      <c r="G4" s="254"/>
      <c r="H4" s="249" t="s">
        <v>66</v>
      </c>
      <c r="I4" s="252"/>
      <c r="J4" s="250" t="s">
        <v>67</v>
      </c>
      <c r="K4" s="251" t="s">
        <v>68</v>
      </c>
    </row>
    <row r="5" ht="14.25" spans="1:11">
      <c r="A5" s="255" t="s">
        <v>69</v>
      </c>
      <c r="B5" s="250" t="s">
        <v>70</v>
      </c>
      <c r="C5" s="251"/>
      <c r="D5" s="249" t="s">
        <v>71</v>
      </c>
      <c r="E5" s="252"/>
      <c r="F5" s="253">
        <v>44870</v>
      </c>
      <c r="G5" s="254"/>
      <c r="H5" s="249" t="s">
        <v>72</v>
      </c>
      <c r="I5" s="252"/>
      <c r="J5" s="250" t="s">
        <v>67</v>
      </c>
      <c r="K5" s="251" t="s">
        <v>68</v>
      </c>
    </row>
    <row r="6" ht="14.25" spans="1:11">
      <c r="A6" s="249" t="s">
        <v>73</v>
      </c>
      <c r="B6" s="256">
        <v>2</v>
      </c>
      <c r="C6" s="257">
        <v>6</v>
      </c>
      <c r="D6" s="255" t="s">
        <v>74</v>
      </c>
      <c r="E6" s="258"/>
      <c r="F6" s="253">
        <v>44876</v>
      </c>
      <c r="G6" s="254"/>
      <c r="H6" s="249" t="s">
        <v>75</v>
      </c>
      <c r="I6" s="252"/>
      <c r="J6" s="250" t="s">
        <v>67</v>
      </c>
      <c r="K6" s="251" t="s">
        <v>68</v>
      </c>
    </row>
    <row r="7" ht="14.25" spans="1:11">
      <c r="A7" s="249" t="s">
        <v>76</v>
      </c>
      <c r="B7" s="259">
        <v>1150</v>
      </c>
      <c r="C7" s="260"/>
      <c r="D7" s="255" t="s">
        <v>77</v>
      </c>
      <c r="E7" s="261"/>
      <c r="F7" s="253">
        <v>44880</v>
      </c>
      <c r="G7" s="254"/>
      <c r="H7" s="249" t="s">
        <v>78</v>
      </c>
      <c r="I7" s="252"/>
      <c r="J7" s="250" t="s">
        <v>67</v>
      </c>
      <c r="K7" s="251" t="s">
        <v>68</v>
      </c>
    </row>
    <row r="8" ht="15" spans="1:11">
      <c r="A8" s="262" t="s">
        <v>79</v>
      </c>
      <c r="B8" s="263" t="s">
        <v>80</v>
      </c>
      <c r="C8" s="264"/>
      <c r="D8" s="265" t="s">
        <v>81</v>
      </c>
      <c r="E8" s="266"/>
      <c r="F8" s="267">
        <v>44920</v>
      </c>
      <c r="G8" s="268"/>
      <c r="H8" s="265" t="s">
        <v>82</v>
      </c>
      <c r="I8" s="266"/>
      <c r="J8" s="323" t="s">
        <v>67</v>
      </c>
      <c r="K8" s="324" t="s">
        <v>68</v>
      </c>
    </row>
    <row r="9" ht="15" spans="1:11">
      <c r="A9" s="269" t="s">
        <v>83</v>
      </c>
      <c r="B9" s="270"/>
      <c r="C9" s="270"/>
      <c r="D9" s="270"/>
      <c r="E9" s="270"/>
      <c r="F9" s="270"/>
      <c r="G9" s="270"/>
      <c r="H9" s="270"/>
      <c r="I9" s="270"/>
      <c r="J9" s="270"/>
      <c r="K9" s="325"/>
    </row>
    <row r="10" ht="15" spans="1:11">
      <c r="A10" s="271" t="s">
        <v>84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26"/>
    </row>
    <row r="11" ht="14.25" spans="1:11">
      <c r="A11" s="273" t="s">
        <v>85</v>
      </c>
      <c r="B11" s="274" t="s">
        <v>86</v>
      </c>
      <c r="C11" s="275" t="s">
        <v>87</v>
      </c>
      <c r="D11" s="276"/>
      <c r="E11" s="277" t="s">
        <v>88</v>
      </c>
      <c r="F11" s="274" t="s">
        <v>86</v>
      </c>
      <c r="G11" s="275" t="s">
        <v>87</v>
      </c>
      <c r="H11" s="275" t="s">
        <v>89</v>
      </c>
      <c r="I11" s="277" t="s">
        <v>90</v>
      </c>
      <c r="J11" s="274" t="s">
        <v>86</v>
      </c>
      <c r="K11" s="327" t="s">
        <v>87</v>
      </c>
    </row>
    <row r="12" ht="14.25" spans="1:11">
      <c r="A12" s="255" t="s">
        <v>91</v>
      </c>
      <c r="B12" s="278" t="s">
        <v>86</v>
      </c>
      <c r="C12" s="250" t="s">
        <v>87</v>
      </c>
      <c r="D12" s="261"/>
      <c r="E12" s="258" t="s">
        <v>92</v>
      </c>
      <c r="F12" s="278" t="s">
        <v>86</v>
      </c>
      <c r="G12" s="250" t="s">
        <v>87</v>
      </c>
      <c r="H12" s="250" t="s">
        <v>89</v>
      </c>
      <c r="I12" s="258" t="s">
        <v>93</v>
      </c>
      <c r="J12" s="278" t="s">
        <v>86</v>
      </c>
      <c r="K12" s="251" t="s">
        <v>87</v>
      </c>
    </row>
    <row r="13" ht="14.25" spans="1:11">
      <c r="A13" s="255" t="s">
        <v>94</v>
      </c>
      <c r="B13" s="278" t="s">
        <v>86</v>
      </c>
      <c r="C13" s="250" t="s">
        <v>87</v>
      </c>
      <c r="D13" s="261"/>
      <c r="E13" s="258" t="s">
        <v>95</v>
      </c>
      <c r="F13" s="250" t="s">
        <v>96</v>
      </c>
      <c r="G13" s="250" t="s">
        <v>97</v>
      </c>
      <c r="H13" s="250" t="s">
        <v>89</v>
      </c>
      <c r="I13" s="258" t="s">
        <v>98</v>
      </c>
      <c r="J13" s="278" t="s">
        <v>86</v>
      </c>
      <c r="K13" s="251" t="s">
        <v>87</v>
      </c>
    </row>
    <row r="14" ht="15" spans="1:11">
      <c r="A14" s="265" t="s">
        <v>99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28"/>
    </row>
    <row r="15" ht="15" spans="1:11">
      <c r="A15" s="271" t="s">
        <v>100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26"/>
    </row>
    <row r="16" ht="14.25" spans="1:11">
      <c r="A16" s="279" t="s">
        <v>101</v>
      </c>
      <c r="B16" s="275" t="s">
        <v>96</v>
      </c>
      <c r="C16" s="275" t="s">
        <v>97</v>
      </c>
      <c r="D16" s="280"/>
      <c r="E16" s="281" t="s">
        <v>102</v>
      </c>
      <c r="F16" s="275" t="s">
        <v>96</v>
      </c>
      <c r="G16" s="275" t="s">
        <v>97</v>
      </c>
      <c r="H16" s="282"/>
      <c r="I16" s="281" t="s">
        <v>103</v>
      </c>
      <c r="J16" s="275" t="s">
        <v>96</v>
      </c>
      <c r="K16" s="327" t="s">
        <v>97</v>
      </c>
    </row>
    <row r="17" customHeight="1" spans="1:22">
      <c r="A17" s="283" t="s">
        <v>104</v>
      </c>
      <c r="B17" s="250" t="s">
        <v>96</v>
      </c>
      <c r="C17" s="250" t="s">
        <v>97</v>
      </c>
      <c r="D17" s="284"/>
      <c r="E17" s="285" t="s">
        <v>105</v>
      </c>
      <c r="F17" s="250" t="s">
        <v>96</v>
      </c>
      <c r="G17" s="250" t="s">
        <v>97</v>
      </c>
      <c r="H17" s="286"/>
      <c r="I17" s="285" t="s">
        <v>106</v>
      </c>
      <c r="J17" s="250" t="s">
        <v>96</v>
      </c>
      <c r="K17" s="251" t="s">
        <v>97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87" t="s">
        <v>107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30"/>
    </row>
    <row r="19" s="236" customFormat="1" ht="18" customHeight="1" spans="1:11">
      <c r="A19" s="271" t="s">
        <v>108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26"/>
    </row>
    <row r="20" customHeight="1" spans="1:11">
      <c r="A20" s="289" t="s">
        <v>109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31"/>
    </row>
    <row r="21" ht="21.75" customHeight="1" spans="1:11">
      <c r="A21" s="291" t="s">
        <v>110</v>
      </c>
      <c r="B21" s="285" t="s">
        <v>111</v>
      </c>
      <c r="C21" s="285" t="s">
        <v>112</v>
      </c>
      <c r="D21" s="285" t="s">
        <v>113</v>
      </c>
      <c r="E21" s="285" t="s">
        <v>114</v>
      </c>
      <c r="F21" s="285" t="s">
        <v>115</v>
      </c>
      <c r="G21" s="285" t="s">
        <v>116</v>
      </c>
      <c r="H21" s="285" t="s">
        <v>117</v>
      </c>
      <c r="I21" s="285" t="s">
        <v>118</v>
      </c>
      <c r="J21" s="285" t="s">
        <v>119</v>
      </c>
      <c r="K21" s="332" t="s">
        <v>120</v>
      </c>
    </row>
    <row r="22" customHeight="1" spans="1:11">
      <c r="A22" s="292" t="s">
        <v>121</v>
      </c>
      <c r="B22" s="293"/>
      <c r="C22" s="293"/>
      <c r="D22" s="293">
        <v>1</v>
      </c>
      <c r="E22" s="293">
        <v>1</v>
      </c>
      <c r="F22" s="293">
        <v>1</v>
      </c>
      <c r="G22" s="293">
        <v>1</v>
      </c>
      <c r="H22" s="293">
        <v>1</v>
      </c>
      <c r="I22" s="293">
        <v>1</v>
      </c>
      <c r="J22" s="293"/>
      <c r="K22" s="333"/>
    </row>
    <row r="23" customHeight="1" spans="1:11">
      <c r="A23" s="292" t="s">
        <v>122</v>
      </c>
      <c r="B23" s="293"/>
      <c r="C23" s="293"/>
      <c r="D23" s="293">
        <v>1</v>
      </c>
      <c r="E23" s="293">
        <v>1</v>
      </c>
      <c r="F23" s="293">
        <v>1</v>
      </c>
      <c r="G23" s="293">
        <v>1</v>
      </c>
      <c r="H23" s="293">
        <v>1</v>
      </c>
      <c r="I23" s="293">
        <v>1</v>
      </c>
      <c r="J23" s="293"/>
      <c r="K23" s="334"/>
    </row>
    <row r="24" customHeight="1" spans="1:11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334"/>
    </row>
    <row r="25" customHeight="1" spans="1:1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335"/>
    </row>
    <row r="26" customHeight="1" spans="1:11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335"/>
    </row>
    <row r="27" customHeight="1" spans="1:11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335"/>
    </row>
    <row r="28" customHeight="1" spans="1:11">
      <c r="A28" s="292"/>
      <c r="B28" s="293"/>
      <c r="C28" s="293"/>
      <c r="D28" s="293"/>
      <c r="E28" s="293"/>
      <c r="F28" s="293"/>
      <c r="G28" s="293"/>
      <c r="H28" s="293"/>
      <c r="I28" s="293"/>
      <c r="J28" s="293"/>
      <c r="K28" s="335"/>
    </row>
    <row r="29" ht="18" customHeight="1" spans="1:11">
      <c r="A29" s="294" t="s">
        <v>123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36"/>
    </row>
    <row r="30" ht="18.75" customHeight="1" spans="1:11">
      <c r="A30" s="296" t="s">
        <v>124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37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38"/>
    </row>
    <row r="32" ht="18" customHeight="1" spans="1:11">
      <c r="A32" s="294" t="s">
        <v>125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36"/>
    </row>
    <row r="33" ht="14.25" spans="1:11">
      <c r="A33" s="300" t="s">
        <v>126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9"/>
    </row>
    <row r="34" ht="15" spans="1:11">
      <c r="A34" s="168" t="s">
        <v>127</v>
      </c>
      <c r="B34" s="170"/>
      <c r="C34" s="250" t="s">
        <v>67</v>
      </c>
      <c r="D34" s="250" t="s">
        <v>68</v>
      </c>
      <c r="E34" s="302" t="s">
        <v>128</v>
      </c>
      <c r="F34" s="303"/>
      <c r="G34" s="303"/>
      <c r="H34" s="303"/>
      <c r="I34" s="303"/>
      <c r="J34" s="303"/>
      <c r="K34" s="340"/>
    </row>
    <row r="35" ht="15" spans="1:11">
      <c r="A35" s="304" t="s">
        <v>129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4.25" spans="1:11">
      <c r="A36" s="305" t="s">
        <v>130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41"/>
    </row>
    <row r="37" ht="14.25" spans="1:11">
      <c r="A37" s="307" t="s">
        <v>131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42"/>
    </row>
    <row r="38" ht="14.25" spans="1:11">
      <c r="A38" s="307" t="s">
        <v>132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42"/>
    </row>
    <row r="39" ht="14.25" spans="1:11">
      <c r="A39" s="307" t="s">
        <v>133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42"/>
    </row>
    <row r="40" ht="14.25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42"/>
    </row>
    <row r="41" ht="14.25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42"/>
    </row>
    <row r="42" ht="14.25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42"/>
    </row>
    <row r="43" ht="15" spans="1:11">
      <c r="A43" s="309" t="s">
        <v>134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3"/>
    </row>
    <row r="44" ht="15" spans="1:11">
      <c r="A44" s="271" t="s">
        <v>135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26"/>
    </row>
    <row r="45" ht="14.25" spans="1:11">
      <c r="A45" s="279" t="s">
        <v>136</v>
      </c>
      <c r="B45" s="275" t="s">
        <v>96</v>
      </c>
      <c r="C45" s="275" t="s">
        <v>97</v>
      </c>
      <c r="D45" s="275" t="s">
        <v>89</v>
      </c>
      <c r="E45" s="281" t="s">
        <v>137</v>
      </c>
      <c r="F45" s="275" t="s">
        <v>96</v>
      </c>
      <c r="G45" s="275" t="s">
        <v>97</v>
      </c>
      <c r="H45" s="275" t="s">
        <v>89</v>
      </c>
      <c r="I45" s="281" t="s">
        <v>138</v>
      </c>
      <c r="J45" s="275" t="s">
        <v>96</v>
      </c>
      <c r="K45" s="327" t="s">
        <v>97</v>
      </c>
    </row>
    <row r="46" ht="14.25" spans="1:11">
      <c r="A46" s="283" t="s">
        <v>88</v>
      </c>
      <c r="B46" s="250" t="s">
        <v>96</v>
      </c>
      <c r="C46" s="250" t="s">
        <v>97</v>
      </c>
      <c r="D46" s="250" t="s">
        <v>89</v>
      </c>
      <c r="E46" s="285" t="s">
        <v>95</v>
      </c>
      <c r="F46" s="250" t="s">
        <v>96</v>
      </c>
      <c r="G46" s="250" t="s">
        <v>97</v>
      </c>
      <c r="H46" s="250" t="s">
        <v>89</v>
      </c>
      <c r="I46" s="285" t="s">
        <v>106</v>
      </c>
      <c r="J46" s="250" t="s">
        <v>96</v>
      </c>
      <c r="K46" s="251" t="s">
        <v>97</v>
      </c>
    </row>
    <row r="47" ht="15" spans="1:11">
      <c r="A47" s="265" t="s">
        <v>99</v>
      </c>
      <c r="B47" s="266"/>
      <c r="C47" s="266"/>
      <c r="D47" s="266"/>
      <c r="E47" s="266"/>
      <c r="F47" s="266"/>
      <c r="G47" s="266"/>
      <c r="H47" s="266"/>
      <c r="I47" s="266"/>
      <c r="J47" s="266"/>
      <c r="K47" s="328"/>
    </row>
    <row r="48" ht="15" spans="1:11">
      <c r="A48" s="304" t="s">
        <v>139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5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41"/>
    </row>
    <row r="50" ht="15" spans="1:11">
      <c r="A50" s="311" t="s">
        <v>140</v>
      </c>
      <c r="B50" s="312" t="s">
        <v>141</v>
      </c>
      <c r="C50" s="312"/>
      <c r="D50" s="313" t="s">
        <v>142</v>
      </c>
      <c r="E50" s="314"/>
      <c r="F50" s="315" t="s">
        <v>143</v>
      </c>
      <c r="G50" s="316"/>
      <c r="H50" s="317" t="s">
        <v>144</v>
      </c>
      <c r="I50" s="344"/>
      <c r="J50" s="345"/>
      <c r="K50" s="346"/>
    </row>
    <row r="51" ht="15" spans="1:11">
      <c r="A51" s="304" t="s">
        <v>145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47"/>
    </row>
    <row r="53" ht="15" spans="1:11">
      <c r="A53" s="311" t="s">
        <v>140</v>
      </c>
      <c r="B53" s="312" t="s">
        <v>141</v>
      </c>
      <c r="C53" s="312"/>
      <c r="D53" s="313" t="s">
        <v>142</v>
      </c>
      <c r="E53" s="320" t="s">
        <v>146</v>
      </c>
      <c r="F53" s="315" t="s">
        <v>147</v>
      </c>
      <c r="G53" s="316" t="s">
        <v>148</v>
      </c>
      <c r="H53" s="317" t="s">
        <v>144</v>
      </c>
      <c r="I53" s="344"/>
      <c r="J53" s="345" t="s">
        <v>149</v>
      </c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17" sqref="D17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s="109" customFormat="1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37" t="s">
        <v>153</v>
      </c>
      <c r="J3" s="137"/>
      <c r="K3" s="137"/>
      <c r="L3" s="137"/>
      <c r="M3" s="137"/>
      <c r="N3" s="138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154</v>
      </c>
      <c r="J4" s="119" t="s">
        <v>154</v>
      </c>
      <c r="K4" s="120"/>
      <c r="L4" s="119"/>
      <c r="M4" s="119"/>
      <c r="N4" s="119"/>
    </row>
    <row r="5" s="109" customFormat="1" ht="29.1" customHeight="1" spans="1:14">
      <c r="A5" s="116"/>
      <c r="B5" s="121" t="s">
        <v>155</v>
      </c>
      <c r="C5" s="122" t="s">
        <v>156</v>
      </c>
      <c r="D5" s="122" t="s">
        <v>157</v>
      </c>
      <c r="E5" s="122" t="s">
        <v>158</v>
      </c>
      <c r="F5" s="122" t="s">
        <v>159</v>
      </c>
      <c r="G5" s="122" t="s">
        <v>160</v>
      </c>
      <c r="H5" s="118"/>
      <c r="I5" s="139" t="s">
        <v>161</v>
      </c>
      <c r="J5" s="139" t="s">
        <v>161</v>
      </c>
      <c r="K5" s="139"/>
      <c r="L5" s="139"/>
      <c r="M5" s="139"/>
      <c r="N5" s="140"/>
    </row>
    <row r="6" s="109" customFormat="1" ht="29.1" customHeight="1" spans="1:14">
      <c r="A6" s="123" t="s">
        <v>162</v>
      </c>
      <c r="B6" s="124">
        <f>C6-2.1</f>
        <v>97.8</v>
      </c>
      <c r="C6" s="124">
        <f>D6-2.1</f>
        <v>99.9</v>
      </c>
      <c r="D6" s="125">
        <v>102</v>
      </c>
      <c r="E6" s="124">
        <f t="shared" ref="E6:G6" si="0">D6+2.1</f>
        <v>104.1</v>
      </c>
      <c r="F6" s="124">
        <f t="shared" si="0"/>
        <v>106.2</v>
      </c>
      <c r="G6" s="124">
        <f t="shared" si="0"/>
        <v>108.3</v>
      </c>
      <c r="H6" s="118"/>
      <c r="I6" s="141" t="s">
        <v>163</v>
      </c>
      <c r="J6" s="141" t="s">
        <v>164</v>
      </c>
      <c r="K6" s="141"/>
      <c r="L6" s="141"/>
      <c r="M6" s="141"/>
      <c r="N6" s="142"/>
    </row>
    <row r="7" s="109" customFormat="1" ht="29.1" customHeight="1" spans="1:14">
      <c r="A7" s="123" t="s">
        <v>165</v>
      </c>
      <c r="B7" s="124">
        <f>C7-4</f>
        <v>76</v>
      </c>
      <c r="C7" s="124">
        <f>D7-4</f>
        <v>80</v>
      </c>
      <c r="D7" s="125">
        <v>84</v>
      </c>
      <c r="E7" s="124">
        <f>D7+4</f>
        <v>88</v>
      </c>
      <c r="F7" s="124">
        <f>E7+5</f>
        <v>93</v>
      </c>
      <c r="G7" s="124">
        <f>F7+6</f>
        <v>99</v>
      </c>
      <c r="H7" s="118"/>
      <c r="I7" s="143" t="s">
        <v>166</v>
      </c>
      <c r="J7" s="143" t="s">
        <v>167</v>
      </c>
      <c r="K7" s="143"/>
      <c r="L7" s="143"/>
      <c r="M7" s="143"/>
      <c r="N7" s="144"/>
    </row>
    <row r="8" s="109" customFormat="1" ht="29.1" customHeight="1" spans="1:14">
      <c r="A8" s="123" t="s">
        <v>168</v>
      </c>
      <c r="B8" s="126">
        <f>C8-3.6</f>
        <v>98.8</v>
      </c>
      <c r="C8" s="126">
        <f>D8-3.6</f>
        <v>102.4</v>
      </c>
      <c r="D8" s="125">
        <v>106</v>
      </c>
      <c r="E8" s="126">
        <f t="shared" ref="E8:G8" si="1">D8+4</f>
        <v>110</v>
      </c>
      <c r="F8" s="126">
        <f t="shared" si="1"/>
        <v>114</v>
      </c>
      <c r="G8" s="126">
        <f t="shared" si="1"/>
        <v>118</v>
      </c>
      <c r="H8" s="118"/>
      <c r="I8" s="143" t="s">
        <v>169</v>
      </c>
      <c r="J8" s="141" t="s">
        <v>169</v>
      </c>
      <c r="K8" s="141"/>
      <c r="L8" s="141"/>
      <c r="M8" s="141"/>
      <c r="N8" s="145"/>
    </row>
    <row r="9" s="109" customFormat="1" ht="29.1" customHeight="1" spans="1:14">
      <c r="A9" s="123" t="s">
        <v>170</v>
      </c>
      <c r="B9" s="126">
        <f>C9-2.3/2</f>
        <v>29.7</v>
      </c>
      <c r="C9" s="126">
        <f>D9-2.3/2</f>
        <v>30.85</v>
      </c>
      <c r="D9" s="125">
        <v>32</v>
      </c>
      <c r="E9" s="126">
        <f t="shared" ref="E9:G9" si="2">D9+2.6/2</f>
        <v>33.3</v>
      </c>
      <c r="F9" s="126">
        <f t="shared" si="2"/>
        <v>34.6</v>
      </c>
      <c r="G9" s="126">
        <f t="shared" si="2"/>
        <v>35.9</v>
      </c>
      <c r="H9" s="118"/>
      <c r="I9" s="141" t="s">
        <v>171</v>
      </c>
      <c r="J9" s="143" t="s">
        <v>172</v>
      </c>
      <c r="K9" s="143"/>
      <c r="L9" s="143"/>
      <c r="M9" s="143"/>
      <c r="N9" s="146"/>
    </row>
    <row r="10" s="109" customFormat="1" ht="29.1" customHeight="1" spans="1:14">
      <c r="A10" s="123" t="s">
        <v>173</v>
      </c>
      <c r="B10" s="126">
        <f>C10-0.5</f>
        <v>19</v>
      </c>
      <c r="C10" s="126">
        <f>D10-0.5</f>
        <v>19.5</v>
      </c>
      <c r="D10" s="125">
        <v>20</v>
      </c>
      <c r="E10" s="126">
        <f>D10+0.5</f>
        <v>20.5</v>
      </c>
      <c r="F10" s="126">
        <f>E10+0.5</f>
        <v>21</v>
      </c>
      <c r="G10" s="126">
        <f>F10+0.7</f>
        <v>21.7</v>
      </c>
      <c r="H10" s="118"/>
      <c r="I10" s="143" t="s">
        <v>174</v>
      </c>
      <c r="J10" s="143" t="s">
        <v>175</v>
      </c>
      <c r="K10" s="143"/>
      <c r="L10" s="143"/>
      <c r="M10" s="143"/>
      <c r="N10" s="146"/>
    </row>
    <row r="11" s="109" customFormat="1" ht="29.1" customHeight="1" spans="1:14">
      <c r="A11" s="123" t="s">
        <v>176</v>
      </c>
      <c r="B11" s="126">
        <f>C11-0.7</f>
        <v>27.2</v>
      </c>
      <c r="C11" s="126">
        <f>D11-0.6</f>
        <v>27.9</v>
      </c>
      <c r="D11" s="125">
        <v>28.5</v>
      </c>
      <c r="E11" s="126">
        <f>D11+0.6</f>
        <v>29.1</v>
      </c>
      <c r="F11" s="126">
        <f>E11+0.7</f>
        <v>29.8</v>
      </c>
      <c r="G11" s="126">
        <f>F11+0.6</f>
        <v>30.4</v>
      </c>
      <c r="H11" s="118"/>
      <c r="I11" s="143" t="s">
        <v>177</v>
      </c>
      <c r="J11" s="143" t="s">
        <v>178</v>
      </c>
      <c r="K11" s="143"/>
      <c r="L11" s="143"/>
      <c r="M11" s="143"/>
      <c r="N11" s="146"/>
    </row>
    <row r="12" s="109" customFormat="1" ht="29.1" customHeight="1" spans="1:14">
      <c r="A12" s="123" t="s">
        <v>179</v>
      </c>
      <c r="B12" s="126">
        <f>C12-0.9</f>
        <v>41.2</v>
      </c>
      <c r="C12" s="126">
        <f>D12-0.9</f>
        <v>42.1</v>
      </c>
      <c r="D12" s="125">
        <v>43</v>
      </c>
      <c r="E12" s="126">
        <f t="shared" ref="E12:G12" si="3">D12+1.1</f>
        <v>44.1</v>
      </c>
      <c r="F12" s="126">
        <f t="shared" si="3"/>
        <v>45.2</v>
      </c>
      <c r="G12" s="126">
        <f t="shared" si="3"/>
        <v>46.3</v>
      </c>
      <c r="H12" s="118"/>
      <c r="I12" s="143" t="s">
        <v>178</v>
      </c>
      <c r="J12" s="143" t="s">
        <v>180</v>
      </c>
      <c r="K12" s="143"/>
      <c r="L12" s="143"/>
      <c r="M12" s="143"/>
      <c r="N12" s="146"/>
    </row>
    <row r="13" s="109" customFormat="1" ht="29.1" customHeight="1" spans="1:14">
      <c r="A13" s="127"/>
      <c r="B13" s="128"/>
      <c r="C13" s="129"/>
      <c r="D13" s="129"/>
      <c r="E13" s="130"/>
      <c r="F13" s="130"/>
      <c r="G13" s="131"/>
      <c r="H13" s="132"/>
      <c r="I13" s="147"/>
      <c r="J13" s="148"/>
      <c r="K13" s="149"/>
      <c r="L13" s="148"/>
      <c r="M13" s="148"/>
      <c r="N13" s="150"/>
    </row>
    <row r="14" s="109" customFormat="1" ht="15" spans="1:14">
      <c r="A14" s="133" t="s">
        <v>128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="109" customFormat="1" ht="14.25" spans="1:14">
      <c r="A15" s="109" t="s">
        <v>181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="109" customFormat="1" ht="14.25" spans="1:14">
      <c r="A16" s="134"/>
      <c r="B16" s="134"/>
      <c r="C16" s="134"/>
      <c r="D16" s="134"/>
      <c r="E16" s="134"/>
      <c r="F16" s="134"/>
      <c r="G16" s="134"/>
      <c r="H16" s="134"/>
      <c r="I16" s="133" t="s">
        <v>182</v>
      </c>
      <c r="J16" s="151"/>
      <c r="K16" s="133" t="s">
        <v>183</v>
      </c>
      <c r="L16" s="133"/>
      <c r="M16" s="133" t="s">
        <v>184</v>
      </c>
      <c r="N16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4" workbookViewId="0">
      <selection activeCell="A40" sqref="A40:K40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1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6.25" spans="1:11">
      <c r="A1" s="155" t="s">
        <v>185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A2" s="156" t="s">
        <v>54</v>
      </c>
      <c r="B2" s="157" t="s">
        <v>55</v>
      </c>
      <c r="C2" s="157"/>
      <c r="D2" s="158" t="s">
        <v>63</v>
      </c>
      <c r="E2" s="159" t="s">
        <v>186</v>
      </c>
      <c r="F2" s="160" t="s">
        <v>187</v>
      </c>
      <c r="G2" s="161" t="s">
        <v>70</v>
      </c>
      <c r="H2" s="161"/>
      <c r="I2" s="194" t="s">
        <v>58</v>
      </c>
      <c r="J2" s="161" t="s">
        <v>59</v>
      </c>
      <c r="K2" s="217"/>
    </row>
    <row r="3" spans="1:11">
      <c r="A3" s="162" t="s">
        <v>76</v>
      </c>
      <c r="B3" s="163">
        <v>1150</v>
      </c>
      <c r="C3" s="163"/>
      <c r="D3" s="164" t="s">
        <v>188</v>
      </c>
      <c r="E3" s="165" t="s">
        <v>189</v>
      </c>
      <c r="F3" s="166"/>
      <c r="G3" s="166"/>
      <c r="H3" s="167" t="s">
        <v>190</v>
      </c>
      <c r="I3" s="167"/>
      <c r="J3" s="167"/>
      <c r="K3" s="218"/>
    </row>
    <row r="4" spans="1:11">
      <c r="A4" s="168" t="s">
        <v>73</v>
      </c>
      <c r="B4" s="169">
        <v>2</v>
      </c>
      <c r="C4" s="169">
        <v>6</v>
      </c>
      <c r="D4" s="170" t="s">
        <v>191</v>
      </c>
      <c r="E4" s="166"/>
      <c r="F4" s="166"/>
      <c r="G4" s="166"/>
      <c r="H4" s="170" t="s">
        <v>192</v>
      </c>
      <c r="I4" s="170"/>
      <c r="J4" s="187" t="s">
        <v>67</v>
      </c>
      <c r="K4" s="219" t="s">
        <v>68</v>
      </c>
    </row>
    <row r="5" spans="1:11">
      <c r="A5" s="168" t="s">
        <v>193</v>
      </c>
      <c r="B5" s="163">
        <v>1</v>
      </c>
      <c r="C5" s="163"/>
      <c r="D5" s="164" t="s">
        <v>194</v>
      </c>
      <c r="E5" s="164" t="s">
        <v>195</v>
      </c>
      <c r="F5" s="164" t="s">
        <v>196</v>
      </c>
      <c r="G5" s="164" t="s">
        <v>197</v>
      </c>
      <c r="H5" s="170" t="s">
        <v>198</v>
      </c>
      <c r="I5" s="170"/>
      <c r="J5" s="187" t="s">
        <v>67</v>
      </c>
      <c r="K5" s="219" t="s">
        <v>68</v>
      </c>
    </row>
    <row r="6" ht="15" spans="1:11">
      <c r="A6" s="171" t="s">
        <v>199</v>
      </c>
      <c r="B6" s="234">
        <v>50</v>
      </c>
      <c r="C6" s="234"/>
      <c r="D6" s="173" t="s">
        <v>200</v>
      </c>
      <c r="E6" s="174">
        <v>461</v>
      </c>
      <c r="F6" s="175"/>
      <c r="G6" s="173"/>
      <c r="H6" s="176" t="s">
        <v>201</v>
      </c>
      <c r="I6" s="176"/>
      <c r="J6" s="175" t="s">
        <v>67</v>
      </c>
      <c r="K6" s="220" t="s">
        <v>68</v>
      </c>
    </row>
    <row r="7" ht="15" spans="1:11">
      <c r="A7" s="177" t="s">
        <v>79</v>
      </c>
      <c r="B7" s="235" t="s">
        <v>80</v>
      </c>
      <c r="C7" s="235"/>
      <c r="D7" s="177"/>
      <c r="E7" s="180"/>
      <c r="F7" s="181"/>
      <c r="G7" s="177"/>
      <c r="H7" s="181"/>
      <c r="I7" s="180"/>
      <c r="J7" s="180"/>
      <c r="K7" s="180"/>
    </row>
    <row r="8" spans="1:11">
      <c r="A8" s="182" t="s">
        <v>202</v>
      </c>
      <c r="B8" s="183" t="s">
        <v>203</v>
      </c>
      <c r="C8" s="184" t="s">
        <v>204</v>
      </c>
      <c r="D8" s="160" t="s">
        <v>205</v>
      </c>
      <c r="E8" s="160" t="s">
        <v>206</v>
      </c>
      <c r="F8" s="160" t="s">
        <v>207</v>
      </c>
      <c r="G8" s="185"/>
      <c r="H8" s="186"/>
      <c r="I8" s="186"/>
      <c r="J8" s="186"/>
      <c r="K8" s="221"/>
    </row>
    <row r="9" spans="1:11">
      <c r="A9" s="168" t="s">
        <v>208</v>
      </c>
      <c r="B9" s="170"/>
      <c r="C9" s="187" t="s">
        <v>67</v>
      </c>
      <c r="D9" s="187" t="s">
        <v>68</v>
      </c>
      <c r="E9" s="164" t="s">
        <v>209</v>
      </c>
      <c r="F9" s="188" t="s">
        <v>210</v>
      </c>
      <c r="G9" s="189"/>
      <c r="H9" s="190"/>
      <c r="I9" s="190"/>
      <c r="J9" s="190"/>
      <c r="K9" s="222"/>
    </row>
    <row r="10" spans="1:11">
      <c r="A10" s="168" t="s">
        <v>211</v>
      </c>
      <c r="B10" s="170"/>
      <c r="C10" s="187" t="s">
        <v>67</v>
      </c>
      <c r="D10" s="187" t="s">
        <v>68</v>
      </c>
      <c r="E10" s="164" t="s">
        <v>212</v>
      </c>
      <c r="F10" s="188" t="s">
        <v>213</v>
      </c>
      <c r="G10" s="189" t="s">
        <v>214</v>
      </c>
      <c r="H10" s="190"/>
      <c r="I10" s="190"/>
      <c r="J10" s="190"/>
      <c r="K10" s="222"/>
    </row>
    <row r="11" spans="1:11">
      <c r="A11" s="191" t="s">
        <v>215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3"/>
    </row>
    <row r="12" spans="1:11">
      <c r="A12" s="162" t="s">
        <v>90</v>
      </c>
      <c r="B12" s="187" t="s">
        <v>86</v>
      </c>
      <c r="C12" s="187" t="s">
        <v>87</v>
      </c>
      <c r="D12" s="188"/>
      <c r="E12" s="164" t="s">
        <v>88</v>
      </c>
      <c r="F12" s="187" t="s">
        <v>86</v>
      </c>
      <c r="G12" s="187" t="s">
        <v>87</v>
      </c>
      <c r="H12" s="187"/>
      <c r="I12" s="164" t="s">
        <v>216</v>
      </c>
      <c r="J12" s="187" t="s">
        <v>86</v>
      </c>
      <c r="K12" s="219" t="s">
        <v>87</v>
      </c>
    </row>
    <row r="13" spans="1:11">
      <c r="A13" s="162" t="s">
        <v>93</v>
      </c>
      <c r="B13" s="187" t="s">
        <v>86</v>
      </c>
      <c r="C13" s="187" t="s">
        <v>87</v>
      </c>
      <c r="D13" s="188"/>
      <c r="E13" s="164" t="s">
        <v>98</v>
      </c>
      <c r="F13" s="187" t="s">
        <v>86</v>
      </c>
      <c r="G13" s="187" t="s">
        <v>87</v>
      </c>
      <c r="H13" s="187"/>
      <c r="I13" s="164" t="s">
        <v>217</v>
      </c>
      <c r="J13" s="187" t="s">
        <v>86</v>
      </c>
      <c r="K13" s="219" t="s">
        <v>87</v>
      </c>
    </row>
    <row r="14" ht="15" spans="1:11">
      <c r="A14" s="171" t="s">
        <v>218</v>
      </c>
      <c r="B14" s="175" t="s">
        <v>86</v>
      </c>
      <c r="C14" s="175" t="s">
        <v>87</v>
      </c>
      <c r="D14" s="174"/>
      <c r="E14" s="173" t="s">
        <v>219</v>
      </c>
      <c r="F14" s="175" t="s">
        <v>86</v>
      </c>
      <c r="G14" s="175" t="s">
        <v>87</v>
      </c>
      <c r="H14" s="175"/>
      <c r="I14" s="173" t="s">
        <v>220</v>
      </c>
      <c r="J14" s="175" t="s">
        <v>86</v>
      </c>
      <c r="K14" s="220" t="s">
        <v>87</v>
      </c>
    </row>
    <row r="15" ht="15" spans="1:11">
      <c r="A15" s="177"/>
      <c r="B15" s="193"/>
      <c r="C15" s="193"/>
      <c r="D15" s="180"/>
      <c r="E15" s="177"/>
      <c r="F15" s="193"/>
      <c r="G15" s="193"/>
      <c r="H15" s="193"/>
      <c r="I15" s="177"/>
      <c r="J15" s="193"/>
      <c r="K15" s="193"/>
    </row>
    <row r="16" s="153" customFormat="1" spans="1:11">
      <c r="A16" s="156" t="s">
        <v>221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4"/>
    </row>
    <row r="17" spans="1:11">
      <c r="A17" s="168" t="s">
        <v>222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25"/>
    </row>
    <row r="18" spans="1:11">
      <c r="A18" s="168" t="s">
        <v>223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25"/>
    </row>
    <row r="19" spans="1:11">
      <c r="A19" s="195" t="s">
        <v>224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219"/>
    </row>
    <row r="20" spans="1:11">
      <c r="A20" s="196" t="s">
        <v>225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26"/>
    </row>
    <row r="21" spans="1:11">
      <c r="A21" s="196" t="s">
        <v>226</v>
      </c>
      <c r="B21" s="197"/>
      <c r="C21" s="197"/>
      <c r="D21" s="197"/>
      <c r="E21" s="197"/>
      <c r="F21" s="197"/>
      <c r="G21" s="197"/>
      <c r="H21" s="197"/>
      <c r="I21" s="197"/>
      <c r="J21" s="197"/>
      <c r="K21" s="226"/>
    </row>
    <row r="22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6"/>
    </row>
    <row r="23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27"/>
    </row>
    <row r="24" spans="1:11">
      <c r="A24" s="168" t="s">
        <v>127</v>
      </c>
      <c r="B24" s="170"/>
      <c r="C24" s="187" t="s">
        <v>67</v>
      </c>
      <c r="D24" s="187" t="s">
        <v>68</v>
      </c>
      <c r="E24" s="167"/>
      <c r="F24" s="167"/>
      <c r="G24" s="167"/>
      <c r="H24" s="167"/>
      <c r="I24" s="167"/>
      <c r="J24" s="167"/>
      <c r="K24" s="218"/>
    </row>
    <row r="25" ht="15" spans="1:11">
      <c r="A25" s="200" t="s">
        <v>227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28"/>
    </row>
    <row r="26" ht="15" spans="1:1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pans="1:11">
      <c r="A27" s="203" t="s">
        <v>228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29"/>
    </row>
    <row r="28" spans="1:11">
      <c r="A28" s="205" t="s">
        <v>229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30"/>
    </row>
    <row r="29" spans="1:11">
      <c r="A29" s="205" t="s">
        <v>230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30"/>
    </row>
    <row r="30" spans="1:11">
      <c r="A30" s="205" t="s">
        <v>231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30"/>
    </row>
    <row r="31" spans="1:1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30"/>
    </row>
    <row r="32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30"/>
    </row>
    <row r="33" ht="23.1" customHeight="1" spans="1:1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30"/>
    </row>
    <row r="34" ht="23.1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226"/>
    </row>
    <row r="35" ht="23.1" customHeight="1" spans="1:11">
      <c r="A35" s="207"/>
      <c r="B35" s="197"/>
      <c r="C35" s="197"/>
      <c r="D35" s="197"/>
      <c r="E35" s="197"/>
      <c r="F35" s="197"/>
      <c r="G35" s="197"/>
      <c r="H35" s="197"/>
      <c r="I35" s="197"/>
      <c r="J35" s="197"/>
      <c r="K35" s="226"/>
    </row>
    <row r="36" ht="23.1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1"/>
    </row>
    <row r="37" ht="18.75" customHeight="1" spans="1:11">
      <c r="A37" s="210" t="s">
        <v>232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32"/>
    </row>
    <row r="38" s="154" customFormat="1" ht="18.75" customHeight="1" spans="1:11">
      <c r="A38" s="168" t="s">
        <v>233</v>
      </c>
      <c r="B38" s="170"/>
      <c r="C38" s="170"/>
      <c r="D38" s="167" t="s">
        <v>234</v>
      </c>
      <c r="E38" s="167"/>
      <c r="F38" s="212" t="s">
        <v>235</v>
      </c>
      <c r="G38" s="213"/>
      <c r="H38" s="170" t="s">
        <v>236</v>
      </c>
      <c r="I38" s="170"/>
      <c r="J38" s="170" t="s">
        <v>237</v>
      </c>
      <c r="K38" s="225"/>
    </row>
    <row r="39" ht="18.75" customHeight="1" spans="1:13">
      <c r="A39" s="168" t="s">
        <v>128</v>
      </c>
      <c r="B39" s="170" t="s">
        <v>238</v>
      </c>
      <c r="C39" s="170"/>
      <c r="D39" s="170"/>
      <c r="E39" s="170"/>
      <c r="F39" s="170"/>
      <c r="G39" s="170"/>
      <c r="H39" s="170"/>
      <c r="I39" s="170"/>
      <c r="J39" s="170"/>
      <c r="K39" s="225"/>
      <c r="M39" s="154"/>
    </row>
    <row r="40" ht="30.95" customHeight="1" spans="1:11">
      <c r="A40" s="168" t="s">
        <v>239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25"/>
    </row>
    <row r="41" ht="18.75" customHeight="1" spans="1:11">
      <c r="A41" s="168"/>
      <c r="B41" s="170"/>
      <c r="C41" s="170"/>
      <c r="D41" s="170"/>
      <c r="E41" s="170"/>
      <c r="F41" s="170"/>
      <c r="G41" s="170"/>
      <c r="H41" s="170"/>
      <c r="I41" s="170"/>
      <c r="J41" s="170"/>
      <c r="K41" s="225"/>
    </row>
    <row r="42" ht="32.1" customHeight="1" spans="1:11">
      <c r="A42" s="171" t="s">
        <v>140</v>
      </c>
      <c r="B42" s="214" t="s">
        <v>240</v>
      </c>
      <c r="C42" s="214"/>
      <c r="D42" s="173" t="s">
        <v>241</v>
      </c>
      <c r="E42" s="174" t="s">
        <v>146</v>
      </c>
      <c r="F42" s="173" t="s">
        <v>143</v>
      </c>
      <c r="G42" s="215" t="s">
        <v>242</v>
      </c>
      <c r="H42" s="216" t="s">
        <v>144</v>
      </c>
      <c r="I42" s="216"/>
      <c r="J42" s="214" t="s">
        <v>149</v>
      </c>
      <c r="K42" s="233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37" t="s">
        <v>153</v>
      </c>
      <c r="J3" s="137"/>
      <c r="K3" s="137"/>
      <c r="L3" s="137"/>
      <c r="M3" s="137"/>
      <c r="N3" s="138"/>
    </row>
    <row r="4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ht="29.1" customHeight="1" spans="1:14">
      <c r="A5" s="116"/>
      <c r="B5" s="121" t="s">
        <v>155</v>
      </c>
      <c r="C5" s="122" t="s">
        <v>156</v>
      </c>
      <c r="D5" s="122" t="s">
        <v>157</v>
      </c>
      <c r="E5" s="122" t="s">
        <v>158</v>
      </c>
      <c r="F5" s="122" t="s">
        <v>159</v>
      </c>
      <c r="G5" s="122" t="s">
        <v>160</v>
      </c>
      <c r="H5" s="118"/>
      <c r="I5" s="139" t="s">
        <v>122</v>
      </c>
      <c r="J5" s="139" t="s">
        <v>121</v>
      </c>
      <c r="K5" s="139" t="s">
        <v>122</v>
      </c>
      <c r="L5" s="139" t="s">
        <v>121</v>
      </c>
      <c r="M5" s="139" t="s">
        <v>122</v>
      </c>
      <c r="N5" s="140" t="s">
        <v>121</v>
      </c>
    </row>
    <row r="6" ht="29.1" customHeight="1" spans="1:14">
      <c r="A6" s="123" t="s">
        <v>162</v>
      </c>
      <c r="B6" s="124">
        <f>C6-2.1</f>
        <v>97.8</v>
      </c>
      <c r="C6" s="124">
        <f>D6-2.1</f>
        <v>99.9</v>
      </c>
      <c r="D6" s="125">
        <v>102</v>
      </c>
      <c r="E6" s="124">
        <f t="shared" ref="E6:G6" si="0">D6+2.1</f>
        <v>104.1</v>
      </c>
      <c r="F6" s="124">
        <f t="shared" si="0"/>
        <v>106.2</v>
      </c>
      <c r="G6" s="124">
        <f t="shared" si="0"/>
        <v>108.3</v>
      </c>
      <c r="H6" s="118"/>
      <c r="I6" s="141" t="s">
        <v>243</v>
      </c>
      <c r="J6" s="141" t="s">
        <v>244</v>
      </c>
      <c r="K6" s="141" t="s">
        <v>245</v>
      </c>
      <c r="L6" s="141" t="s">
        <v>174</v>
      </c>
      <c r="M6" s="141" t="s">
        <v>246</v>
      </c>
      <c r="N6" s="142" t="s">
        <v>247</v>
      </c>
    </row>
    <row r="7" ht="29.1" customHeight="1" spans="1:14">
      <c r="A7" s="123" t="s">
        <v>165</v>
      </c>
      <c r="B7" s="124">
        <f>C7-4</f>
        <v>76</v>
      </c>
      <c r="C7" s="124">
        <f>D7-4</f>
        <v>80</v>
      </c>
      <c r="D7" s="125">
        <v>84</v>
      </c>
      <c r="E7" s="124">
        <f>D7+4</f>
        <v>88</v>
      </c>
      <c r="F7" s="124">
        <f>E7+5</f>
        <v>93</v>
      </c>
      <c r="G7" s="124">
        <f>F7+6</f>
        <v>99</v>
      </c>
      <c r="H7" s="118"/>
      <c r="I7" s="143" t="s">
        <v>248</v>
      </c>
      <c r="J7" s="143" t="s">
        <v>249</v>
      </c>
      <c r="K7" s="143" t="s">
        <v>248</v>
      </c>
      <c r="L7" s="143" t="s">
        <v>247</v>
      </c>
      <c r="M7" s="143" t="s">
        <v>247</v>
      </c>
      <c r="N7" s="144" t="s">
        <v>250</v>
      </c>
    </row>
    <row r="8" ht="29.1" customHeight="1" spans="1:14">
      <c r="A8" s="123" t="s">
        <v>168</v>
      </c>
      <c r="B8" s="126">
        <f>C8-3.6</f>
        <v>98.8</v>
      </c>
      <c r="C8" s="126">
        <f>D8-3.6</f>
        <v>102.4</v>
      </c>
      <c r="D8" s="125">
        <v>106</v>
      </c>
      <c r="E8" s="126">
        <f t="shared" ref="E8:G8" si="1">D8+4</f>
        <v>110</v>
      </c>
      <c r="F8" s="126">
        <f t="shared" si="1"/>
        <v>114</v>
      </c>
      <c r="G8" s="126">
        <f t="shared" si="1"/>
        <v>118</v>
      </c>
      <c r="H8" s="118"/>
      <c r="I8" s="141" t="s">
        <v>251</v>
      </c>
      <c r="J8" s="141" t="s">
        <v>252</v>
      </c>
      <c r="K8" s="141" t="s">
        <v>253</v>
      </c>
      <c r="L8" s="141" t="s">
        <v>253</v>
      </c>
      <c r="M8" s="141" t="s">
        <v>253</v>
      </c>
      <c r="N8" s="145" t="s">
        <v>253</v>
      </c>
    </row>
    <row r="9" ht="29.1" customHeight="1" spans="1:14">
      <c r="A9" s="123" t="s">
        <v>170</v>
      </c>
      <c r="B9" s="126">
        <f>C9-2.3/2</f>
        <v>29.7</v>
      </c>
      <c r="C9" s="126">
        <f>D9-2.3/2</f>
        <v>30.85</v>
      </c>
      <c r="D9" s="125">
        <v>32</v>
      </c>
      <c r="E9" s="126">
        <f t="shared" ref="E9:G9" si="2">D9+2.6/2</f>
        <v>33.3</v>
      </c>
      <c r="F9" s="126">
        <f t="shared" si="2"/>
        <v>34.6</v>
      </c>
      <c r="G9" s="126">
        <f t="shared" si="2"/>
        <v>35.9</v>
      </c>
      <c r="H9" s="118"/>
      <c r="I9" s="143" t="s">
        <v>254</v>
      </c>
      <c r="J9" s="143" t="s">
        <v>255</v>
      </c>
      <c r="K9" s="143" t="s">
        <v>256</v>
      </c>
      <c r="L9" s="143" t="s">
        <v>246</v>
      </c>
      <c r="M9" s="143" t="s">
        <v>257</v>
      </c>
      <c r="N9" s="146" t="s">
        <v>258</v>
      </c>
    </row>
    <row r="10" ht="29.1" customHeight="1" spans="1:14">
      <c r="A10" s="123" t="s">
        <v>173</v>
      </c>
      <c r="B10" s="126">
        <f>C10-0.5</f>
        <v>19</v>
      </c>
      <c r="C10" s="126">
        <f>D10-0.5</f>
        <v>19.5</v>
      </c>
      <c r="D10" s="125">
        <v>20</v>
      </c>
      <c r="E10" s="126">
        <f>D10+0.5</f>
        <v>20.5</v>
      </c>
      <c r="F10" s="126">
        <f>E10+0.5</f>
        <v>21</v>
      </c>
      <c r="G10" s="126">
        <f>F10+0.7</f>
        <v>21.7</v>
      </c>
      <c r="H10" s="118"/>
      <c r="I10" s="143" t="s">
        <v>259</v>
      </c>
      <c r="J10" s="143" t="s">
        <v>174</v>
      </c>
      <c r="K10" s="143" t="s">
        <v>260</v>
      </c>
      <c r="L10" s="143" t="s">
        <v>261</v>
      </c>
      <c r="M10" s="143" t="s">
        <v>260</v>
      </c>
      <c r="N10" s="146" t="s">
        <v>254</v>
      </c>
    </row>
    <row r="11" ht="29.1" customHeight="1" spans="1:14">
      <c r="A11" s="123" t="s">
        <v>176</v>
      </c>
      <c r="B11" s="126">
        <f>C11-0.7</f>
        <v>27.2</v>
      </c>
      <c r="C11" s="126">
        <f>D11-0.6</f>
        <v>27.9</v>
      </c>
      <c r="D11" s="125">
        <v>28.5</v>
      </c>
      <c r="E11" s="126">
        <f>D11+0.6</f>
        <v>29.1</v>
      </c>
      <c r="F11" s="126">
        <f>E11+0.7</f>
        <v>29.8</v>
      </c>
      <c r="G11" s="126">
        <f>F11+0.6</f>
        <v>30.4</v>
      </c>
      <c r="H11" s="118"/>
      <c r="I11" s="143" t="s">
        <v>262</v>
      </c>
      <c r="J11" s="143" t="s">
        <v>263</v>
      </c>
      <c r="K11" s="143" t="s">
        <v>264</v>
      </c>
      <c r="L11" s="143" t="s">
        <v>265</v>
      </c>
      <c r="M11" s="143" t="s">
        <v>266</v>
      </c>
      <c r="N11" s="146" t="s">
        <v>267</v>
      </c>
    </row>
    <row r="12" ht="29.1" customHeight="1" spans="1:14">
      <c r="A12" s="123" t="s">
        <v>179</v>
      </c>
      <c r="B12" s="126">
        <f>C12-0.9</f>
        <v>41.2</v>
      </c>
      <c r="C12" s="126">
        <f>D12-0.9</f>
        <v>42.1</v>
      </c>
      <c r="D12" s="125">
        <v>43</v>
      </c>
      <c r="E12" s="126">
        <f t="shared" ref="E12:G12" si="3">D12+1.1</f>
        <v>44.1</v>
      </c>
      <c r="F12" s="126">
        <f t="shared" si="3"/>
        <v>45.2</v>
      </c>
      <c r="G12" s="126">
        <f t="shared" si="3"/>
        <v>46.3</v>
      </c>
      <c r="H12" s="118"/>
      <c r="I12" s="143" t="s">
        <v>268</v>
      </c>
      <c r="J12" s="143" t="s">
        <v>243</v>
      </c>
      <c r="K12" s="143" t="s">
        <v>248</v>
      </c>
      <c r="L12" s="143" t="s">
        <v>269</v>
      </c>
      <c r="M12" s="143" t="s">
        <v>270</v>
      </c>
      <c r="N12" s="146" t="s">
        <v>271</v>
      </c>
    </row>
    <row r="13" ht="29.1" customHeight="1" spans="1:14">
      <c r="A13" s="127"/>
      <c r="B13" s="128"/>
      <c r="C13" s="129"/>
      <c r="D13" s="129"/>
      <c r="E13" s="130"/>
      <c r="F13" s="130"/>
      <c r="G13" s="131"/>
      <c r="H13" s="132"/>
      <c r="I13" s="147"/>
      <c r="J13" s="148"/>
      <c r="K13" s="149"/>
      <c r="L13" s="148"/>
      <c r="M13" s="148"/>
      <c r="N13" s="150"/>
    </row>
    <row r="14" ht="15" spans="1:14">
      <c r="A14" s="133" t="s">
        <v>128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ht="14.25" spans="1:14">
      <c r="A15" s="109" t="s">
        <v>181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14.25" spans="1:14">
      <c r="A16" s="134"/>
      <c r="B16" s="134"/>
      <c r="C16" s="134"/>
      <c r="D16" s="134"/>
      <c r="E16" s="134"/>
      <c r="F16" s="134"/>
      <c r="G16" s="134"/>
      <c r="H16" s="134"/>
      <c r="I16" s="133" t="s">
        <v>272</v>
      </c>
      <c r="J16" s="151"/>
      <c r="K16" s="133" t="s">
        <v>183</v>
      </c>
      <c r="L16" s="133"/>
      <c r="M16" s="133" t="s">
        <v>184</v>
      </c>
      <c r="N16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2" workbookViewId="0">
      <selection activeCell="A18" sqref="A18:K18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1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s="152" customFormat="1" ht="26.25" spans="1:11">
      <c r="A1" s="155" t="s">
        <v>185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="152" customFormat="1" spans="1:11">
      <c r="A2" s="156" t="s">
        <v>54</v>
      </c>
      <c r="B2" s="157" t="s">
        <v>55</v>
      </c>
      <c r="C2" s="157"/>
      <c r="D2" s="158" t="s">
        <v>63</v>
      </c>
      <c r="E2" s="159" t="s">
        <v>186</v>
      </c>
      <c r="F2" s="160" t="s">
        <v>187</v>
      </c>
      <c r="G2" s="161" t="s">
        <v>70</v>
      </c>
      <c r="H2" s="161"/>
      <c r="I2" s="194" t="s">
        <v>58</v>
      </c>
      <c r="J2" s="161" t="s">
        <v>59</v>
      </c>
      <c r="K2" s="217"/>
    </row>
    <row r="3" s="152" customFormat="1" spans="1:11">
      <c r="A3" s="162" t="s">
        <v>76</v>
      </c>
      <c r="B3" s="163">
        <v>1150</v>
      </c>
      <c r="C3" s="163"/>
      <c r="D3" s="164" t="s">
        <v>188</v>
      </c>
      <c r="E3" s="165" t="s">
        <v>273</v>
      </c>
      <c r="F3" s="166"/>
      <c r="G3" s="166"/>
      <c r="H3" s="167" t="s">
        <v>190</v>
      </c>
      <c r="I3" s="167"/>
      <c r="J3" s="167"/>
      <c r="K3" s="218"/>
    </row>
    <row r="4" s="152" customFormat="1" spans="1:11">
      <c r="A4" s="168" t="s">
        <v>73</v>
      </c>
      <c r="B4" s="169">
        <v>2</v>
      </c>
      <c r="C4" s="169">
        <v>6</v>
      </c>
      <c r="D4" s="170" t="s">
        <v>191</v>
      </c>
      <c r="E4" s="166"/>
      <c r="F4" s="166"/>
      <c r="G4" s="166"/>
      <c r="H4" s="170" t="s">
        <v>192</v>
      </c>
      <c r="I4" s="170"/>
      <c r="J4" s="187" t="s">
        <v>67</v>
      </c>
      <c r="K4" s="219" t="s">
        <v>68</v>
      </c>
    </row>
    <row r="5" s="152" customFormat="1" spans="1:11">
      <c r="A5" s="168" t="s">
        <v>193</v>
      </c>
      <c r="B5" s="163">
        <v>2</v>
      </c>
      <c r="C5" s="163"/>
      <c r="D5" s="164" t="s">
        <v>194</v>
      </c>
      <c r="E5" s="164" t="s">
        <v>195</v>
      </c>
      <c r="F5" s="164" t="s">
        <v>196</v>
      </c>
      <c r="G5" s="164" t="s">
        <v>197</v>
      </c>
      <c r="H5" s="170" t="s">
        <v>198</v>
      </c>
      <c r="I5" s="170"/>
      <c r="J5" s="187" t="s">
        <v>67</v>
      </c>
      <c r="K5" s="219" t="s">
        <v>68</v>
      </c>
    </row>
    <row r="6" s="152" customFormat="1" ht="15" spans="1:11">
      <c r="A6" s="171" t="s">
        <v>199</v>
      </c>
      <c r="B6" s="172">
        <v>80</v>
      </c>
      <c r="C6" s="172"/>
      <c r="D6" s="173" t="s">
        <v>200</v>
      </c>
      <c r="E6" s="174">
        <v>675</v>
      </c>
      <c r="F6" s="175"/>
      <c r="G6" s="173"/>
      <c r="H6" s="176" t="s">
        <v>201</v>
      </c>
      <c r="I6" s="176"/>
      <c r="J6" s="175" t="s">
        <v>67</v>
      </c>
      <c r="K6" s="220" t="s">
        <v>68</v>
      </c>
    </row>
    <row r="7" s="152" customFormat="1" ht="15" spans="1:11">
      <c r="A7" s="177" t="s">
        <v>79</v>
      </c>
      <c r="B7" s="178" t="s">
        <v>274</v>
      </c>
      <c r="C7" s="179"/>
      <c r="D7" s="177"/>
      <c r="E7" s="180"/>
      <c r="F7" s="181"/>
      <c r="G7" s="177"/>
      <c r="H7" s="181"/>
      <c r="I7" s="180"/>
      <c r="J7" s="180"/>
      <c r="K7" s="180"/>
    </row>
    <row r="8" s="152" customFormat="1" spans="1:11">
      <c r="A8" s="182" t="s">
        <v>202</v>
      </c>
      <c r="B8" s="183" t="s">
        <v>203</v>
      </c>
      <c r="C8" s="184" t="s">
        <v>204</v>
      </c>
      <c r="D8" s="160" t="s">
        <v>205</v>
      </c>
      <c r="E8" s="160" t="s">
        <v>206</v>
      </c>
      <c r="F8" s="160" t="s">
        <v>207</v>
      </c>
      <c r="G8" s="185"/>
      <c r="H8" s="186"/>
      <c r="I8" s="186"/>
      <c r="J8" s="186"/>
      <c r="K8" s="221"/>
    </row>
    <row r="9" s="152" customFormat="1" spans="1:11">
      <c r="A9" s="168" t="s">
        <v>208</v>
      </c>
      <c r="B9" s="170"/>
      <c r="C9" s="187" t="s">
        <v>67</v>
      </c>
      <c r="D9" s="187" t="s">
        <v>68</v>
      </c>
      <c r="E9" s="164" t="s">
        <v>209</v>
      </c>
      <c r="F9" s="188" t="s">
        <v>210</v>
      </c>
      <c r="G9" s="189"/>
      <c r="H9" s="190"/>
      <c r="I9" s="190"/>
      <c r="J9" s="190"/>
      <c r="K9" s="222"/>
    </row>
    <row r="10" s="152" customFormat="1" spans="1:11">
      <c r="A10" s="168" t="s">
        <v>211</v>
      </c>
      <c r="B10" s="170"/>
      <c r="C10" s="187" t="s">
        <v>67</v>
      </c>
      <c r="D10" s="187" t="s">
        <v>68</v>
      </c>
      <c r="E10" s="164" t="s">
        <v>212</v>
      </c>
      <c r="F10" s="188" t="s">
        <v>213</v>
      </c>
      <c r="G10" s="189" t="s">
        <v>214</v>
      </c>
      <c r="H10" s="190"/>
      <c r="I10" s="190"/>
      <c r="J10" s="190"/>
      <c r="K10" s="222"/>
    </row>
    <row r="11" s="152" customFormat="1" spans="1:11">
      <c r="A11" s="191" t="s">
        <v>215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3"/>
    </row>
    <row r="12" s="152" customFormat="1" spans="1:11">
      <c r="A12" s="162" t="s">
        <v>90</v>
      </c>
      <c r="B12" s="187" t="s">
        <v>86</v>
      </c>
      <c r="C12" s="187" t="s">
        <v>87</v>
      </c>
      <c r="D12" s="188"/>
      <c r="E12" s="164" t="s">
        <v>88</v>
      </c>
      <c r="F12" s="187" t="s">
        <v>86</v>
      </c>
      <c r="G12" s="187" t="s">
        <v>87</v>
      </c>
      <c r="H12" s="187"/>
      <c r="I12" s="164" t="s">
        <v>216</v>
      </c>
      <c r="J12" s="187" t="s">
        <v>86</v>
      </c>
      <c r="K12" s="219" t="s">
        <v>87</v>
      </c>
    </row>
    <row r="13" s="152" customFormat="1" spans="1:11">
      <c r="A13" s="162" t="s">
        <v>93</v>
      </c>
      <c r="B13" s="187" t="s">
        <v>86</v>
      </c>
      <c r="C13" s="187" t="s">
        <v>87</v>
      </c>
      <c r="D13" s="188"/>
      <c r="E13" s="164" t="s">
        <v>98</v>
      </c>
      <c r="F13" s="187" t="s">
        <v>86</v>
      </c>
      <c r="G13" s="187" t="s">
        <v>87</v>
      </c>
      <c r="H13" s="187"/>
      <c r="I13" s="164" t="s">
        <v>217</v>
      </c>
      <c r="J13" s="187" t="s">
        <v>86</v>
      </c>
      <c r="K13" s="219" t="s">
        <v>87</v>
      </c>
    </row>
    <row r="14" s="152" customFormat="1" ht="15" spans="1:11">
      <c r="A14" s="171" t="s">
        <v>218</v>
      </c>
      <c r="B14" s="175" t="s">
        <v>86</v>
      </c>
      <c r="C14" s="175" t="s">
        <v>87</v>
      </c>
      <c r="D14" s="174"/>
      <c r="E14" s="173" t="s">
        <v>219</v>
      </c>
      <c r="F14" s="175" t="s">
        <v>86</v>
      </c>
      <c r="G14" s="175" t="s">
        <v>87</v>
      </c>
      <c r="H14" s="175"/>
      <c r="I14" s="173" t="s">
        <v>220</v>
      </c>
      <c r="J14" s="175" t="s">
        <v>86</v>
      </c>
      <c r="K14" s="220" t="s">
        <v>87</v>
      </c>
    </row>
    <row r="15" s="152" customFormat="1" ht="15" spans="1:11">
      <c r="A15" s="177"/>
      <c r="B15" s="193"/>
      <c r="C15" s="193"/>
      <c r="D15" s="180"/>
      <c r="E15" s="177"/>
      <c r="F15" s="193"/>
      <c r="G15" s="193"/>
      <c r="H15" s="193"/>
      <c r="I15" s="177"/>
      <c r="J15" s="193"/>
      <c r="K15" s="193"/>
    </row>
    <row r="16" s="153" customFormat="1" spans="1:11">
      <c r="A16" s="156" t="s">
        <v>221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4"/>
    </row>
    <row r="17" s="152" customFormat="1" spans="1:11">
      <c r="A17" s="168" t="s">
        <v>222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25"/>
    </row>
    <row r="18" s="152" customFormat="1" spans="1:11">
      <c r="A18" s="168" t="s">
        <v>275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25"/>
    </row>
    <row r="19" s="152" customFormat="1" spans="1:11">
      <c r="A19" s="195" t="s">
        <v>276</v>
      </c>
      <c r="B19" s="187"/>
      <c r="C19" s="187"/>
      <c r="D19" s="187"/>
      <c r="E19" s="187"/>
      <c r="F19" s="187"/>
      <c r="G19" s="187"/>
      <c r="H19" s="187"/>
      <c r="I19" s="187"/>
      <c r="J19" s="187"/>
      <c r="K19" s="219"/>
    </row>
    <row r="20" s="152" customFormat="1" spans="1:11">
      <c r="A20" s="196" t="s">
        <v>277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26"/>
    </row>
    <row r="21" s="152" customFormat="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26"/>
    </row>
    <row r="22" s="152" customFormat="1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6"/>
    </row>
    <row r="23" s="152" customFormat="1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27"/>
    </row>
    <row r="24" s="152" customFormat="1" spans="1:11">
      <c r="A24" s="168" t="s">
        <v>127</v>
      </c>
      <c r="B24" s="170"/>
      <c r="C24" s="187" t="s">
        <v>67</v>
      </c>
      <c r="D24" s="187" t="s">
        <v>68</v>
      </c>
      <c r="E24" s="167"/>
      <c r="F24" s="167"/>
      <c r="G24" s="167"/>
      <c r="H24" s="167"/>
      <c r="I24" s="167"/>
      <c r="J24" s="167"/>
      <c r="K24" s="218"/>
    </row>
    <row r="25" s="152" customFormat="1" ht="15" spans="1:11">
      <c r="A25" s="200" t="s">
        <v>227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28"/>
    </row>
    <row r="26" s="152" customFormat="1" ht="15" spans="1:1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="152" customFormat="1" spans="1:11">
      <c r="A27" s="203" t="s">
        <v>228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29"/>
    </row>
    <row r="28" s="152" customFormat="1" spans="1:1">
      <c r="A28" s="152" t="s">
        <v>278</v>
      </c>
    </row>
    <row r="29" s="152" customFormat="1" spans="1:11">
      <c r="A29" s="205" t="s">
        <v>279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30"/>
    </row>
    <row r="30" s="152" customFormat="1" spans="1:1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30"/>
    </row>
    <row r="31" s="152" customFormat="1" spans="1:1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30"/>
    </row>
    <row r="32" s="152" customForma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30"/>
    </row>
    <row r="33" s="152" customFormat="1" ht="23.1" customHeight="1" spans="1:1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30"/>
    </row>
    <row r="34" s="152" customFormat="1" ht="23.1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226"/>
    </row>
    <row r="35" s="152" customFormat="1" ht="23.1" customHeight="1" spans="1:11">
      <c r="A35" s="207"/>
      <c r="B35" s="197"/>
      <c r="C35" s="197"/>
      <c r="D35" s="197"/>
      <c r="E35" s="197"/>
      <c r="F35" s="197"/>
      <c r="G35" s="197"/>
      <c r="H35" s="197"/>
      <c r="I35" s="197"/>
      <c r="J35" s="197"/>
      <c r="K35" s="226"/>
    </row>
    <row r="36" s="152" customFormat="1" ht="23.1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1"/>
    </row>
    <row r="37" s="152" customFormat="1" ht="18.75" customHeight="1" spans="1:11">
      <c r="A37" s="210" t="s">
        <v>232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32"/>
    </row>
    <row r="38" s="154" customFormat="1" ht="18.75" customHeight="1" spans="1:11">
      <c r="A38" s="168" t="s">
        <v>233</v>
      </c>
      <c r="B38" s="170"/>
      <c r="C38" s="170"/>
      <c r="D38" s="167" t="s">
        <v>234</v>
      </c>
      <c r="E38" s="167"/>
      <c r="F38" s="212" t="s">
        <v>235</v>
      </c>
      <c r="G38" s="213"/>
      <c r="H38" s="170" t="s">
        <v>236</v>
      </c>
      <c r="I38" s="170"/>
      <c r="J38" s="170" t="s">
        <v>237</v>
      </c>
      <c r="K38" s="225"/>
    </row>
    <row r="39" s="152" customFormat="1" ht="18.75" customHeight="1" spans="1:13">
      <c r="A39" s="168" t="s">
        <v>128</v>
      </c>
      <c r="B39" s="170" t="s">
        <v>238</v>
      </c>
      <c r="C39" s="170"/>
      <c r="D39" s="170"/>
      <c r="E39" s="170"/>
      <c r="F39" s="170"/>
      <c r="G39" s="170"/>
      <c r="H39" s="170"/>
      <c r="I39" s="170"/>
      <c r="J39" s="170"/>
      <c r="K39" s="225"/>
      <c r="M39" s="154"/>
    </row>
    <row r="40" s="152" customFormat="1" ht="30.95" customHeight="1" spans="1:11">
      <c r="A40" s="168" t="s">
        <v>280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25"/>
    </row>
    <row r="41" s="152" customFormat="1" ht="18.75" customHeight="1" spans="1:11">
      <c r="A41" s="168"/>
      <c r="B41" s="170"/>
      <c r="C41" s="170"/>
      <c r="D41" s="170"/>
      <c r="E41" s="170"/>
      <c r="F41" s="170"/>
      <c r="G41" s="170"/>
      <c r="H41" s="170"/>
      <c r="I41" s="170"/>
      <c r="J41" s="170"/>
      <c r="K41" s="225"/>
    </row>
    <row r="42" s="152" customFormat="1" ht="32.1" customHeight="1" spans="1:11">
      <c r="A42" s="171" t="s">
        <v>140</v>
      </c>
      <c r="B42" s="214" t="s">
        <v>240</v>
      </c>
      <c r="C42" s="214"/>
      <c r="D42" s="173" t="s">
        <v>241</v>
      </c>
      <c r="E42" s="174" t="s">
        <v>146</v>
      </c>
      <c r="F42" s="173" t="s">
        <v>143</v>
      </c>
      <c r="G42" s="215" t="s">
        <v>281</v>
      </c>
      <c r="H42" s="216" t="s">
        <v>144</v>
      </c>
      <c r="I42" s="216"/>
      <c r="J42" s="214" t="s">
        <v>149</v>
      </c>
      <c r="K42" s="233"/>
    </row>
    <row r="43" s="152" customFormat="1" ht="16.5" customHeight="1"/>
    <row r="44" s="152" customFormat="1" ht="16.5" customHeight="1"/>
    <row r="45" s="152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7" sqref="G17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s="109" customFormat="1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37" t="s">
        <v>153</v>
      </c>
      <c r="J3" s="137"/>
      <c r="K3" s="137"/>
      <c r="L3" s="137"/>
      <c r="M3" s="137"/>
      <c r="N3" s="138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s="109" customFormat="1" ht="29.1" customHeight="1" spans="1:14">
      <c r="A5" s="116"/>
      <c r="B5" s="121" t="s">
        <v>155</v>
      </c>
      <c r="C5" s="122" t="s">
        <v>156</v>
      </c>
      <c r="D5" s="122" t="s">
        <v>157</v>
      </c>
      <c r="E5" s="122" t="s">
        <v>158</v>
      </c>
      <c r="F5" s="122" t="s">
        <v>159</v>
      </c>
      <c r="G5" s="122" t="s">
        <v>160</v>
      </c>
      <c r="H5" s="118"/>
      <c r="I5" s="139" t="s">
        <v>122</v>
      </c>
      <c r="J5" s="139" t="s">
        <v>121</v>
      </c>
      <c r="K5" s="139" t="s">
        <v>122</v>
      </c>
      <c r="L5" s="139" t="s">
        <v>121</v>
      </c>
      <c r="M5" s="139" t="s">
        <v>122</v>
      </c>
      <c r="N5" s="140" t="s">
        <v>121</v>
      </c>
    </row>
    <row r="6" s="109" customFormat="1" ht="29.1" customHeight="1" spans="1:14">
      <c r="A6" s="123" t="s">
        <v>162</v>
      </c>
      <c r="B6" s="124">
        <f>C6-2.1</f>
        <v>97.8</v>
      </c>
      <c r="C6" s="124">
        <f>D6-2.1</f>
        <v>99.9</v>
      </c>
      <c r="D6" s="125">
        <v>102</v>
      </c>
      <c r="E6" s="124">
        <f t="shared" ref="E6:G6" si="0">D6+2.1</f>
        <v>104.1</v>
      </c>
      <c r="F6" s="124">
        <f t="shared" si="0"/>
        <v>106.2</v>
      </c>
      <c r="G6" s="124">
        <f t="shared" si="0"/>
        <v>108.3</v>
      </c>
      <c r="H6" s="118"/>
      <c r="I6" s="141" t="s">
        <v>243</v>
      </c>
      <c r="J6" s="141" t="s">
        <v>244</v>
      </c>
      <c r="K6" s="141" t="s">
        <v>245</v>
      </c>
      <c r="L6" s="141" t="s">
        <v>174</v>
      </c>
      <c r="M6" s="141" t="s">
        <v>246</v>
      </c>
      <c r="N6" s="142" t="s">
        <v>247</v>
      </c>
    </row>
    <row r="7" s="109" customFormat="1" ht="29.1" customHeight="1" spans="1:14">
      <c r="A7" s="123" t="s">
        <v>165</v>
      </c>
      <c r="B7" s="124">
        <f>C7-4</f>
        <v>76</v>
      </c>
      <c r="C7" s="124">
        <f>D7-4</f>
        <v>80</v>
      </c>
      <c r="D7" s="125">
        <v>84</v>
      </c>
      <c r="E7" s="124">
        <f>D7+4</f>
        <v>88</v>
      </c>
      <c r="F7" s="124">
        <f>E7+5</f>
        <v>93</v>
      </c>
      <c r="G7" s="124">
        <f>F7+6</f>
        <v>99</v>
      </c>
      <c r="H7" s="118"/>
      <c r="I7" s="143" t="s">
        <v>248</v>
      </c>
      <c r="J7" s="143" t="s">
        <v>249</v>
      </c>
      <c r="K7" s="143" t="s">
        <v>248</v>
      </c>
      <c r="L7" s="143" t="s">
        <v>247</v>
      </c>
      <c r="M7" s="143" t="s">
        <v>247</v>
      </c>
      <c r="N7" s="144" t="s">
        <v>250</v>
      </c>
    </row>
    <row r="8" s="109" customFormat="1" ht="29.1" customHeight="1" spans="1:14">
      <c r="A8" s="123" t="s">
        <v>168</v>
      </c>
      <c r="B8" s="126">
        <f>C8-3.6</f>
        <v>98.8</v>
      </c>
      <c r="C8" s="126">
        <f>D8-3.6</f>
        <v>102.4</v>
      </c>
      <c r="D8" s="125">
        <v>106</v>
      </c>
      <c r="E8" s="126">
        <f t="shared" ref="E8:G8" si="1">D8+4</f>
        <v>110</v>
      </c>
      <c r="F8" s="126">
        <f t="shared" si="1"/>
        <v>114</v>
      </c>
      <c r="G8" s="126">
        <f t="shared" si="1"/>
        <v>118</v>
      </c>
      <c r="H8" s="118"/>
      <c r="I8" s="141" t="s">
        <v>251</v>
      </c>
      <c r="J8" s="141" t="s">
        <v>252</v>
      </c>
      <c r="K8" s="141" t="s">
        <v>253</v>
      </c>
      <c r="L8" s="141" t="s">
        <v>253</v>
      </c>
      <c r="M8" s="141" t="s">
        <v>253</v>
      </c>
      <c r="N8" s="145" t="s">
        <v>253</v>
      </c>
    </row>
    <row r="9" s="109" customFormat="1" ht="29.1" customHeight="1" spans="1:14">
      <c r="A9" s="123" t="s">
        <v>170</v>
      </c>
      <c r="B9" s="126">
        <f>C9-2.3/2</f>
        <v>29.7</v>
      </c>
      <c r="C9" s="126">
        <f>D9-2.3/2</f>
        <v>30.85</v>
      </c>
      <c r="D9" s="125">
        <v>32</v>
      </c>
      <c r="E9" s="126">
        <f t="shared" ref="E9:G9" si="2">D9+2.6/2</f>
        <v>33.3</v>
      </c>
      <c r="F9" s="126">
        <f t="shared" si="2"/>
        <v>34.6</v>
      </c>
      <c r="G9" s="126">
        <f t="shared" si="2"/>
        <v>35.9</v>
      </c>
      <c r="H9" s="118"/>
      <c r="I9" s="143" t="s">
        <v>254</v>
      </c>
      <c r="J9" s="143" t="s">
        <v>255</v>
      </c>
      <c r="K9" s="143" t="s">
        <v>256</v>
      </c>
      <c r="L9" s="143" t="s">
        <v>246</v>
      </c>
      <c r="M9" s="143" t="s">
        <v>257</v>
      </c>
      <c r="N9" s="146" t="s">
        <v>258</v>
      </c>
    </row>
    <row r="10" s="109" customFormat="1" ht="29.1" customHeight="1" spans="1:14">
      <c r="A10" s="123" t="s">
        <v>173</v>
      </c>
      <c r="B10" s="126">
        <f>C10-0.5</f>
        <v>19</v>
      </c>
      <c r="C10" s="126">
        <f>D10-0.5</f>
        <v>19.5</v>
      </c>
      <c r="D10" s="125">
        <v>20</v>
      </c>
      <c r="E10" s="126">
        <f>D10+0.5</f>
        <v>20.5</v>
      </c>
      <c r="F10" s="126">
        <f>E10+0.5</f>
        <v>21</v>
      </c>
      <c r="G10" s="126">
        <f>F10+0.7</f>
        <v>21.7</v>
      </c>
      <c r="H10" s="118"/>
      <c r="I10" s="143" t="s">
        <v>259</v>
      </c>
      <c r="J10" s="143" t="s">
        <v>174</v>
      </c>
      <c r="K10" s="143" t="s">
        <v>260</v>
      </c>
      <c r="L10" s="143" t="s">
        <v>261</v>
      </c>
      <c r="M10" s="143" t="s">
        <v>260</v>
      </c>
      <c r="N10" s="146" t="s">
        <v>254</v>
      </c>
    </row>
    <row r="11" s="109" customFormat="1" ht="29.1" customHeight="1" spans="1:14">
      <c r="A11" s="123" t="s">
        <v>176</v>
      </c>
      <c r="B11" s="126">
        <f>C11-0.7</f>
        <v>27.2</v>
      </c>
      <c r="C11" s="126">
        <f>D11-0.6</f>
        <v>27.9</v>
      </c>
      <c r="D11" s="125">
        <v>28.5</v>
      </c>
      <c r="E11" s="126">
        <f>D11+0.6</f>
        <v>29.1</v>
      </c>
      <c r="F11" s="126">
        <f>E11+0.7</f>
        <v>29.8</v>
      </c>
      <c r="G11" s="126">
        <f>F11+0.6</f>
        <v>30.4</v>
      </c>
      <c r="H11" s="118"/>
      <c r="I11" s="143" t="s">
        <v>262</v>
      </c>
      <c r="J11" s="143" t="s">
        <v>263</v>
      </c>
      <c r="K11" s="143" t="s">
        <v>264</v>
      </c>
      <c r="L11" s="143" t="s">
        <v>265</v>
      </c>
      <c r="M11" s="143" t="s">
        <v>266</v>
      </c>
      <c r="N11" s="146" t="s">
        <v>267</v>
      </c>
    </row>
    <row r="12" s="109" customFormat="1" ht="29.1" customHeight="1" spans="1:14">
      <c r="A12" s="123" t="s">
        <v>179</v>
      </c>
      <c r="B12" s="126">
        <f>C12-0.9</f>
        <v>41.2</v>
      </c>
      <c r="C12" s="126">
        <f>D12-0.9</f>
        <v>42.1</v>
      </c>
      <c r="D12" s="125">
        <v>43</v>
      </c>
      <c r="E12" s="126">
        <f t="shared" ref="E12:G12" si="3">D12+1.1</f>
        <v>44.1</v>
      </c>
      <c r="F12" s="126">
        <f t="shared" si="3"/>
        <v>45.2</v>
      </c>
      <c r="G12" s="126">
        <f t="shared" si="3"/>
        <v>46.3</v>
      </c>
      <c r="H12" s="118"/>
      <c r="I12" s="143" t="s">
        <v>268</v>
      </c>
      <c r="J12" s="143" t="s">
        <v>243</v>
      </c>
      <c r="K12" s="143" t="s">
        <v>248</v>
      </c>
      <c r="L12" s="143" t="s">
        <v>269</v>
      </c>
      <c r="M12" s="143" t="s">
        <v>270</v>
      </c>
      <c r="N12" s="146" t="s">
        <v>271</v>
      </c>
    </row>
    <row r="13" s="109" customFormat="1" ht="29.1" customHeight="1" spans="1:14">
      <c r="A13" s="127"/>
      <c r="B13" s="128"/>
      <c r="C13" s="129"/>
      <c r="D13" s="129"/>
      <c r="E13" s="130"/>
      <c r="F13" s="130"/>
      <c r="G13" s="131"/>
      <c r="H13" s="132"/>
      <c r="I13" s="147"/>
      <c r="J13" s="148"/>
      <c r="K13" s="149"/>
      <c r="L13" s="148"/>
      <c r="M13" s="148"/>
      <c r="N13" s="150"/>
    </row>
    <row r="14" s="109" customFormat="1" ht="15" spans="1:14">
      <c r="A14" s="133" t="s">
        <v>128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="109" customFormat="1" ht="14.25" spans="1:14">
      <c r="A15" s="109" t="s">
        <v>181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="109" customFormat="1" ht="14.25" spans="1:14">
      <c r="A16" s="134"/>
      <c r="B16" s="134"/>
      <c r="C16" s="134"/>
      <c r="D16" s="134"/>
      <c r="E16" s="134"/>
      <c r="F16" s="134"/>
      <c r="G16" s="134"/>
      <c r="H16" s="134"/>
      <c r="I16" s="133" t="s">
        <v>282</v>
      </c>
      <c r="J16" s="151"/>
      <c r="K16" s="133" t="s">
        <v>183</v>
      </c>
      <c r="L16" s="133"/>
      <c r="M16" s="133" t="s">
        <v>184</v>
      </c>
      <c r="N16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I12" sqref="I12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284</v>
      </c>
      <c r="B2" s="3" t="s">
        <v>285</v>
      </c>
      <c r="C2" s="3" t="s">
        <v>286</v>
      </c>
      <c r="D2" s="3" t="s">
        <v>287</v>
      </c>
      <c r="E2" s="3" t="s">
        <v>288</v>
      </c>
      <c r="F2" s="3" t="s">
        <v>289</v>
      </c>
      <c r="G2" s="3" t="s">
        <v>290</v>
      </c>
      <c r="H2" s="22" t="s">
        <v>291</v>
      </c>
      <c r="I2" s="2" t="s">
        <v>292</v>
      </c>
      <c r="J2" s="2" t="s">
        <v>293</v>
      </c>
      <c r="K2" s="2" t="s">
        <v>294</v>
      </c>
      <c r="L2" s="2" t="s">
        <v>295</v>
      </c>
      <c r="M2" s="2" t="s">
        <v>296</v>
      </c>
      <c r="N2" s="3" t="s">
        <v>297</v>
      </c>
      <c r="O2" s="3" t="s">
        <v>298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299</v>
      </c>
      <c r="J3" s="2" t="s">
        <v>299</v>
      </c>
      <c r="K3" s="2" t="s">
        <v>299</v>
      </c>
      <c r="L3" s="2" t="s">
        <v>299</v>
      </c>
      <c r="M3" s="2" t="s">
        <v>299</v>
      </c>
      <c r="N3" s="5"/>
      <c r="O3" s="5"/>
    </row>
    <row r="4" ht="30" customHeight="1" spans="1:15">
      <c r="A4" s="7">
        <v>1</v>
      </c>
      <c r="B4" s="102" t="s">
        <v>300</v>
      </c>
      <c r="C4" s="71" t="s">
        <v>301</v>
      </c>
      <c r="D4" s="72" t="s">
        <v>121</v>
      </c>
      <c r="E4" s="72" t="s">
        <v>302</v>
      </c>
      <c r="F4" s="103" t="s">
        <v>303</v>
      </c>
      <c r="G4" s="7"/>
      <c r="H4" s="15"/>
      <c r="I4" s="7"/>
      <c r="J4" s="108"/>
      <c r="K4" s="15"/>
      <c r="L4" s="15"/>
      <c r="M4" s="15"/>
      <c r="N4" s="15"/>
      <c r="O4" s="7" t="s">
        <v>304</v>
      </c>
    </row>
    <row r="5" ht="30" customHeight="1" spans="1:15">
      <c r="A5" s="7">
        <v>2</v>
      </c>
      <c r="B5" s="102" t="s">
        <v>305</v>
      </c>
      <c r="C5" s="71" t="s">
        <v>301</v>
      </c>
      <c r="D5" s="72" t="s">
        <v>122</v>
      </c>
      <c r="E5" s="72" t="s">
        <v>302</v>
      </c>
      <c r="F5" s="103" t="s">
        <v>303</v>
      </c>
      <c r="G5" s="104"/>
      <c r="H5" s="15"/>
      <c r="I5" s="7"/>
      <c r="J5" s="7"/>
      <c r="K5" s="7"/>
      <c r="L5" s="7"/>
      <c r="M5" s="7"/>
      <c r="N5" s="7"/>
      <c r="O5" s="7"/>
    </row>
    <row r="6" ht="30" customHeight="1" spans="1:15">
      <c r="A6" s="7">
        <v>3</v>
      </c>
      <c r="B6" s="49" t="s">
        <v>306</v>
      </c>
      <c r="C6" s="71" t="s">
        <v>301</v>
      </c>
      <c r="D6" s="72" t="s">
        <v>122</v>
      </c>
      <c r="E6" s="72" t="s">
        <v>302</v>
      </c>
      <c r="F6" s="103" t="s">
        <v>303</v>
      </c>
      <c r="G6" s="104"/>
      <c r="H6" s="15"/>
      <c r="I6" s="7"/>
      <c r="J6" s="7"/>
      <c r="K6" s="7"/>
      <c r="L6" s="7"/>
      <c r="M6" s="7"/>
      <c r="N6" s="7"/>
      <c r="O6" s="7"/>
    </row>
    <row r="7" ht="16.5" customHeight="1" spans="1:15">
      <c r="A7" s="7"/>
      <c r="B7" s="105"/>
      <c r="C7" s="14"/>
      <c r="D7" s="106"/>
      <c r="E7" s="107"/>
      <c r="F7" s="47"/>
      <c r="G7" s="47"/>
      <c r="H7" s="15"/>
      <c r="I7" s="15"/>
      <c r="J7" s="15"/>
      <c r="K7" s="15"/>
      <c r="L7" s="15"/>
      <c r="M7" s="15"/>
      <c r="N7" s="7"/>
      <c r="O7" s="15"/>
    </row>
    <row r="8" ht="15.75" customHeight="1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32" customFormat="1" ht="21.75" customHeight="1" spans="1:15">
      <c r="A9" s="16" t="s">
        <v>307</v>
      </c>
      <c r="B9" s="17"/>
      <c r="C9" s="17"/>
      <c r="D9" s="18"/>
      <c r="E9" s="19"/>
      <c r="F9" s="37"/>
      <c r="G9" s="37"/>
      <c r="H9" s="37"/>
      <c r="I9" s="30"/>
      <c r="J9" s="16" t="s">
        <v>308</v>
      </c>
      <c r="K9" s="17"/>
      <c r="L9" s="17"/>
      <c r="M9" s="18"/>
      <c r="N9" s="17"/>
      <c r="O9" s="24"/>
    </row>
    <row r="10" ht="49.5" customHeight="1" spans="1:15">
      <c r="A10" s="20" t="s">
        <v>309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E6" sqref="E6:E7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310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284</v>
      </c>
      <c r="B2" s="64" t="s">
        <v>289</v>
      </c>
      <c r="C2" s="64" t="s">
        <v>285</v>
      </c>
      <c r="D2" s="65" t="s">
        <v>311</v>
      </c>
      <c r="E2" s="64" t="s">
        <v>287</v>
      </c>
      <c r="F2" s="64" t="s">
        <v>288</v>
      </c>
      <c r="G2" s="63" t="s">
        <v>312</v>
      </c>
      <c r="H2" s="63"/>
      <c r="I2" s="63" t="s">
        <v>313</v>
      </c>
      <c r="J2" s="63"/>
      <c r="K2" s="94" t="s">
        <v>314</v>
      </c>
      <c r="L2" s="95" t="s">
        <v>315</v>
      </c>
      <c r="M2" s="65" t="s">
        <v>316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317</v>
      </c>
      <c r="H3" s="63" t="s">
        <v>318</v>
      </c>
      <c r="I3" s="63" t="s">
        <v>317</v>
      </c>
      <c r="J3" s="63" t="s">
        <v>318</v>
      </c>
      <c r="K3" s="96"/>
      <c r="L3" s="97"/>
      <c r="M3" s="67"/>
    </row>
    <row r="4" s="60" customFormat="1" spans="1:13">
      <c r="A4" s="68">
        <v>1</v>
      </c>
      <c r="B4" s="69" t="s">
        <v>303</v>
      </c>
      <c r="C4" s="70" t="s">
        <v>319</v>
      </c>
      <c r="D4" s="71" t="s">
        <v>301</v>
      </c>
      <c r="E4" s="69" t="s">
        <v>121</v>
      </c>
      <c r="F4" s="72" t="s">
        <v>302</v>
      </c>
      <c r="G4" s="73">
        <v>0.009</v>
      </c>
      <c r="H4" s="73">
        <v>0.005</v>
      </c>
      <c r="I4" s="73"/>
      <c r="J4" s="86"/>
      <c r="K4" s="98"/>
      <c r="L4" s="99"/>
      <c r="M4" s="68" t="s">
        <v>96</v>
      </c>
    </row>
    <row r="5" s="60" customFormat="1" spans="1:13">
      <c r="A5" s="68">
        <v>2</v>
      </c>
      <c r="B5" s="69" t="s">
        <v>303</v>
      </c>
      <c r="C5" s="74"/>
      <c r="D5" s="71" t="s">
        <v>301</v>
      </c>
      <c r="E5" s="69" t="s">
        <v>121</v>
      </c>
      <c r="F5" s="72" t="s">
        <v>302</v>
      </c>
      <c r="G5" s="73">
        <v>0.01</v>
      </c>
      <c r="H5" s="73">
        <v>0.002</v>
      </c>
      <c r="I5" s="73"/>
      <c r="J5" s="68"/>
      <c r="K5" s="68"/>
      <c r="L5" s="99"/>
      <c r="M5" s="68" t="s">
        <v>96</v>
      </c>
    </row>
    <row r="6" s="61" customFormat="1" spans="1:13">
      <c r="A6" s="68">
        <v>3</v>
      </c>
      <c r="B6" s="69" t="s">
        <v>303</v>
      </c>
      <c r="C6" s="70" t="s">
        <v>320</v>
      </c>
      <c r="D6" s="71" t="s">
        <v>301</v>
      </c>
      <c r="E6" s="75" t="s">
        <v>122</v>
      </c>
      <c r="F6" s="72">
        <v>81317</v>
      </c>
      <c r="G6" s="73">
        <v>0.014</v>
      </c>
      <c r="H6" s="73">
        <v>0.008</v>
      </c>
      <c r="I6" s="73"/>
      <c r="J6" s="68"/>
      <c r="K6" s="68"/>
      <c r="L6" s="99"/>
      <c r="M6" s="68" t="s">
        <v>96</v>
      </c>
    </row>
    <row r="7" s="61" customFormat="1" spans="1:13">
      <c r="A7" s="68">
        <v>4</v>
      </c>
      <c r="B7" s="69" t="s">
        <v>303</v>
      </c>
      <c r="C7" s="74"/>
      <c r="D7" s="71" t="s">
        <v>301</v>
      </c>
      <c r="E7" s="76"/>
      <c r="F7" s="72">
        <v>81317</v>
      </c>
      <c r="G7" s="73">
        <v>0.015</v>
      </c>
      <c r="H7" s="73">
        <v>0.005</v>
      </c>
      <c r="I7" s="100"/>
      <c r="J7" s="100"/>
      <c r="K7" s="79"/>
      <c r="L7" s="79"/>
      <c r="M7" s="79"/>
    </row>
    <row r="8" s="61" customFormat="1" spans="1:13">
      <c r="A8" s="68">
        <v>5</v>
      </c>
      <c r="B8" s="69" t="s">
        <v>303</v>
      </c>
      <c r="C8" s="77" t="s">
        <v>321</v>
      </c>
      <c r="D8" s="71" t="s">
        <v>301</v>
      </c>
      <c r="E8" s="69" t="s">
        <v>121</v>
      </c>
      <c r="F8" s="72" t="s">
        <v>302</v>
      </c>
      <c r="G8" s="73">
        <v>0.01</v>
      </c>
      <c r="H8" s="73">
        <v>0.004</v>
      </c>
      <c r="I8" s="100"/>
      <c r="J8" s="100"/>
      <c r="K8" s="79"/>
      <c r="L8" s="79"/>
      <c r="M8" s="79"/>
    </row>
    <row r="9" s="61" customFormat="1" spans="1:13">
      <c r="A9" s="68">
        <v>6</v>
      </c>
      <c r="B9" s="69" t="s">
        <v>303</v>
      </c>
      <c r="C9" s="78"/>
      <c r="D9" s="71" t="s">
        <v>301</v>
      </c>
      <c r="E9" s="69" t="s">
        <v>121</v>
      </c>
      <c r="F9" s="72" t="s">
        <v>302</v>
      </c>
      <c r="G9" s="73">
        <v>0.009</v>
      </c>
      <c r="H9" s="73">
        <v>0.004</v>
      </c>
      <c r="I9" s="100"/>
      <c r="J9" s="100"/>
      <c r="K9" s="79"/>
      <c r="L9" s="79"/>
      <c r="M9" s="79"/>
    </row>
    <row r="10" s="61" customFormat="1" spans="1:13">
      <c r="A10" s="79"/>
      <c r="B10" s="79"/>
      <c r="C10" s="80"/>
      <c r="D10" s="81"/>
      <c r="E10" s="80"/>
      <c r="F10" s="82"/>
      <c r="G10" s="83"/>
      <c r="H10" s="84"/>
      <c r="I10" s="100"/>
      <c r="J10" s="100"/>
      <c r="K10" s="101"/>
      <c r="L10" s="79"/>
      <c r="M10" s="79"/>
    </row>
    <row r="11" spans="1:13">
      <c r="A11" s="85"/>
      <c r="B11" s="85"/>
      <c r="C11" s="85"/>
      <c r="D11" s="85"/>
      <c r="E11" s="85"/>
      <c r="F11" s="85"/>
      <c r="G11" s="86"/>
      <c r="H11" s="86"/>
      <c r="I11" s="68"/>
      <c r="J11" s="68"/>
      <c r="K11" s="68"/>
      <c r="L11" s="85"/>
      <c r="M11" s="85"/>
    </row>
    <row r="12" spans="1:13">
      <c r="A12" s="85"/>
      <c r="B12" s="85"/>
      <c r="C12" s="85"/>
      <c r="D12" s="85"/>
      <c r="E12" s="85"/>
      <c r="F12" s="85"/>
      <c r="G12" s="86"/>
      <c r="H12" s="86"/>
      <c r="I12" s="68"/>
      <c r="J12" s="68"/>
      <c r="K12" s="68"/>
      <c r="L12" s="85"/>
      <c r="M12" s="85"/>
    </row>
    <row r="13" s="32" customFormat="1" ht="18.75" spans="1:13">
      <c r="A13" s="87" t="s">
        <v>307</v>
      </c>
      <c r="B13" s="88"/>
      <c r="C13" s="88"/>
      <c r="D13" s="88"/>
      <c r="E13" s="89"/>
      <c r="F13" s="90"/>
      <c r="G13" s="91"/>
      <c r="H13" s="87" t="s">
        <v>308</v>
      </c>
      <c r="I13" s="88"/>
      <c r="J13" s="88"/>
      <c r="K13" s="89"/>
      <c r="L13" s="87"/>
      <c r="M13" s="89"/>
    </row>
    <row r="14" ht="107.25" customHeight="1" spans="1:13">
      <c r="A14" s="92" t="s">
        <v>322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</sheetData>
  <mergeCells count="21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C4:C5"/>
    <mergeCell ref="C6:C7"/>
    <mergeCell ref="C8:C9"/>
    <mergeCell ref="D2:D3"/>
    <mergeCell ref="E2:E3"/>
    <mergeCell ref="E6:E7"/>
    <mergeCell ref="F2:F3"/>
    <mergeCell ref="K2:K3"/>
    <mergeCell ref="L2:L3"/>
    <mergeCell ref="M2:M3"/>
  </mergeCells>
  <dataValidations count="1">
    <dataValidation type="list" allowBlank="1" showInputMessage="1" showErrorMessage="1" sqref="M1:M3 M11:M1048576 JI1:JI14 TE1:TE14 ADA1:ADA14 AMW1:AMW14 AWS1:AWS14 BGO1:BGO14 BQK1:BQK14 CAG1:CAG14 CKC1:CKC14 CTY1:CTY14 DDU1:DDU14 DNQ1:DNQ14 DXM1:DXM14 EHI1:EHI14 ERE1:ERE14 FBA1:FBA14 FKW1:FKW14 FUS1:FUS14 GEO1:GEO14 GOK1:GOK14 GYG1:GYG14 HIC1:HIC14 HRY1:HRY14 IBU1:IBU14 ILQ1:ILQ14 IVM1:IVM14 JFI1:JFI14 JPE1:JPE14 JZA1:JZA14 KIW1:KIW14 KSS1:KSS14 LCO1:LCO14 LMK1:LMK14 LWG1:LWG14 MGC1:MGC14 MPY1:MPY14 MZU1:MZU14 NJQ1:NJQ14 NTM1:NTM14 ODI1:ODI14 ONE1:ONE14 OXA1:OXA14 PGW1:PGW14 PQS1:PQS14 QAO1:QAO14 QKK1:QKK14 QUG1:QUG14 REC1:REC14 RNY1:RNY14 RXU1:RXU14 SHQ1:SHQ14 SRM1:SRM14 TBI1:TBI14 TLE1:TLE14 TVA1:TVA14 UEW1:UEW14 UOS1:UOS14 UYO1:UYO14 VIK1:VIK14 VSG1:VSG14 WCC1:WCC14 WLY1:WLY14 WVU1:WVU14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G7" sqref="G7:H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324</v>
      </c>
      <c r="B2" s="3" t="s">
        <v>289</v>
      </c>
      <c r="C2" s="3" t="s">
        <v>285</v>
      </c>
      <c r="D2" s="3" t="s">
        <v>286</v>
      </c>
      <c r="E2" s="3" t="s">
        <v>287</v>
      </c>
      <c r="F2" s="3" t="s">
        <v>288</v>
      </c>
      <c r="G2" s="38" t="s">
        <v>325</v>
      </c>
      <c r="H2" s="39"/>
      <c r="I2" s="52"/>
      <c r="J2" s="38" t="s">
        <v>326</v>
      </c>
      <c r="K2" s="39"/>
      <c r="L2" s="52"/>
      <c r="M2" s="38" t="s">
        <v>327</v>
      </c>
      <c r="N2" s="39"/>
      <c r="O2" s="52"/>
      <c r="P2" s="38" t="s">
        <v>328</v>
      </c>
      <c r="Q2" s="39"/>
      <c r="R2" s="52"/>
      <c r="S2" s="39" t="s">
        <v>329</v>
      </c>
      <c r="T2" s="39"/>
      <c r="U2" s="52"/>
      <c r="V2" s="34" t="s">
        <v>330</v>
      </c>
      <c r="W2" s="34" t="s">
        <v>298</v>
      </c>
    </row>
    <row r="3" ht="16.5" spans="1:23">
      <c r="A3" s="5"/>
      <c r="B3" s="40"/>
      <c r="C3" s="40"/>
      <c r="D3" s="40"/>
      <c r="E3" s="40"/>
      <c r="F3" s="40"/>
      <c r="G3" s="2" t="s">
        <v>331</v>
      </c>
      <c r="H3" s="2" t="s">
        <v>69</v>
      </c>
      <c r="I3" s="2" t="s">
        <v>289</v>
      </c>
      <c r="J3" s="2" t="s">
        <v>331</v>
      </c>
      <c r="K3" s="2" t="s">
        <v>69</v>
      </c>
      <c r="L3" s="2" t="s">
        <v>289</v>
      </c>
      <c r="M3" s="2" t="s">
        <v>331</v>
      </c>
      <c r="N3" s="2" t="s">
        <v>69</v>
      </c>
      <c r="O3" s="2" t="s">
        <v>289</v>
      </c>
      <c r="P3" s="2" t="s">
        <v>331</v>
      </c>
      <c r="Q3" s="2" t="s">
        <v>69</v>
      </c>
      <c r="R3" s="2" t="s">
        <v>289</v>
      </c>
      <c r="S3" s="2" t="s">
        <v>331</v>
      </c>
      <c r="T3" s="2" t="s">
        <v>69</v>
      </c>
      <c r="U3" s="2" t="s">
        <v>289</v>
      </c>
      <c r="V3" s="56"/>
      <c r="W3" s="56"/>
    </row>
    <row r="4" ht="45" spans="1:23">
      <c r="A4" s="41">
        <v>1</v>
      </c>
      <c r="B4" s="42" t="s">
        <v>303</v>
      </c>
      <c r="C4" s="43"/>
      <c r="D4" s="42" t="s">
        <v>301</v>
      </c>
      <c r="E4" s="42" t="s">
        <v>332</v>
      </c>
      <c r="F4" s="42" t="s">
        <v>64</v>
      </c>
      <c r="G4" s="44" t="s">
        <v>333</v>
      </c>
      <c r="H4" s="44" t="s">
        <v>334</v>
      </c>
      <c r="I4" s="53" t="s">
        <v>335</v>
      </c>
      <c r="J4" s="44" t="s">
        <v>336</v>
      </c>
      <c r="K4" s="44" t="s">
        <v>337</v>
      </c>
      <c r="L4" s="53" t="s">
        <v>335</v>
      </c>
      <c r="M4" s="44" t="s">
        <v>338</v>
      </c>
      <c r="N4" s="44" t="s">
        <v>339</v>
      </c>
      <c r="O4" s="54" t="s">
        <v>340</v>
      </c>
      <c r="P4" s="54" t="s">
        <v>341</v>
      </c>
      <c r="Q4" s="54" t="s">
        <v>342</v>
      </c>
      <c r="R4" s="54" t="s">
        <v>343</v>
      </c>
      <c r="S4" s="57" t="s">
        <v>344</v>
      </c>
      <c r="T4" s="57" t="s">
        <v>345</v>
      </c>
      <c r="U4" s="58" t="s">
        <v>340</v>
      </c>
      <c r="V4" s="58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346</v>
      </c>
      <c r="H5" s="39"/>
      <c r="I5" s="52"/>
      <c r="J5" s="38" t="s">
        <v>347</v>
      </c>
      <c r="K5" s="39"/>
      <c r="L5" s="52"/>
      <c r="M5" s="38" t="s">
        <v>348</v>
      </c>
      <c r="N5" s="39"/>
      <c r="O5" s="52"/>
      <c r="P5" s="38" t="s">
        <v>349</v>
      </c>
      <c r="Q5" s="39"/>
      <c r="R5" s="52"/>
      <c r="S5" s="39" t="s">
        <v>350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331</v>
      </c>
      <c r="H6" s="2" t="s">
        <v>69</v>
      </c>
      <c r="I6" s="2" t="s">
        <v>289</v>
      </c>
      <c r="J6" s="2" t="s">
        <v>331</v>
      </c>
      <c r="K6" s="2" t="s">
        <v>69</v>
      </c>
      <c r="L6" s="2" t="s">
        <v>289</v>
      </c>
      <c r="M6" s="2" t="s">
        <v>331</v>
      </c>
      <c r="N6" s="2" t="s">
        <v>69</v>
      </c>
      <c r="O6" s="2" t="s">
        <v>289</v>
      </c>
      <c r="P6" s="2" t="s">
        <v>331</v>
      </c>
      <c r="Q6" s="2" t="s">
        <v>69</v>
      </c>
      <c r="R6" s="2" t="s">
        <v>289</v>
      </c>
      <c r="S6" s="2" t="s">
        <v>331</v>
      </c>
      <c r="T6" s="2" t="s">
        <v>69</v>
      </c>
      <c r="U6" s="2" t="s">
        <v>289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351</v>
      </c>
      <c r="H7" s="49" t="s">
        <v>352</v>
      </c>
      <c r="I7" s="55" t="s">
        <v>353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307</v>
      </c>
      <c r="B17" s="17"/>
      <c r="C17" s="17"/>
      <c r="D17" s="17"/>
      <c r="E17" s="18"/>
      <c r="F17" s="19"/>
      <c r="G17" s="30"/>
      <c r="H17" s="37"/>
      <c r="I17" s="37"/>
      <c r="J17" s="16" t="s">
        <v>354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356</v>
      </c>
      <c r="B2" s="34" t="s">
        <v>285</v>
      </c>
      <c r="C2" s="34" t="s">
        <v>286</v>
      </c>
      <c r="D2" s="34" t="s">
        <v>287</v>
      </c>
      <c r="E2" s="34" t="s">
        <v>288</v>
      </c>
      <c r="F2" s="34" t="s">
        <v>289</v>
      </c>
      <c r="G2" s="33" t="s">
        <v>357</v>
      </c>
      <c r="H2" s="33" t="s">
        <v>358</v>
      </c>
      <c r="I2" s="33" t="s">
        <v>359</v>
      </c>
      <c r="J2" s="33" t="s">
        <v>358</v>
      </c>
      <c r="K2" s="33" t="s">
        <v>360</v>
      </c>
      <c r="L2" s="33" t="s">
        <v>358</v>
      </c>
      <c r="M2" s="34" t="s">
        <v>330</v>
      </c>
      <c r="N2" s="34" t="s">
        <v>298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356</v>
      </c>
      <c r="B4" s="36" t="s">
        <v>361</v>
      </c>
      <c r="C4" s="36" t="s">
        <v>331</v>
      </c>
      <c r="D4" s="36" t="s">
        <v>287</v>
      </c>
      <c r="E4" s="34" t="s">
        <v>288</v>
      </c>
      <c r="F4" s="34" t="s">
        <v>289</v>
      </c>
      <c r="G4" s="33" t="s">
        <v>357</v>
      </c>
      <c r="H4" s="33" t="s">
        <v>358</v>
      </c>
      <c r="I4" s="33" t="s">
        <v>359</v>
      </c>
      <c r="J4" s="33" t="s">
        <v>358</v>
      </c>
      <c r="K4" s="33" t="s">
        <v>360</v>
      </c>
      <c r="L4" s="33" t="s">
        <v>358</v>
      </c>
      <c r="M4" s="34" t="s">
        <v>330</v>
      </c>
      <c r="N4" s="34" t="s">
        <v>298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307</v>
      </c>
      <c r="B11" s="17"/>
      <c r="C11" s="17"/>
      <c r="D11" s="18"/>
      <c r="E11" s="19"/>
      <c r="F11" s="37"/>
      <c r="G11" s="30"/>
      <c r="H11" s="37"/>
      <c r="I11" s="16" t="s">
        <v>308</v>
      </c>
      <c r="J11" s="17"/>
      <c r="K11" s="17"/>
      <c r="L11" s="17"/>
      <c r="M11" s="17"/>
      <c r="N11" s="24"/>
    </row>
    <row r="12" ht="16.5" spans="1:14">
      <c r="A12" s="20" t="s">
        <v>362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363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324</v>
      </c>
      <c r="B2" s="3" t="s">
        <v>289</v>
      </c>
      <c r="C2" s="3" t="s">
        <v>285</v>
      </c>
      <c r="D2" s="2" t="s">
        <v>286</v>
      </c>
      <c r="E2" s="3" t="s">
        <v>287</v>
      </c>
      <c r="F2" s="3" t="s">
        <v>288</v>
      </c>
      <c r="G2" s="2" t="s">
        <v>364</v>
      </c>
      <c r="H2" s="2" t="s">
        <v>365</v>
      </c>
      <c r="I2" s="2" t="s">
        <v>366</v>
      </c>
      <c r="J2" s="2" t="s">
        <v>367</v>
      </c>
      <c r="K2" s="3" t="s">
        <v>330</v>
      </c>
      <c r="L2" s="3" t="s">
        <v>298</v>
      </c>
    </row>
    <row r="3" customHeight="1" spans="1:12">
      <c r="A3" s="15" t="s">
        <v>368</v>
      </c>
      <c r="B3" s="26" t="s">
        <v>303</v>
      </c>
      <c r="C3" s="27"/>
      <c r="D3" s="28"/>
      <c r="E3" s="29" t="s">
        <v>369</v>
      </c>
      <c r="F3" s="29" t="s">
        <v>64</v>
      </c>
      <c r="G3" s="29" t="s">
        <v>370</v>
      </c>
      <c r="H3" s="29" t="s">
        <v>371</v>
      </c>
      <c r="I3" s="31"/>
      <c r="J3" s="15"/>
      <c r="K3" s="13" t="s">
        <v>96</v>
      </c>
      <c r="L3" s="15"/>
    </row>
    <row r="4" customHeight="1" spans="1:12">
      <c r="A4" s="15" t="s">
        <v>372</v>
      </c>
      <c r="B4" s="26" t="s">
        <v>303</v>
      </c>
      <c r="C4" s="27"/>
      <c r="D4" s="28"/>
      <c r="E4" s="29" t="s">
        <v>369</v>
      </c>
      <c r="F4" s="29" t="s">
        <v>64</v>
      </c>
      <c r="G4" s="29" t="s">
        <v>370</v>
      </c>
      <c r="H4" s="29" t="s">
        <v>371</v>
      </c>
      <c r="I4" s="31"/>
      <c r="J4" s="15"/>
      <c r="K4" s="13" t="s">
        <v>96</v>
      </c>
      <c r="L4" s="15"/>
    </row>
    <row r="5" customHeight="1" spans="1:12">
      <c r="A5" s="15" t="s">
        <v>373</v>
      </c>
      <c r="B5" s="26" t="s">
        <v>303</v>
      </c>
      <c r="C5" s="27"/>
      <c r="D5" s="28"/>
      <c r="E5" s="29" t="s">
        <v>369</v>
      </c>
      <c r="F5" s="29" t="s">
        <v>64</v>
      </c>
      <c r="G5" s="29" t="s">
        <v>370</v>
      </c>
      <c r="H5" s="29" t="s">
        <v>371</v>
      </c>
      <c r="I5" s="31"/>
      <c r="J5" s="15"/>
      <c r="K5" s="13" t="s">
        <v>96</v>
      </c>
      <c r="L5" s="15"/>
    </row>
    <row r="6" customHeight="1" spans="1:12">
      <c r="A6" s="15" t="s">
        <v>374</v>
      </c>
      <c r="B6" s="26" t="s">
        <v>303</v>
      </c>
      <c r="C6" s="27"/>
      <c r="D6" s="28"/>
      <c r="E6" s="29" t="s">
        <v>369</v>
      </c>
      <c r="F6" s="29" t="s">
        <v>64</v>
      </c>
      <c r="G6" s="29" t="s">
        <v>370</v>
      </c>
      <c r="H6" s="29" t="s">
        <v>371</v>
      </c>
      <c r="I6" s="31"/>
      <c r="J6" s="15"/>
      <c r="K6" s="13" t="s">
        <v>96</v>
      </c>
      <c r="L6" s="15"/>
    </row>
    <row r="7" customHeight="1" spans="1:12">
      <c r="A7" s="15" t="s">
        <v>375</v>
      </c>
      <c r="B7" s="26" t="s">
        <v>303</v>
      </c>
      <c r="C7" s="27"/>
      <c r="D7" s="28"/>
      <c r="E7" s="29" t="s">
        <v>369</v>
      </c>
      <c r="F7" s="29" t="s">
        <v>64</v>
      </c>
      <c r="G7" s="29" t="s">
        <v>370</v>
      </c>
      <c r="H7" s="29" t="s">
        <v>371</v>
      </c>
      <c r="I7" s="31"/>
      <c r="J7" s="15"/>
      <c r="K7" s="13" t="s">
        <v>96</v>
      </c>
      <c r="L7" s="15"/>
    </row>
    <row r="8" customHeight="1" spans="1:12">
      <c r="A8" s="15" t="s">
        <v>368</v>
      </c>
      <c r="B8" s="26" t="s">
        <v>303</v>
      </c>
      <c r="C8" s="27"/>
      <c r="D8" s="28"/>
      <c r="E8" s="29" t="s">
        <v>376</v>
      </c>
      <c r="F8" s="29" t="s">
        <v>64</v>
      </c>
      <c r="G8" s="29" t="s">
        <v>370</v>
      </c>
      <c r="H8" s="29" t="s">
        <v>371</v>
      </c>
      <c r="I8" s="31"/>
      <c r="J8" s="15"/>
      <c r="K8" s="13" t="s">
        <v>96</v>
      </c>
      <c r="L8" s="15"/>
    </row>
    <row r="9" customHeight="1" spans="1:12">
      <c r="A9" s="15" t="s">
        <v>372</v>
      </c>
      <c r="B9" s="26" t="s">
        <v>303</v>
      </c>
      <c r="C9" s="27"/>
      <c r="D9" s="28"/>
      <c r="E9" s="29" t="s">
        <v>376</v>
      </c>
      <c r="F9" s="29" t="s">
        <v>64</v>
      </c>
      <c r="G9" s="29" t="s">
        <v>370</v>
      </c>
      <c r="H9" s="29" t="s">
        <v>371</v>
      </c>
      <c r="I9" s="31"/>
      <c r="J9" s="15"/>
      <c r="K9" s="13" t="s">
        <v>96</v>
      </c>
      <c r="L9" s="15"/>
    </row>
    <row r="10" customHeight="1" spans="1:12">
      <c r="A10" s="15" t="s">
        <v>373</v>
      </c>
      <c r="B10" s="26" t="s">
        <v>303</v>
      </c>
      <c r="C10" s="29"/>
      <c r="D10" s="28"/>
      <c r="E10" s="29" t="s">
        <v>376</v>
      </c>
      <c r="F10" s="29" t="s">
        <v>64</v>
      </c>
      <c r="G10" s="29" t="s">
        <v>370</v>
      </c>
      <c r="H10" s="29" t="s">
        <v>371</v>
      </c>
      <c r="I10" s="31"/>
      <c r="J10" s="15"/>
      <c r="K10" s="13" t="s">
        <v>96</v>
      </c>
      <c r="L10" s="15"/>
    </row>
    <row r="11" customHeight="1" spans="1:12">
      <c r="A11" s="15" t="s">
        <v>374</v>
      </c>
      <c r="B11" s="26" t="s">
        <v>303</v>
      </c>
      <c r="C11" s="29"/>
      <c r="D11" s="28"/>
      <c r="E11" s="29" t="s">
        <v>376</v>
      </c>
      <c r="F11" s="29" t="s">
        <v>64</v>
      </c>
      <c r="G11" s="29" t="s">
        <v>370</v>
      </c>
      <c r="H11" s="29" t="s">
        <v>371</v>
      </c>
      <c r="I11" s="31"/>
      <c r="J11" s="15"/>
      <c r="K11" s="13" t="s">
        <v>96</v>
      </c>
      <c r="L11" s="15"/>
    </row>
    <row r="12" customHeight="1" spans="1:12">
      <c r="A12" s="15" t="s">
        <v>375</v>
      </c>
      <c r="B12" s="26" t="s">
        <v>303</v>
      </c>
      <c r="C12" s="29"/>
      <c r="D12" s="28"/>
      <c r="E12" s="29" t="s">
        <v>376</v>
      </c>
      <c r="F12" s="29" t="s">
        <v>64</v>
      </c>
      <c r="G12" s="29" t="s">
        <v>370</v>
      </c>
      <c r="H12" s="29" t="s">
        <v>371</v>
      </c>
      <c r="I12" s="31"/>
      <c r="J12" s="15"/>
      <c r="K12" s="13" t="s">
        <v>96</v>
      </c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377</v>
      </c>
      <c r="B14" s="17"/>
      <c r="C14" s="17"/>
      <c r="D14" s="17"/>
      <c r="E14" s="18"/>
      <c r="F14" s="19"/>
      <c r="G14" s="30"/>
      <c r="H14" s="16" t="s">
        <v>378</v>
      </c>
      <c r="I14" s="17"/>
      <c r="J14" s="17"/>
      <c r="K14" s="17"/>
      <c r="L14" s="24"/>
    </row>
    <row r="15" ht="71.25" customHeight="1" spans="1:12">
      <c r="A15" s="20" t="s">
        <v>379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380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284</v>
      </c>
      <c r="B2" s="3" t="s">
        <v>289</v>
      </c>
      <c r="C2" s="3" t="s">
        <v>331</v>
      </c>
      <c r="D2" s="3" t="s">
        <v>287</v>
      </c>
      <c r="E2" s="3" t="s">
        <v>288</v>
      </c>
      <c r="F2" s="2" t="s">
        <v>381</v>
      </c>
      <c r="G2" s="2" t="s">
        <v>313</v>
      </c>
      <c r="H2" s="4" t="s">
        <v>314</v>
      </c>
      <c r="I2" s="22" t="s">
        <v>316</v>
      </c>
    </row>
    <row r="3" ht="16.5" spans="1:9">
      <c r="A3" s="2"/>
      <c r="B3" s="5"/>
      <c r="C3" s="5"/>
      <c r="D3" s="5"/>
      <c r="E3" s="5"/>
      <c r="F3" s="2" t="s">
        <v>382</v>
      </c>
      <c r="G3" s="2" t="s">
        <v>317</v>
      </c>
      <c r="H3" s="6"/>
      <c r="I3" s="23"/>
    </row>
    <row r="4" spans="1:9">
      <c r="A4" s="7">
        <v>1</v>
      </c>
      <c r="B4" s="8" t="s">
        <v>383</v>
      </c>
      <c r="C4" s="9" t="s">
        <v>384</v>
      </c>
      <c r="D4" s="9" t="s">
        <v>385</v>
      </c>
      <c r="E4" s="10" t="s">
        <v>64</v>
      </c>
      <c r="F4" s="11">
        <v>0.05</v>
      </c>
      <c r="G4" s="12">
        <v>0.05</v>
      </c>
      <c r="H4" s="13"/>
      <c r="I4" s="14" t="s">
        <v>304</v>
      </c>
    </row>
    <row r="5" spans="1:9">
      <c r="A5" s="7">
        <v>2</v>
      </c>
      <c r="B5" s="8" t="s">
        <v>383</v>
      </c>
      <c r="C5" s="9" t="s">
        <v>386</v>
      </c>
      <c r="D5" s="9" t="s">
        <v>121</v>
      </c>
      <c r="E5" s="10" t="s">
        <v>64</v>
      </c>
      <c r="F5" s="11"/>
      <c r="G5" s="12"/>
      <c r="H5" s="13"/>
      <c r="I5" s="14" t="s">
        <v>304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387</v>
      </c>
      <c r="B12" s="17"/>
      <c r="C12" s="17"/>
      <c r="D12" s="18"/>
      <c r="E12" s="19"/>
      <c r="F12" s="16" t="s">
        <v>388</v>
      </c>
      <c r="G12" s="17"/>
      <c r="H12" s="18"/>
      <c r="I12" s="24"/>
    </row>
    <row r="13" ht="16.5" spans="1:9">
      <c r="A13" s="20" t="s">
        <v>389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2023-01-13T05:14:34Z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