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<sst xmlns="http://schemas.openxmlformats.org/spreadsheetml/2006/main" count="1710" uniqueCount="444">
  <si>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</si>
  <si>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</si>
  <si>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</si>
  <si>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</si>
  <si>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</si>
  <si>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</si>
  <si>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</si>
  <si>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</si>
  <si>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</si>
  <si>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</si>
  <si>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</si>
  <si>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</si>
  <si>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</si>
  <si>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</si>
  <si>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</si>
  <si>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</si>
  <si>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</si>
  <si>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</si>
  <si>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</si>
  <si>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</si>
  <si>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</si>
  <si>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</si>
  <si>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</si>
  <si>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</si>
  <si>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</si>
  <si>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</si>
  <si>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</si>
  <si>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</si>
  <si>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</si>
  <si>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</si>
  <si>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</si>
  <si>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</si>
  <si>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</si>
  <si>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</si>
  <si>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</si>
  <si>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</si>
  <si>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</si>
  <si>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</si>
  <si>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</si>
  <si>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</si>
  <si>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</si>
  <si>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</si>
  <si>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</si>
  <si>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</si>
  <si>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</si>
  <si>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</si>
  <si>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</si>
  <si>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</si>
  <si>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</si>
  <si>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</si>
  <si>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</si>
  <si>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</si>
  <si>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</si>
  <si>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</si>
  <si>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</si>
  <si>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</si>
  <si>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</si>
  <si>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</si>
  <si>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</si>
  <si>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</si>
  <si>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</si>
  <si>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</si>
  <si>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</si>
  <si>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TAZZAL81609</t>
  </si>
  <si>
    <t>合同交期</t>
  </si>
  <si>
    <t>2022.3.10</t>
  </si>
  <si>
    <t>产前确认样</t>
  </si>
  <si>
    <t>有</t>
  </si>
  <si>
    <t>无</t>
  </si>
  <si>
    <t>品名</t>
  </si>
  <si>
    <t>男式皮肤衣</t>
  </si>
  <si>
    <t>上线日</t>
  </si>
  <si>
    <t>2022.11.15</t>
  </si>
  <si>
    <t>原辅材料卡</t>
  </si>
  <si>
    <t>色/号型数</t>
  </si>
  <si>
    <t>缝制预计完成日</t>
  </si>
  <si>
    <t>2022.12.15</t>
  </si>
  <si>
    <t>大货面料确认样</t>
  </si>
  <si>
    <t>订单数量</t>
  </si>
  <si>
    <t>包装预计完成日</t>
  </si>
  <si>
    <t>2022.12.18</t>
  </si>
  <si>
    <t>印花、刺绣确认样</t>
  </si>
  <si>
    <t>采购凭证编号：</t>
  </si>
  <si>
    <t>预计发货时间</t>
  </si>
  <si>
    <t>2022.12.20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</si>
  <si>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</si>
  <si>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</si>
  <si>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</si>
  <si>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</si>
  <si>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</si>
  <si>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</si>
  <si>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</si>
  <si>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</si>
  <si>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</si>
  <si>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</si>
  <si>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</si>
  <si>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</si>
  <si>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</si>
  <si>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</si>
  <si>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</si>
  <si>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</si>
  <si>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</si>
  <si>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</si>
  <si>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</si>
  <si>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</si>
  <si>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</si>
  <si>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</si>
  <si>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</si>
  <si>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</si>
  <si>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</si>
  <si>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</si>
  <si>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</si>
  <si>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</si>
  <si>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</si>
  <si>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</si>
  <si>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</si>
  <si>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</si>
  <si>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</si>
  <si>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</si>
  <si>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</si>
  <si>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</si>
  <si>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</si>
  <si>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</si>
  <si>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</si>
  <si>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</si>
  <si>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</si>
  <si>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</si>
  <si>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</si>
  <si>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迷雾绿：L--2,XL--2,XXL--2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</si>
  <si>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</si>
  <si>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</si>
  <si>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</si>
  <si>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</si>
  <si>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</si>
  <si>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</si>
  <si>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</si>
  <si>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</si>
  <si>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</si>
  <si>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</si>
  <si>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</si>
  <si>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</si>
  <si>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</si>
  <si>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</si>
  <si>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</si>
  <si>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</si>
  <si>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</si>
  <si>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</si>
  <si>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</si>
  <si>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</si>
  <si>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</si>
  <si>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</si>
  <si>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</si>
  <si>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</si>
  <si>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</si>
  <si>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</si>
  <si>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</si>
  <si>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</si>
  <si>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</si>
  <si>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</si>
  <si>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</si>
  <si>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</si>
  <si>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</si>
  <si>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</si>
  <si>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</si>
  <si>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</si>
  <si>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</si>
  <si>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</si>
  <si>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</si>
  <si>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</si>
  <si>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</si>
  <si>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</si>
  <si>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-1/-1</t>
  </si>
  <si>
    <t>腰围</t>
  </si>
  <si>
    <t>110</t>
  </si>
  <si>
    <t>-2/-2.5</t>
  </si>
  <si>
    <t>-2/-2</t>
  </si>
  <si>
    <t>摆围</t>
  </si>
  <si>
    <t>-1.2/-2.3</t>
  </si>
  <si>
    <t>0/-0.4</t>
  </si>
  <si>
    <t>肩宽</t>
  </si>
  <si>
    <t>-0.5/-0.5</t>
  </si>
  <si>
    <t>-0.3/-0.3</t>
  </si>
  <si>
    <t>-0.7/-0.4</t>
  </si>
  <si>
    <t>肩点袖长</t>
  </si>
  <si>
    <t>0/0</t>
  </si>
  <si>
    <t>0.5/0.3</t>
  </si>
  <si>
    <t>0.3/0.4</t>
  </si>
  <si>
    <t>袖肥/2</t>
  </si>
  <si>
    <t>0/-0.2</t>
  </si>
  <si>
    <t>袖肘围/2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</si>
  <si>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</si>
  <si>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</si>
  <si>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</si>
  <si>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</si>
  <si>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</si>
  <si>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</si>
  <si>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</si>
  <si>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</si>
  <si>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</si>
  <si>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</si>
  <si>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</si>
  <si>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</si>
  <si>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侧袋口长</t>
  </si>
  <si>
    <t>备注：</t>
  </si>
  <si>
    <t xml:space="preserve">     初期请洗测2-3件，有问题的另加测量数量。</t>
  </si>
  <si>
    <t>验货时间：11-28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</si>
  <si>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</si>
  <si>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</si>
  <si>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</si>
  <si>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</si>
  <si>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</si>
  <si>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</si>
  <si>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</si>
  <si>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</si>
  <si>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</si>
  <si>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</si>
  <si>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</si>
  <si>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</si>
  <si>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</si>
  <si>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</si>
  <si>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</si>
  <si>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</si>
  <si>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</si>
  <si>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雪松石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</si>
  <si>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</si>
  <si>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</si>
  <si>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</si>
  <si>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</si>
  <si>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</si>
  <si>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</si>
  <si>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</si>
  <si>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</si>
  <si>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</si>
  <si>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</si>
  <si>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</si>
  <si>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</si>
  <si>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</si>
  <si>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</si>
  <si>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</si>
  <si>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</si>
  <si>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</si>
  <si>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</si>
  <si>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</si>
  <si>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</si>
  <si>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</si>
  <si>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</si>
  <si>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</si>
  <si>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</si>
  <si>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</si>
  <si>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</si>
  <si>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</si>
  <si>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</si>
  <si>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</si>
  <si>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</si>
  <si>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</si>
  <si>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</si>
  <si>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</si>
  <si>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</si>
  <si>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</si>
  <si>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</si>
  <si>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</si>
  <si>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>验货时间：10-31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</si>
  <si>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</si>
  <si>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</si>
  <si>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</si>
  <si>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</si>
  <si>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</si>
  <si>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</si>
  <si>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</si>
  <si>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</si>
  <si>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</si>
  <si>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</si>
  <si>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</si>
  <si>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</si>
  <si>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</si>
  <si>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</si>
  <si>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</si>
  <si>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</si>
  <si>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</si>
  <si>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</si>
  <si>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</si>
  <si>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</si>
  <si>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验货时间：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</si>
  <si>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</si>
  <si>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</si>
  <si>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</si>
  <si>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</si>
  <si>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</si>
  <si>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</si>
  <si>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2022.12.26</t>
  </si>
  <si>
    <t>检验资料确认</t>
  </si>
  <si>
    <t>交货形式</t>
  </si>
  <si>
    <t>苏州美妙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</si>
  <si>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</si>
  <si>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</si>
  <si>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</si>
  <si>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</si>
  <si>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</si>
  <si>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</si>
  <si>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</si>
  <si>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</si>
  <si>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</si>
  <si>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</si>
  <si>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</si>
  <si>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</si>
  <si>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</si>
  <si>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</si>
  <si>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</si>
  <si>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</si>
  <si>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</si>
  <si>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</si>
  <si>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</si>
  <si>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</si>
  <si>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</si>
  <si>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</si>
  <si>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</si>
  <si>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</si>
  <si>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</si>
  <si>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</si>
  <si>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</si>
  <si>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</si>
  <si>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</si>
  <si>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</si>
  <si>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</si>
  <si>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</si>
  <si>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藏蓝色：2/4/6/7</t>
  </si>
  <si>
    <t>迷雾绿：8/10/12/14</t>
  </si>
  <si>
    <t>高级灰：17/19/</t>
  </si>
  <si>
    <t>共抽验10箱，每箱8件，合计：80件</t>
  </si>
  <si>
    <t>情况说明：</t>
  </si>
  <si>
    <t xml:space="preserve">【问题点描述】  </t>
  </si>
  <si>
    <t>外件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</si>
  <si>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</si>
  <si>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</si>
  <si>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</si>
  <si>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</si>
  <si>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</si>
  <si>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</si>
  <si>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</si>
  <si>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</si>
  <si>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</si>
  <si>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验货时间：12/10</t>
  </si>
  <si>
    <t>2023.3.10</t>
  </si>
  <si>
    <t>采购凭证编号：CGDD22110200131</t>
  </si>
  <si>
    <t>藏蓝色：20/24/26/28</t>
  </si>
  <si>
    <t>迷雾绿：32/36/38/40</t>
  </si>
  <si>
    <t>高级灰：43/45</t>
  </si>
  <si>
    <t>线毛2件</t>
  </si>
  <si>
    <t>袖笼不平1件</t>
  </si>
  <si>
    <t>杨小兵</t>
  </si>
  <si>
    <t>验货时间：1-9</t>
  </si>
  <si>
    <t>跟单QC:全昌根</t>
  </si>
  <si>
    <t>工厂负责人：杨小兵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</si>
  <si>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</si>
  <si>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</si>
  <si>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</si>
  <si>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</si>
  <si>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</si>
  <si>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</si>
  <si>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</si>
  <si>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</si>
  <si>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</si>
  <si>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</si>
  <si>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</si>
  <si>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</si>
  <si>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</si>
  <si>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</si>
  <si>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</si>
  <si>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</si>
  <si>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</si>
  <si>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</si>
  <si>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 xml:space="preserve">面料   50uv </t>
  </si>
  <si>
    <t>藏蓝</t>
  </si>
  <si>
    <t>YES</t>
  </si>
  <si>
    <t>1059#</t>
  </si>
  <si>
    <t>1062#</t>
  </si>
  <si>
    <t>制表时间：11/15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</si>
  <si>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</si>
  <si>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</si>
  <si>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</si>
  <si>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</si>
  <si>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</si>
  <si>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</si>
  <si>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</si>
  <si>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</si>
  <si>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</si>
  <si>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</si>
  <si>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</si>
  <si>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</si>
  <si>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</si>
  <si>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</si>
  <si>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</si>
  <si>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</si>
  <si>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</si>
  <si>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</si>
  <si>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</si>
  <si>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</si>
  <si>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</si>
  <si>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</si>
  <si>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</si>
  <si>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</si>
  <si>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</si>
  <si>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</si>
  <si>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</si>
  <si>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>3#尼龙反装开尾，大号皮拉手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</si>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</sst>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4" borderId="67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70" applyNumberFormat="0" applyAlignment="0" applyProtection="0">
      <alignment vertical="center"/>
    </xf>
    <xf numFmtId="0" fontId="57" fillId="18" borderId="66" applyNumberFormat="0" applyAlignment="0" applyProtection="0">
      <alignment vertical="center"/>
    </xf>
    <xf numFmtId="0" fontId="58" fillId="19" borderId="71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5" borderId="2" xfId="56" applyFont="1" applyFill="1" applyBorder="1" applyAlignment="1">
      <alignment horizontal="center"/>
    </xf>
    <xf numFmtId="0" fontId="19" fillId="0" borderId="4" xfId="56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0" fillId="0" borderId="4" xfId="57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177" fontId="23" fillId="3" borderId="2" xfId="54" applyNumberFormat="1" applyFont="1" applyFill="1" applyBorder="1" applyAlignment="1">
      <alignment horizontal="center"/>
    </xf>
    <xf numFmtId="177" fontId="24" fillId="0" borderId="2" xfId="54" applyNumberFormat="1" applyFont="1" applyFill="1" applyBorder="1" applyAlignment="1">
      <alignment horizontal="center"/>
    </xf>
    <xf numFmtId="177" fontId="23" fillId="0" borderId="2" xfId="54" applyNumberFormat="1" applyFont="1" applyFill="1" applyBorder="1" applyAlignment="1">
      <alignment horizontal="center"/>
    </xf>
    <xf numFmtId="0" fontId="24" fillId="0" borderId="12" xfId="54" applyFont="1" applyFill="1" applyBorder="1" applyAlignment="1">
      <alignment horizontal="center"/>
    </xf>
    <xf numFmtId="177" fontId="23" fillId="0" borderId="12" xfId="54" applyNumberFormat="1" applyFont="1" applyFill="1" applyBorder="1" applyAlignment="1">
      <alignment horizontal="center"/>
    </xf>
    <xf numFmtId="0" fontId="24" fillId="0" borderId="12" xfId="56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3" xfId="53" applyFont="1" applyFill="1" applyBorder="1" applyAlignment="1">
      <alignment horizontal="center"/>
    </xf>
    <xf numFmtId="0" fontId="18" fillId="3" borderId="13" xfId="52" applyFont="1" applyFill="1" applyBorder="1" applyAlignment="1">
      <alignment horizontal="left" vertical="center"/>
    </xf>
    <xf numFmtId="49" fontId="15" fillId="3" borderId="13" xfId="52" applyNumberFormat="1" applyFont="1" applyFill="1" applyBorder="1" applyAlignment="1">
      <alignment horizontal="center" vertical="center"/>
    </xf>
    <xf numFmtId="49" fontId="15" fillId="3" borderId="14" xfId="52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8" fillId="3" borderId="5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8" fillId="3" borderId="0" xfId="53" applyFont="1" applyFill="1"/>
    <xf numFmtId="49" fontId="18" fillId="3" borderId="0" xfId="53" applyNumberFormat="1" applyFont="1" applyFill="1"/>
    <xf numFmtId="49" fontId="15" fillId="3" borderId="15" xfId="52" applyNumberFormat="1" applyFont="1" applyFill="1" applyBorder="1" applyAlignment="1">
      <alignment horizontal="center" vertical="center"/>
    </xf>
    <xf numFmtId="49" fontId="18" fillId="3" borderId="16" xfId="53" applyNumberFormat="1" applyFont="1" applyFill="1" applyBorder="1" applyAlignment="1" applyProtection="1">
      <alignment horizontal="center" vertical="center"/>
    </xf>
    <xf numFmtId="49" fontId="15" fillId="3" borderId="2" xfId="53" applyNumberFormat="1" applyFont="1" applyFill="1" applyBorder="1" applyAlignment="1">
      <alignment horizont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7" fillId="0" borderId="17" xfId="52" applyFont="1" applyFill="1" applyBorder="1" applyAlignment="1">
      <alignment horizontal="center" vertical="top"/>
    </xf>
    <xf numFmtId="0" fontId="28" fillId="0" borderId="18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center" vertical="center"/>
    </xf>
    <xf numFmtId="0" fontId="28" fillId="0" borderId="19" xfId="52" applyFont="1" applyFill="1" applyBorder="1" applyAlignment="1">
      <alignment horizontal="center" vertical="center"/>
    </xf>
    <xf numFmtId="0" fontId="29" fillId="0" borderId="19" xfId="52" applyFont="1" applyFill="1" applyBorder="1" applyAlignment="1">
      <alignment vertical="center"/>
    </xf>
    <xf numFmtId="0" fontId="28" fillId="0" borderId="19" xfId="52" applyFont="1" applyFill="1" applyBorder="1" applyAlignment="1">
      <alignment vertical="center"/>
    </xf>
    <xf numFmtId="0" fontId="29" fillId="0" borderId="19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58" fontId="29" fillId="0" borderId="21" xfId="52" applyNumberFormat="1" applyFont="1" applyFill="1" applyBorder="1" applyAlignment="1">
      <alignment horizontal="center" vertical="center" wrapText="1"/>
    </xf>
    <xf numFmtId="0" fontId="29" fillId="0" borderId="21" xfId="52" applyFont="1" applyFill="1" applyBorder="1" applyAlignment="1">
      <alignment horizontal="center" vertical="center" wrapText="1"/>
    </xf>
    <xf numFmtId="0" fontId="28" fillId="0" borderId="21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right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0" fontId="23" fillId="0" borderId="23" xfId="52" applyFont="1" applyFill="1" applyBorder="1" applyAlignment="1">
      <alignment horizontal="right" vertical="center"/>
    </xf>
    <xf numFmtId="0" fontId="28" fillId="0" borderId="23" xfId="52" applyFont="1" applyFill="1" applyBorder="1" applyAlignment="1">
      <alignment vertical="center"/>
    </xf>
    <xf numFmtId="0" fontId="29" fillId="0" borderId="23" xfId="52" applyFont="1" applyFill="1" applyBorder="1" applyAlignment="1">
      <alignment vertical="center"/>
    </xf>
    <xf numFmtId="0" fontId="29" fillId="0" borderId="23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29" fillId="0" borderId="0" xfId="52" applyFont="1" applyFill="1" applyBorder="1" applyAlignment="1">
      <alignment vertical="center"/>
    </xf>
    <xf numFmtId="0" fontId="29" fillId="0" borderId="0" xfId="52" applyFont="1" applyFill="1" applyAlignment="1">
      <alignment horizontal="left" vertical="center"/>
    </xf>
    <xf numFmtId="0" fontId="28" fillId="0" borderId="18" xfId="52" applyFont="1" applyFill="1" applyBorder="1" applyAlignment="1">
      <alignment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vertical="center"/>
    </xf>
    <xf numFmtId="0" fontId="29" fillId="0" borderId="26" xfId="52" applyFont="1" applyFill="1" applyBorder="1" applyAlignment="1">
      <alignment horizontal="center" vertical="center"/>
    </xf>
    <xf numFmtId="0" fontId="29" fillId="0" borderId="27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8" fillId="0" borderId="19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29" fillId="0" borderId="27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 wrapText="1"/>
    </xf>
    <xf numFmtId="0" fontId="29" fillId="0" borderId="21" xfId="52" applyFont="1" applyFill="1" applyBorder="1" applyAlignment="1">
      <alignment horizontal="left" vertical="center" wrapText="1"/>
    </xf>
    <xf numFmtId="0" fontId="28" fillId="0" borderId="22" xfId="52" applyFont="1" applyFill="1" applyBorder="1" applyAlignment="1">
      <alignment horizontal="left" vertical="center"/>
    </xf>
    <xf numFmtId="0" fontId="11" fillId="0" borderId="23" xfId="52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29" fillId="0" borderId="23" xfId="52" applyFont="1" applyFill="1" applyBorder="1" applyAlignment="1">
      <alignment horizontal="center" vertical="center"/>
    </xf>
    <xf numFmtId="177" fontId="29" fillId="0" borderId="23" xfId="52" applyNumberFormat="1" applyFont="1" applyFill="1" applyBorder="1" applyAlignment="1">
      <alignment vertical="center"/>
    </xf>
    <xf numFmtId="0" fontId="28" fillId="0" borderId="23" xfId="52" applyFont="1" applyFill="1" applyBorder="1" applyAlignment="1">
      <alignment horizontal="center" vertical="center"/>
    </xf>
    <xf numFmtId="0" fontId="29" fillId="0" borderId="34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29" fillId="0" borderId="35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 wrapText="1"/>
    </xf>
    <xf numFmtId="0" fontId="11" fillId="0" borderId="36" xfId="52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left" vertical="center"/>
    </xf>
    <xf numFmtId="0" fontId="11" fillId="0" borderId="39" xfId="52" applyFill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176" fontId="29" fillId="0" borderId="23" xfId="52" applyNumberFormat="1" applyFont="1" applyFill="1" applyBorder="1" applyAlignment="1">
      <alignment vertical="center"/>
    </xf>
    <xf numFmtId="0" fontId="28" fillId="0" borderId="43" xfId="52" applyFont="1" applyFill="1" applyBorder="1" applyAlignment="1">
      <alignment horizontal="left"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177" fontId="21" fillId="3" borderId="2" xfId="56" applyNumberFormat="1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4" xfId="52" applyFont="1" applyFill="1" applyBorder="1" applyAlignment="1">
      <alignment horizontal="center" vertical="center"/>
    </xf>
    <xf numFmtId="0" fontId="15" fillId="3" borderId="2" xfId="53" applyFont="1" applyFill="1" applyBorder="1" applyAlignment="1"/>
    <xf numFmtId="0" fontId="18" fillId="3" borderId="45" xfId="53" applyFont="1" applyFill="1" applyBorder="1" applyAlignment="1" applyProtection="1">
      <alignment horizontal="center" vertical="center"/>
    </xf>
    <xf numFmtId="0" fontId="15" fillId="3" borderId="45" xfId="53" applyFont="1" applyFill="1" applyBorder="1" applyAlignment="1" applyProtection="1">
      <alignment horizontal="center" vertical="center"/>
    </xf>
    <xf numFmtId="0" fontId="19" fillId="0" borderId="45" xfId="56" applyFont="1" applyFill="1" applyBorder="1" applyAlignment="1">
      <alignment horizontal="center"/>
    </xf>
    <xf numFmtId="49" fontId="15" fillId="3" borderId="45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7" xfId="52" applyFont="1" applyBorder="1" applyAlignment="1">
      <alignment horizontal="center" vertical="top"/>
    </xf>
    <xf numFmtId="0" fontId="30" fillId="0" borderId="46" xfId="52" applyFont="1" applyBorder="1" applyAlignment="1">
      <alignment horizontal="left" vertical="center"/>
    </xf>
    <xf numFmtId="0" fontId="23" fillId="0" borderId="47" xfId="52" applyFont="1" applyBorder="1" applyAlignment="1">
      <alignment horizontal="center" vertical="center"/>
    </xf>
    <xf numFmtId="0" fontId="30" fillId="0" borderId="47" xfId="52" applyFont="1" applyBorder="1" applyAlignment="1">
      <alignment horizontal="center" vertical="center"/>
    </xf>
    <xf numFmtId="0" fontId="25" fillId="0" borderId="47" xfId="52" applyFont="1" applyBorder="1" applyAlignment="1">
      <alignment horizontal="left" vertical="center"/>
    </xf>
    <xf numFmtId="0" fontId="25" fillId="0" borderId="18" xfId="52" applyFont="1" applyBorder="1" applyAlignment="1">
      <alignment horizontal="center" vertical="center"/>
    </xf>
    <xf numFmtId="0" fontId="25" fillId="0" borderId="19" xfId="52" applyFont="1" applyBorder="1" applyAlignment="1">
      <alignment horizontal="center" vertical="center"/>
    </xf>
    <xf numFmtId="0" fontId="25" fillId="0" borderId="34" xfId="52" applyFont="1" applyBorder="1" applyAlignment="1">
      <alignment horizontal="center" vertical="center"/>
    </xf>
    <xf numFmtId="0" fontId="30" fillId="0" borderId="18" xfId="52" applyFont="1" applyBorder="1" applyAlignment="1">
      <alignment horizontal="center" vertical="center"/>
    </xf>
    <xf numFmtId="0" fontId="30" fillId="0" borderId="19" xfId="52" applyFont="1" applyBorder="1" applyAlignment="1">
      <alignment horizontal="center" vertical="center"/>
    </xf>
    <xf numFmtId="0" fontId="30" fillId="0" borderId="34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14" fontId="23" fillId="0" borderId="21" xfId="52" applyNumberFormat="1" applyFont="1" applyBorder="1" applyAlignment="1">
      <alignment horizontal="center" vertical="center"/>
    </xf>
    <xf numFmtId="14" fontId="23" fillId="0" borderId="35" xfId="52" applyNumberFormat="1" applyFont="1" applyBorder="1" applyAlignment="1">
      <alignment horizontal="center" vertical="center"/>
    </xf>
    <xf numFmtId="0" fontId="25" fillId="0" borderId="20" xfId="52" applyFont="1" applyBorder="1" applyAlignment="1">
      <alignment vertical="center"/>
    </xf>
    <xf numFmtId="0" fontId="23" fillId="0" borderId="21" xfId="52" applyFont="1" applyBorder="1" applyAlignment="1">
      <alignment vertical="center"/>
    </xf>
    <xf numFmtId="0" fontId="23" fillId="0" borderId="35" xfId="52" applyFont="1" applyBorder="1" applyAlignment="1">
      <alignment vertical="center"/>
    </xf>
    <xf numFmtId="0" fontId="25" fillId="0" borderId="21" xfId="52" applyFont="1" applyBorder="1" applyAlignment="1">
      <alignment vertical="center"/>
    </xf>
    <xf numFmtId="14" fontId="23" fillId="0" borderId="21" xfId="52" applyNumberFormat="1" applyFont="1" applyFill="1" applyBorder="1" applyAlignment="1">
      <alignment horizontal="center" vertical="center"/>
    </xf>
    <xf numFmtId="14" fontId="23" fillId="0" borderId="35" xfId="52" applyNumberFormat="1" applyFont="1" applyFill="1" applyBorder="1" applyAlignment="1">
      <alignment horizontal="center" vertical="center"/>
    </xf>
    <xf numFmtId="0" fontId="25" fillId="0" borderId="20" xfId="52" applyFont="1" applyBorder="1" applyAlignment="1">
      <alignment horizontal="center" vertical="center"/>
    </xf>
    <xf numFmtId="0" fontId="23" fillId="0" borderId="26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11" fillId="0" borderId="21" xfId="52" applyFont="1" applyBorder="1" applyAlignment="1">
      <alignment vertical="center"/>
    </xf>
    <xf numFmtId="0" fontId="23" fillId="0" borderId="20" xfId="52" applyFont="1" applyBorder="1" applyAlignment="1">
      <alignment horizontal="left" vertical="center"/>
    </xf>
    <xf numFmtId="0" fontId="34" fillId="0" borderId="22" xfId="52" applyFont="1" applyBorder="1" applyAlignment="1">
      <alignment vertical="center"/>
    </xf>
    <xf numFmtId="0" fontId="23" fillId="0" borderId="23" xfId="52" applyFont="1" applyBorder="1" applyAlignment="1">
      <alignment horizontal="center" vertical="center"/>
    </xf>
    <xf numFmtId="0" fontId="23" fillId="0" borderId="36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14" fontId="23" fillId="0" borderId="23" xfId="52" applyNumberFormat="1" applyFont="1" applyFill="1" applyBorder="1" applyAlignment="1">
      <alignment horizontal="center" vertical="center"/>
    </xf>
    <xf numFmtId="14" fontId="23" fillId="0" borderId="36" xfId="52" applyNumberFormat="1" applyFont="1" applyFill="1" applyBorder="1" applyAlignment="1">
      <alignment horizontal="center" vertical="center"/>
    </xf>
    <xf numFmtId="0" fontId="30" fillId="0" borderId="0" xfId="52" applyFont="1" applyBorder="1" applyAlignment="1">
      <alignment horizontal="left" vertical="center"/>
    </xf>
    <xf numFmtId="0" fontId="25" fillId="0" borderId="18" xfId="52" applyFont="1" applyBorder="1" applyAlignment="1">
      <alignment vertical="center"/>
    </xf>
    <xf numFmtId="0" fontId="11" fillId="0" borderId="19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11" fillId="0" borderId="19" xfId="52" applyFont="1" applyBorder="1" applyAlignment="1">
      <alignment vertical="center"/>
    </xf>
    <xf numFmtId="0" fontId="25" fillId="0" borderId="19" xfId="52" applyFont="1" applyBorder="1" applyAlignment="1">
      <alignment vertical="center"/>
    </xf>
    <xf numFmtId="0" fontId="11" fillId="0" borderId="21" xfId="52" applyFont="1" applyBorder="1" applyAlignment="1">
      <alignment horizontal="left" vertical="center"/>
    </xf>
    <xf numFmtId="0" fontId="25" fillId="0" borderId="0" xfId="52" applyFont="1" applyBorder="1" applyAlignment="1">
      <alignment horizontal="left" vertical="center"/>
    </xf>
    <xf numFmtId="0" fontId="29" fillId="0" borderId="18" xfId="52" applyFont="1" applyBorder="1" applyAlignment="1">
      <alignment horizontal="left" vertical="center"/>
    </xf>
    <xf numFmtId="0" fontId="29" fillId="0" borderId="19" xfId="52" applyFont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29" fillId="0" borderId="33" xfId="52" applyFont="1" applyBorder="1" applyAlignment="1">
      <alignment horizontal="left" vertical="center"/>
    </xf>
    <xf numFmtId="0" fontId="29" fillId="0" borderId="26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0" fontId="23" fillId="0" borderId="23" xfId="52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5" fillId="0" borderId="22" xfId="52" applyFont="1" applyBorder="1" applyAlignment="1">
      <alignment horizontal="center" vertical="center"/>
    </xf>
    <xf numFmtId="0" fontId="25" fillId="0" borderId="23" xfId="52" applyFont="1" applyBorder="1" applyAlignment="1">
      <alignment horizontal="center" vertical="center"/>
    </xf>
    <xf numFmtId="0" fontId="25" fillId="0" borderId="21" xfId="52" applyFont="1" applyBorder="1" applyAlignment="1">
      <alignment horizontal="center" vertical="center"/>
    </xf>
    <xf numFmtId="0" fontId="28" fillId="0" borderId="21" xfId="52" applyFont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30" fillId="0" borderId="48" xfId="52" applyFont="1" applyBorder="1" applyAlignment="1">
      <alignment vertical="center"/>
    </xf>
    <xf numFmtId="0" fontId="23" fillId="0" borderId="49" xfId="52" applyFont="1" applyBorder="1" applyAlignment="1">
      <alignment horizontal="center" vertical="center"/>
    </xf>
    <xf numFmtId="0" fontId="30" fillId="0" borderId="49" xfId="52" applyFont="1" applyBorder="1" applyAlignment="1">
      <alignment vertical="center"/>
    </xf>
    <xf numFmtId="0" fontId="23" fillId="0" borderId="49" xfId="52" applyFont="1" applyBorder="1" applyAlignment="1">
      <alignment vertical="center"/>
    </xf>
    <xf numFmtId="58" fontId="11" fillId="0" borderId="49" xfId="52" applyNumberFormat="1" applyFont="1" applyBorder="1" applyAlignment="1">
      <alignment vertical="center"/>
    </xf>
    <xf numFmtId="0" fontId="30" fillId="0" borderId="49" xfId="52" applyFont="1" applyBorder="1" applyAlignment="1">
      <alignment horizontal="center" vertical="center"/>
    </xf>
    <xf numFmtId="0" fontId="30" fillId="0" borderId="50" xfId="52" applyFont="1" applyFill="1" applyBorder="1" applyAlignment="1">
      <alignment horizontal="left" vertical="center"/>
    </xf>
    <xf numFmtId="0" fontId="30" fillId="0" borderId="49" xfId="52" applyFont="1" applyFill="1" applyBorder="1" applyAlignment="1">
      <alignment horizontal="left" vertical="center"/>
    </xf>
    <xf numFmtId="0" fontId="30" fillId="0" borderId="51" xfId="52" applyFont="1" applyFill="1" applyBorder="1" applyAlignment="1">
      <alignment horizontal="center" vertical="center"/>
    </xf>
    <xf numFmtId="0" fontId="30" fillId="0" borderId="52" xfId="52" applyFont="1" applyFill="1" applyBorder="1" applyAlignment="1">
      <alignment horizontal="center" vertical="center"/>
    </xf>
    <xf numFmtId="0" fontId="30" fillId="0" borderId="22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center"/>
    </xf>
    <xf numFmtId="0" fontId="11" fillId="0" borderId="47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25" fillId="0" borderId="35" xfId="52" applyFont="1" applyBorder="1" applyAlignment="1">
      <alignment horizontal="center" vertical="center"/>
    </xf>
    <xf numFmtId="0" fontId="25" fillId="0" borderId="36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/>
    </xf>
    <xf numFmtId="0" fontId="28" fillId="0" borderId="19" xfId="52" applyFont="1" applyBorder="1" applyAlignment="1">
      <alignment horizontal="left" vertical="center"/>
    </xf>
    <xf numFmtId="0" fontId="28" fillId="0" borderId="34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25" fillId="0" borderId="36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3" fillId="0" borderId="54" xfId="52" applyFont="1" applyBorder="1" applyAlignment="1">
      <alignment horizontal="center" vertical="center"/>
    </xf>
    <xf numFmtId="0" fontId="30" fillId="0" borderId="55" xfId="52" applyFont="1" applyFill="1" applyBorder="1" applyAlignment="1">
      <alignment horizontal="left" vertical="center"/>
    </xf>
    <xf numFmtId="0" fontId="30" fillId="0" borderId="56" xfId="52" applyFont="1" applyFill="1" applyBorder="1" applyAlignment="1">
      <alignment horizontal="center" vertical="center"/>
    </xf>
    <xf numFmtId="0" fontId="30" fillId="0" borderId="36" xfId="52" applyFont="1" applyFill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11" fillId="0" borderId="54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5" xfId="54" applyFont="1" applyFill="1" applyBorder="1" applyAlignment="1">
      <alignment horizontal="center" vertical="center"/>
    </xf>
    <xf numFmtId="49" fontId="18" fillId="3" borderId="45" xfId="54" applyNumberFormat="1" applyFont="1" applyFill="1" applyBorder="1" applyAlignment="1">
      <alignment horizontal="center" vertical="center"/>
    </xf>
    <xf numFmtId="0" fontId="15" fillId="3" borderId="12" xfId="53" applyFont="1" applyFill="1" applyBorder="1" applyAlignment="1"/>
    <xf numFmtId="49" fontId="15" fillId="3" borderId="12" xfId="53" applyNumberFormat="1" applyFont="1" applyFill="1" applyBorder="1" applyAlignment="1">
      <alignment horizontal="center"/>
    </xf>
    <xf numFmtId="49" fontId="15" fillId="3" borderId="12" xfId="54" applyNumberFormat="1" applyFont="1" applyFill="1" applyBorder="1" applyAlignment="1">
      <alignment horizontal="center" vertical="center"/>
    </xf>
    <xf numFmtId="49" fontId="15" fillId="3" borderId="57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7" xfId="52" applyFont="1" applyBorder="1" applyAlignment="1">
      <alignment horizontal="center" vertical="top"/>
    </xf>
    <xf numFmtId="0" fontId="30" fillId="0" borderId="18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58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30" fillId="0" borderId="50" xfId="52" applyFont="1" applyBorder="1" applyAlignment="1">
      <alignment horizontal="left" vertical="center"/>
    </xf>
    <xf numFmtId="0" fontId="30" fillId="0" borderId="49" xfId="52" applyFont="1" applyBorder="1" applyAlignment="1">
      <alignment horizontal="left" vertical="center"/>
    </xf>
    <xf numFmtId="0" fontId="25" fillId="0" borderId="51" xfId="52" applyFont="1" applyBorder="1" applyAlignment="1">
      <alignment vertical="center"/>
    </xf>
    <xf numFmtId="0" fontId="11" fillId="0" borderId="52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11" fillId="0" borderId="52" xfId="52" applyFont="1" applyBorder="1" applyAlignment="1">
      <alignment vertical="center"/>
    </xf>
    <xf numFmtId="0" fontId="25" fillId="0" borderId="52" xfId="52" applyFont="1" applyBorder="1" applyAlignment="1">
      <alignment vertical="center"/>
    </xf>
    <xf numFmtId="0" fontId="25" fillId="0" borderId="51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25" fillId="0" borderId="52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3" fillId="0" borderId="21" xfId="52" applyFont="1" applyBorder="1" applyAlignment="1">
      <alignment horizontal="center" vertical="center"/>
    </xf>
    <xf numFmtId="0" fontId="11" fillId="0" borderId="21" xfId="52" applyFont="1" applyBorder="1" applyAlignment="1">
      <alignment horizontal="center" vertical="center"/>
    </xf>
    <xf numFmtId="0" fontId="25" fillId="0" borderId="31" xfId="52" applyFont="1" applyBorder="1" applyAlignment="1">
      <alignment horizontal="left" vertical="center" wrapText="1"/>
    </xf>
    <xf numFmtId="0" fontId="25" fillId="0" borderId="32" xfId="52" applyFont="1" applyBorder="1" applyAlignment="1">
      <alignment horizontal="left" vertical="center" wrapText="1"/>
    </xf>
    <xf numFmtId="0" fontId="25" fillId="0" borderId="51" xfId="52" applyFont="1" applyBorder="1" applyAlignment="1">
      <alignment horizontal="left" vertical="center"/>
    </xf>
    <xf numFmtId="0" fontId="25" fillId="0" borderId="52" xfId="52" applyFont="1" applyBorder="1" applyAlignment="1">
      <alignment horizontal="left" vertical="center"/>
    </xf>
    <xf numFmtId="0" fontId="36" fillId="0" borderId="59" xfId="52" applyFont="1" applyBorder="1" applyAlignment="1">
      <alignment horizontal="left" vertical="center" wrapText="1"/>
    </xf>
    <xf numFmtId="9" fontId="23" fillId="0" borderId="21" xfId="52" applyNumberFormat="1" applyFont="1" applyBorder="1" applyAlignment="1">
      <alignment horizontal="center" vertical="center"/>
    </xf>
    <xf numFmtId="0" fontId="30" fillId="0" borderId="50" xfId="0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/>
    </xf>
    <xf numFmtId="9" fontId="23" fillId="0" borderId="30" xfId="52" applyNumberFormat="1" applyFont="1" applyBorder="1" applyAlignment="1">
      <alignment horizontal="left" vertical="center"/>
    </xf>
    <xf numFmtId="9" fontId="23" fillId="0" borderId="25" xfId="52" applyNumberFormat="1" applyFont="1" applyBorder="1" applyAlignment="1">
      <alignment horizontal="left" vertical="center"/>
    </xf>
    <xf numFmtId="9" fontId="23" fillId="0" borderId="31" xfId="52" applyNumberFormat="1" applyFont="1" applyBorder="1" applyAlignment="1">
      <alignment horizontal="left" vertical="center"/>
    </xf>
    <xf numFmtId="9" fontId="23" fillId="0" borderId="32" xfId="52" applyNumberFormat="1" applyFont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60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30" fillId="0" borderId="46" xfId="52" applyFont="1" applyBorder="1" applyAlignment="1">
      <alignment vertical="center"/>
    </xf>
    <xf numFmtId="0" fontId="37" fillId="0" borderId="49" xfId="52" applyFont="1" applyBorder="1" applyAlignment="1">
      <alignment horizontal="center" vertical="center"/>
    </xf>
    <xf numFmtId="0" fontId="30" fillId="0" borderId="47" xfId="52" applyFont="1" applyBorder="1" applyAlignment="1">
      <alignment vertical="center"/>
    </xf>
    <xf numFmtId="0" fontId="23" fillId="0" borderId="61" xfId="52" applyFont="1" applyBorder="1" applyAlignment="1">
      <alignment vertical="center"/>
    </xf>
    <xf numFmtId="0" fontId="30" fillId="0" borderId="61" xfId="52" applyFont="1" applyBorder="1" applyAlignment="1">
      <alignment vertical="center"/>
    </xf>
    <xf numFmtId="58" fontId="11" fillId="0" borderId="47" xfId="52" applyNumberFormat="1" applyFont="1" applyBorder="1" applyAlignment="1">
      <alignment vertical="center"/>
    </xf>
    <xf numFmtId="0" fontId="30" fillId="0" borderId="29" xfId="52" applyFont="1" applyBorder="1" applyAlignment="1">
      <alignment horizontal="center" vertical="center"/>
    </xf>
    <xf numFmtId="0" fontId="23" fillId="0" borderId="58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11" fillId="0" borderId="61" xfId="52" applyFont="1" applyBorder="1" applyAlignment="1">
      <alignment vertical="center"/>
    </xf>
    <xf numFmtId="0" fontId="30" fillId="0" borderId="19" xfId="52" applyFont="1" applyFill="1" applyBorder="1" applyAlignment="1">
      <alignment horizontal="center" vertical="center"/>
    </xf>
    <xf numFmtId="0" fontId="30" fillId="0" borderId="34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5" fillId="0" borderId="62" xfId="52" applyFont="1" applyBorder="1" applyAlignment="1">
      <alignment horizontal="left" vertical="center"/>
    </xf>
    <xf numFmtId="0" fontId="30" fillId="0" borderId="55" xfId="52" applyFont="1" applyBorder="1" applyAlignment="1">
      <alignment horizontal="left" vertical="center"/>
    </xf>
    <xf numFmtId="0" fontId="23" fillId="0" borderId="56" xfId="52" applyFont="1" applyBorder="1" applyAlignment="1">
      <alignment horizontal="left" vertical="center"/>
    </xf>
    <xf numFmtId="0" fontId="25" fillId="0" borderId="0" xfId="52" applyFont="1" applyBorder="1" applyAlignment="1">
      <alignment vertical="center"/>
    </xf>
    <xf numFmtId="0" fontId="25" fillId="0" borderId="40" xfId="52" applyFont="1" applyBorder="1" applyAlignment="1">
      <alignment horizontal="left" vertical="center" wrapText="1"/>
    </xf>
    <xf numFmtId="0" fontId="25" fillId="0" borderId="56" xfId="52" applyFont="1" applyBorder="1" applyAlignment="1">
      <alignment horizontal="left" vertical="center"/>
    </xf>
    <xf numFmtId="0" fontId="38" fillId="0" borderId="35" xfId="52" applyFont="1" applyBorder="1" applyAlignment="1">
      <alignment horizontal="left" vertical="center" wrapText="1"/>
    </xf>
    <xf numFmtId="0" fontId="38" fillId="0" borderId="35" xfId="52" applyFont="1" applyBorder="1" applyAlignment="1">
      <alignment horizontal="left" vertical="center"/>
    </xf>
    <xf numFmtId="0" fontId="29" fillId="0" borderId="35" xfId="52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9" fontId="23" fillId="0" borderId="37" xfId="52" applyNumberFormat="1" applyFont="1" applyBorder="1" applyAlignment="1">
      <alignment horizontal="left" vertical="center"/>
    </xf>
    <xf numFmtId="9" fontId="23" fillId="0" borderId="40" xfId="52" applyNumberFormat="1" applyFont="1" applyBorder="1" applyAlignment="1">
      <alignment horizontal="left" vertical="center"/>
    </xf>
    <xf numFmtId="0" fontId="28" fillId="0" borderId="56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30" fillId="0" borderId="63" xfId="52" applyFont="1" applyBorder="1" applyAlignment="1">
      <alignment horizontal="center" vertical="center"/>
    </xf>
    <xf numFmtId="0" fontId="23" fillId="0" borderId="61" xfId="52" applyFont="1" applyBorder="1" applyAlignment="1">
      <alignment horizontal="center" vertical="center"/>
    </xf>
    <xf numFmtId="0" fontId="23" fillId="0" borderId="62" xfId="52" applyFont="1" applyBorder="1" applyAlignment="1">
      <alignment horizontal="center" vertical="center"/>
    </xf>
    <xf numFmtId="0" fontId="23" fillId="0" borderId="62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4" xfId="0" applyBorder="1"/>
    <xf numFmtId="0" fontId="0" fillId="0" borderId="12" xfId="0" applyBorder="1"/>
    <xf numFmtId="0" fontId="0" fillId="6" borderId="12" xfId="0" applyFill="1" applyBorder="1"/>
    <xf numFmtId="0" fontId="0" fillId="7" borderId="0" xfId="0" applyFill="1"/>
    <xf numFmtId="0" fontId="39" fillId="0" borderId="44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/>
    </xf>
    <xf numFmtId="0" fontId="40" fillId="0" borderId="45" xfId="0" applyFont="1" applyBorder="1"/>
    <xf numFmtId="0" fontId="0" fillId="0" borderId="45" xfId="0" applyBorder="1"/>
    <xf numFmtId="0" fontId="0" fillId="0" borderId="5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9">
        <v>1</v>
      </c>
      <c r="B2" s="480" t="s">
        <v>1</v>
      </c>
    </row>
    <row r="3" spans="1:2">
      <c r="A3" s="9">
        <v>2</v>
      </c>
      <c r="B3" s="480" t="s">
        <v>2</v>
      </c>
    </row>
    <row r="4" spans="1:2">
      <c r="A4" s="9">
        <v>3</v>
      </c>
      <c r="B4" s="480" t="s">
        <v>3</v>
      </c>
    </row>
    <row r="5" spans="1:2">
      <c r="A5" s="9">
        <v>4</v>
      </c>
      <c r="B5" s="480" t="s">
        <v>4</v>
      </c>
    </row>
    <row r="6" spans="1:2">
      <c r="A6" s="9">
        <v>5</v>
      </c>
      <c r="B6" s="480" t="s">
        <v>5</v>
      </c>
    </row>
    <row r="7" spans="1:2">
      <c r="A7" s="9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9">
        <v>1</v>
      </c>
      <c r="B10" s="484" t="s">
        <v>9</v>
      </c>
    </row>
    <row r="11" spans="1:2">
      <c r="A11" s="9">
        <v>2</v>
      </c>
      <c r="B11" s="480" t="s">
        <v>10</v>
      </c>
    </row>
    <row r="12" spans="1:2">
      <c r="A12" s="9">
        <v>3</v>
      </c>
      <c r="B12" s="482" t="s">
        <v>11</v>
      </c>
    </row>
    <row r="13" spans="1:2">
      <c r="A13" s="9">
        <v>4</v>
      </c>
      <c r="B13" s="480" t="s">
        <v>12</v>
      </c>
    </row>
    <row r="14" spans="1:2">
      <c r="A14" s="9">
        <v>5</v>
      </c>
      <c r="B14" s="480" t="s">
        <v>13</v>
      </c>
    </row>
    <row r="15" spans="1:2">
      <c r="A15" s="9">
        <v>6</v>
      </c>
      <c r="B15" s="480" t="s">
        <v>14</v>
      </c>
    </row>
    <row r="16" spans="1:2">
      <c r="A16" s="9">
        <v>7</v>
      </c>
      <c r="B16" s="480" t="s">
        <v>15</v>
      </c>
    </row>
    <row r="17" spans="1:2">
      <c r="A17" s="9">
        <v>8</v>
      </c>
      <c r="B17" s="480" t="s">
        <v>16</v>
      </c>
    </row>
    <row r="18" spans="1:2">
      <c r="A18" s="9">
        <v>9</v>
      </c>
      <c r="B18" s="480" t="s">
        <v>17</v>
      </c>
    </row>
    <row r="19" spans="1:2">
      <c r="A19" s="9"/>
      <c r="B19" s="480"/>
    </row>
    <row r="20" ht="20.25" spans="1:2">
      <c r="A20" s="478"/>
      <c r="B20" s="479" t="s">
        <v>18</v>
      </c>
    </row>
    <row r="21" spans="1:2">
      <c r="A21" s="9">
        <v>1</v>
      </c>
      <c r="B21" s="485" t="s">
        <v>19</v>
      </c>
    </row>
    <row r="22" spans="1:2">
      <c r="A22" s="9">
        <v>2</v>
      </c>
      <c r="B22" s="480" t="s">
        <v>20</v>
      </c>
    </row>
    <row r="23" spans="1:2">
      <c r="A23" s="9">
        <v>3</v>
      </c>
      <c r="B23" s="480" t="s">
        <v>21</v>
      </c>
    </row>
    <row r="24" spans="1:2">
      <c r="A24" s="9">
        <v>4</v>
      </c>
      <c r="B24" s="480" t="s">
        <v>22</v>
      </c>
    </row>
    <row r="25" spans="1:2">
      <c r="A25" s="9">
        <v>5</v>
      </c>
      <c r="B25" s="480" t="s">
        <v>23</v>
      </c>
    </row>
    <row r="26" spans="1:2">
      <c r="A26" s="9">
        <v>6</v>
      </c>
      <c r="B26" s="480" t="s">
        <v>24</v>
      </c>
    </row>
    <row r="27" spans="1:2">
      <c r="A27" s="9">
        <v>7</v>
      </c>
      <c r="B27" s="480" t="s">
        <v>25</v>
      </c>
    </row>
    <row r="28" spans="1:2">
      <c r="A28" s="9"/>
      <c r="B28" s="480"/>
    </row>
    <row r="29" ht="20.25" spans="1:2">
      <c r="A29" s="478"/>
      <c r="B29" s="479" t="s">
        <v>26</v>
      </c>
    </row>
    <row r="30" spans="1:2">
      <c r="A30" s="9">
        <v>1</v>
      </c>
      <c r="B30" s="485" t="s">
        <v>27</v>
      </c>
    </row>
    <row r="31" spans="1:2">
      <c r="A31" s="9">
        <v>2</v>
      </c>
      <c r="B31" s="480" t="s">
        <v>28</v>
      </c>
    </row>
    <row r="32" spans="1:2">
      <c r="A32" s="9">
        <v>3</v>
      </c>
      <c r="B32" s="480" t="s">
        <v>29</v>
      </c>
    </row>
    <row r="33" ht="28.5" spans="1:2">
      <c r="A33" s="9">
        <v>4</v>
      </c>
      <c r="B33" s="480" t="s">
        <v>30</v>
      </c>
    </row>
    <row r="34" spans="1:2">
      <c r="A34" s="9">
        <v>5</v>
      </c>
      <c r="B34" s="480" t="s">
        <v>31</v>
      </c>
    </row>
    <row r="35" spans="1:2">
      <c r="A35" s="9">
        <v>6</v>
      </c>
      <c r="B35" s="480" t="s">
        <v>32</v>
      </c>
    </row>
    <row r="36" spans="1:2">
      <c r="A36" s="9">
        <v>7</v>
      </c>
      <c r="B36" s="480" t="s">
        <v>33</v>
      </c>
    </row>
    <row r="37" spans="1:2">
      <c r="A37" s="9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R26" sqref="R26"/>
    </sheetView>
  </sheetViews>
  <sheetFormatPr defaultColWidth="10.125" defaultRowHeight="14.25"/>
  <cols>
    <col min="1" max="1" width="9.625" style="175" customWidth="1"/>
    <col min="2" max="2" width="11.125" style="175" customWidth="1"/>
    <col min="3" max="3" width="9.125" style="175" customWidth="1"/>
    <col min="4" max="4" width="9.5" style="175" customWidth="1"/>
    <col min="5" max="5" width="11" style="175" customWidth="1"/>
    <col min="6" max="6" width="10.375" style="175" customWidth="1"/>
    <col min="7" max="7" width="9.5" style="175" customWidth="1"/>
    <col min="8" max="8" width="9.125" style="175" customWidth="1"/>
    <col min="9" max="9" width="8.125" style="175" customWidth="1"/>
    <col min="10" max="10" width="10.5" style="175" customWidth="1"/>
    <col min="11" max="11" width="12.125" style="175" customWidth="1"/>
    <col min="12" max="16384" width="10.125" style="175"/>
  </cols>
  <sheetData>
    <row r="1" s="175" customFormat="1" ht="26.25" spans="1:11">
      <c r="A1" s="178" t="s">
        <v>285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="175" customFormat="1" spans="1:11">
      <c r="A2" s="179" t="s">
        <v>53</v>
      </c>
      <c r="B2" s="180" t="s">
        <v>54</v>
      </c>
      <c r="C2" s="180"/>
      <c r="D2" s="181" t="s">
        <v>62</v>
      </c>
      <c r="E2" s="182" t="s">
        <v>63</v>
      </c>
      <c r="F2" s="183" t="s">
        <v>286</v>
      </c>
      <c r="G2" s="184" t="s">
        <v>70</v>
      </c>
      <c r="H2" s="184"/>
      <c r="I2" s="214" t="s">
        <v>57</v>
      </c>
      <c r="J2" s="184" t="s">
        <v>287</v>
      </c>
      <c r="K2" s="236"/>
    </row>
    <row r="3" s="175" customFormat="1" ht="27" customHeight="1" spans="1:11">
      <c r="A3" s="185" t="s">
        <v>78</v>
      </c>
      <c r="B3" s="186">
        <v>1750</v>
      </c>
      <c r="C3" s="186"/>
      <c r="D3" s="187" t="s">
        <v>288</v>
      </c>
      <c r="E3" s="188" t="s">
        <v>342</v>
      </c>
      <c r="F3" s="189"/>
      <c r="G3" s="189"/>
      <c r="H3" s="190" t="s">
        <v>290</v>
      </c>
      <c r="I3" s="190"/>
      <c r="J3" s="190"/>
      <c r="K3" s="237"/>
    </row>
    <row r="4" s="175" customFormat="1" spans="1:11">
      <c r="A4" s="191" t="s">
        <v>74</v>
      </c>
      <c r="B4" s="192">
        <v>3</v>
      </c>
      <c r="C4" s="192">
        <v>6</v>
      </c>
      <c r="D4" s="193" t="s">
        <v>291</v>
      </c>
      <c r="E4" s="194" t="s">
        <v>292</v>
      </c>
      <c r="F4" s="194"/>
      <c r="G4" s="194"/>
      <c r="H4" s="193" t="s">
        <v>293</v>
      </c>
      <c r="I4" s="193"/>
      <c r="J4" s="207" t="s">
        <v>67</v>
      </c>
      <c r="K4" s="238" t="s">
        <v>68</v>
      </c>
    </row>
    <row r="5" s="175" customFormat="1" spans="1:11">
      <c r="A5" s="191" t="s">
        <v>294</v>
      </c>
      <c r="B5" s="186">
        <v>1</v>
      </c>
      <c r="C5" s="186"/>
      <c r="D5" s="187" t="s">
        <v>295</v>
      </c>
      <c r="E5" s="187" t="s">
        <v>296</v>
      </c>
      <c r="F5" s="187" t="s">
        <v>297</v>
      </c>
      <c r="G5" s="187" t="s">
        <v>298</v>
      </c>
      <c r="H5" s="193" t="s">
        <v>299</v>
      </c>
      <c r="I5" s="193"/>
      <c r="J5" s="207" t="s">
        <v>67</v>
      </c>
      <c r="K5" s="238" t="s">
        <v>68</v>
      </c>
    </row>
    <row r="6" s="175" customFormat="1" ht="15" spans="1:11">
      <c r="A6" s="195" t="s">
        <v>300</v>
      </c>
      <c r="B6" s="196">
        <v>80</v>
      </c>
      <c r="C6" s="196"/>
      <c r="D6" s="197" t="s">
        <v>301</v>
      </c>
      <c r="E6" s="198"/>
      <c r="F6" s="199">
        <v>1048</v>
      </c>
      <c r="G6" s="197"/>
      <c r="H6" s="200" t="s">
        <v>302</v>
      </c>
      <c r="I6" s="200"/>
      <c r="J6" s="199" t="s">
        <v>67</v>
      </c>
      <c r="K6" s="239" t="s">
        <v>68</v>
      </c>
    </row>
    <row r="7" s="175" customFormat="1" ht="15" spans="1:11">
      <c r="A7" s="201"/>
      <c r="B7" s="202"/>
      <c r="C7" s="202"/>
      <c r="D7" s="201"/>
      <c r="E7" s="202"/>
      <c r="F7" s="203"/>
      <c r="G7" s="201"/>
      <c r="H7" s="203"/>
      <c r="I7" s="202"/>
      <c r="J7" s="202"/>
      <c r="K7" s="202"/>
    </row>
    <row r="8" s="175" customFormat="1" spans="1:11">
      <c r="A8" s="204" t="s">
        <v>303</v>
      </c>
      <c r="B8" s="183" t="s">
        <v>304</v>
      </c>
      <c r="C8" s="183" t="s">
        <v>305</v>
      </c>
      <c r="D8" s="183" t="s">
        <v>306</v>
      </c>
      <c r="E8" s="183" t="s">
        <v>307</v>
      </c>
      <c r="F8" s="183" t="s">
        <v>308</v>
      </c>
      <c r="G8" s="205" t="s">
        <v>343</v>
      </c>
      <c r="H8" s="206"/>
      <c r="I8" s="206"/>
      <c r="J8" s="206"/>
      <c r="K8" s="240"/>
    </row>
    <row r="9" s="175" customFormat="1" spans="1:11">
      <c r="A9" s="191" t="s">
        <v>310</v>
      </c>
      <c r="B9" s="193"/>
      <c r="C9" s="207" t="s">
        <v>67</v>
      </c>
      <c r="D9" s="207" t="s">
        <v>68</v>
      </c>
      <c r="E9" s="187" t="s">
        <v>311</v>
      </c>
      <c r="F9" s="208" t="s">
        <v>312</v>
      </c>
      <c r="G9" s="209"/>
      <c r="H9" s="210"/>
      <c r="I9" s="210"/>
      <c r="J9" s="210"/>
      <c r="K9" s="241"/>
    </row>
    <row r="10" s="175" customFormat="1" spans="1:11">
      <c r="A10" s="191" t="s">
        <v>313</v>
      </c>
      <c r="B10" s="193"/>
      <c r="C10" s="207" t="s">
        <v>67</v>
      </c>
      <c r="D10" s="207" t="s">
        <v>68</v>
      </c>
      <c r="E10" s="187" t="s">
        <v>314</v>
      </c>
      <c r="F10" s="208" t="s">
        <v>315</v>
      </c>
      <c r="G10" s="209" t="s">
        <v>316</v>
      </c>
      <c r="H10" s="210"/>
      <c r="I10" s="210"/>
      <c r="J10" s="210"/>
      <c r="K10" s="241"/>
    </row>
    <row r="11" s="175" customFormat="1" spans="1:11">
      <c r="A11" s="211" t="s">
        <v>212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42"/>
    </row>
    <row r="12" s="175" customFormat="1" spans="1:11">
      <c r="A12" s="185" t="s">
        <v>93</v>
      </c>
      <c r="B12" s="207" t="s">
        <v>89</v>
      </c>
      <c r="C12" s="207" t="s">
        <v>90</v>
      </c>
      <c r="D12" s="208"/>
      <c r="E12" s="187" t="s">
        <v>91</v>
      </c>
      <c r="F12" s="207" t="s">
        <v>89</v>
      </c>
      <c r="G12" s="207" t="s">
        <v>90</v>
      </c>
      <c r="H12" s="207"/>
      <c r="I12" s="187" t="s">
        <v>317</v>
      </c>
      <c r="J12" s="207" t="s">
        <v>89</v>
      </c>
      <c r="K12" s="238" t="s">
        <v>90</v>
      </c>
    </row>
    <row r="13" s="175" customFormat="1" spans="1:11">
      <c r="A13" s="185" t="s">
        <v>96</v>
      </c>
      <c r="B13" s="207" t="s">
        <v>89</v>
      </c>
      <c r="C13" s="207" t="s">
        <v>90</v>
      </c>
      <c r="D13" s="208"/>
      <c r="E13" s="187" t="s">
        <v>101</v>
      </c>
      <c r="F13" s="207" t="s">
        <v>89</v>
      </c>
      <c r="G13" s="207" t="s">
        <v>90</v>
      </c>
      <c r="H13" s="207"/>
      <c r="I13" s="187" t="s">
        <v>318</v>
      </c>
      <c r="J13" s="207" t="s">
        <v>89</v>
      </c>
      <c r="K13" s="238" t="s">
        <v>90</v>
      </c>
    </row>
    <row r="14" s="175" customFormat="1" ht="15" spans="1:11">
      <c r="A14" s="195" t="s">
        <v>319</v>
      </c>
      <c r="B14" s="199" t="s">
        <v>89</v>
      </c>
      <c r="C14" s="199" t="s">
        <v>90</v>
      </c>
      <c r="D14" s="198"/>
      <c r="E14" s="197" t="s">
        <v>320</v>
      </c>
      <c r="F14" s="199" t="s">
        <v>89</v>
      </c>
      <c r="G14" s="199" t="s">
        <v>90</v>
      </c>
      <c r="H14" s="199"/>
      <c r="I14" s="197" t="s">
        <v>321</v>
      </c>
      <c r="J14" s="199" t="s">
        <v>89</v>
      </c>
      <c r="K14" s="239" t="s">
        <v>90</v>
      </c>
    </row>
    <row r="15" s="175" customFormat="1" ht="15" spans="1:11">
      <c r="A15" s="201"/>
      <c r="B15" s="213"/>
      <c r="C15" s="213"/>
      <c r="D15" s="202"/>
      <c r="E15" s="201"/>
      <c r="F15" s="213"/>
      <c r="G15" s="213"/>
      <c r="H15" s="213"/>
      <c r="I15" s="201"/>
      <c r="J15" s="213"/>
      <c r="K15" s="213"/>
    </row>
    <row r="16" s="176" customFormat="1" spans="1:11">
      <c r="A16" s="179" t="s">
        <v>322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43"/>
    </row>
    <row r="17" s="175" customFormat="1" spans="1:11">
      <c r="A17" s="191" t="s">
        <v>323</v>
      </c>
      <c r="B17" s="193"/>
      <c r="C17" s="193"/>
      <c r="D17" s="193"/>
      <c r="E17" s="193"/>
      <c r="F17" s="193"/>
      <c r="G17" s="193"/>
      <c r="H17" s="193"/>
      <c r="I17" s="193"/>
      <c r="J17" s="193"/>
      <c r="K17" s="244"/>
    </row>
    <row r="18" s="175" customFormat="1" spans="1:11">
      <c r="A18" s="191" t="s">
        <v>324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244"/>
    </row>
    <row r="19" s="175" customFormat="1" spans="1:11">
      <c r="A19" s="215" t="s">
        <v>344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38"/>
    </row>
    <row r="20" s="175" customFormat="1" spans="1:11">
      <c r="A20" s="216" t="s">
        <v>345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45"/>
    </row>
    <row r="21" s="175" customFormat="1" spans="1:11">
      <c r="A21" s="216" t="s">
        <v>346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45"/>
    </row>
    <row r="22" s="175" customFormat="1" spans="1:11">
      <c r="A22" s="216" t="s">
        <v>328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5"/>
    </row>
    <row r="23" s="175" customFormat="1" spans="1:11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45"/>
    </row>
    <row r="24" s="175" customFormat="1" spans="1:11">
      <c r="A24" s="218"/>
      <c r="B24" s="219"/>
      <c r="C24" s="219"/>
      <c r="D24" s="219"/>
      <c r="E24" s="219"/>
      <c r="F24" s="219"/>
      <c r="G24" s="219"/>
      <c r="H24" s="219"/>
      <c r="I24" s="219"/>
      <c r="J24" s="219"/>
      <c r="K24" s="246"/>
    </row>
    <row r="25" s="175" customFormat="1" spans="1:11">
      <c r="A25" s="191" t="s">
        <v>131</v>
      </c>
      <c r="B25" s="193"/>
      <c r="C25" s="207" t="s">
        <v>67</v>
      </c>
      <c r="D25" s="207" t="s">
        <v>68</v>
      </c>
      <c r="E25" s="190"/>
      <c r="F25" s="190"/>
      <c r="G25" s="190"/>
      <c r="H25" s="190"/>
      <c r="I25" s="190"/>
      <c r="J25" s="190"/>
      <c r="K25" s="237"/>
    </row>
    <row r="26" s="175" customFormat="1" ht="15" spans="1:11">
      <c r="A26" s="220" t="s">
        <v>329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47"/>
    </row>
    <row r="27" s="175" customFormat="1" ht="15" spans="1:1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</row>
    <row r="28" s="175" customFormat="1" spans="1:11">
      <c r="A28" s="223" t="s">
        <v>330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40"/>
    </row>
    <row r="29" s="175" customFormat="1" spans="1:11">
      <c r="A29" s="224" t="s">
        <v>347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48"/>
    </row>
    <row r="30" s="175" customFormat="1" ht="17.25" customHeight="1" spans="1:11">
      <c r="A30" s="175" t="s">
        <v>348</v>
      </c>
      <c r="K30" s="249"/>
    </row>
    <row r="31" s="175" customFormat="1" ht="17.25" customHeight="1" spans="1:1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48"/>
    </row>
    <row r="32" s="175" customFormat="1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48"/>
    </row>
    <row r="33" s="175" customFormat="1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48"/>
    </row>
    <row r="34" s="175" customFormat="1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48"/>
    </row>
    <row r="35" s="175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48"/>
    </row>
    <row r="36" s="175" customFormat="1" ht="17.25" customHeight="1" spans="1:1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45"/>
    </row>
    <row r="37" s="175" customFormat="1" ht="17.25" customHeight="1" spans="1:11">
      <c r="A37" s="226"/>
      <c r="B37" s="217"/>
      <c r="C37" s="217"/>
      <c r="D37" s="217"/>
      <c r="E37" s="217"/>
      <c r="F37" s="217"/>
      <c r="G37" s="217"/>
      <c r="H37" s="217"/>
      <c r="I37" s="217"/>
      <c r="J37" s="217"/>
      <c r="K37" s="245"/>
    </row>
    <row r="38" s="175" customFormat="1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0"/>
    </row>
    <row r="39" s="175" customFormat="1" ht="18.75" customHeight="1" spans="1:11">
      <c r="A39" s="229" t="s">
        <v>333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51"/>
    </row>
    <row r="40" s="177" customFormat="1" ht="18.75" customHeight="1" spans="1:11">
      <c r="A40" s="191" t="s">
        <v>334</v>
      </c>
      <c r="B40" s="193"/>
      <c r="C40" s="193"/>
      <c r="D40" s="190" t="s">
        <v>335</v>
      </c>
      <c r="E40" s="190"/>
      <c r="F40" s="231" t="s">
        <v>336</v>
      </c>
      <c r="G40" s="232"/>
      <c r="H40" s="193" t="s">
        <v>337</v>
      </c>
      <c r="I40" s="193"/>
      <c r="J40" s="193" t="s">
        <v>338</v>
      </c>
      <c r="K40" s="244"/>
    </row>
    <row r="41" s="175" customFormat="1" ht="18.75" customHeight="1" spans="1:13">
      <c r="A41" s="191" t="s">
        <v>203</v>
      </c>
      <c r="B41" s="193"/>
      <c r="C41" s="193"/>
      <c r="D41" s="193"/>
      <c r="E41" s="193"/>
      <c r="F41" s="193"/>
      <c r="G41" s="193"/>
      <c r="H41" s="193"/>
      <c r="I41" s="193"/>
      <c r="J41" s="193"/>
      <c r="K41" s="244"/>
      <c r="M41" s="177"/>
    </row>
    <row r="42" s="175" customFormat="1" ht="30.95" customHeight="1" spans="1:11">
      <c r="A42" s="191"/>
      <c r="B42" s="193"/>
      <c r="C42" s="193"/>
      <c r="D42" s="193"/>
      <c r="E42" s="193"/>
      <c r="F42" s="193"/>
      <c r="G42" s="193"/>
      <c r="H42" s="193"/>
      <c r="I42" s="193"/>
      <c r="J42" s="193"/>
      <c r="K42" s="244"/>
    </row>
    <row r="43" s="175" customFormat="1" ht="18.75" customHeight="1" spans="1:11">
      <c r="A43" s="191"/>
      <c r="B43" s="193"/>
      <c r="C43" s="193"/>
      <c r="D43" s="193"/>
      <c r="E43" s="193"/>
      <c r="F43" s="193"/>
      <c r="G43" s="193"/>
      <c r="H43" s="193"/>
      <c r="I43" s="193"/>
      <c r="J43" s="193"/>
      <c r="K43" s="244"/>
    </row>
    <row r="44" s="175" customFormat="1" ht="32.1" customHeight="1" spans="1:11">
      <c r="A44" s="195" t="s">
        <v>143</v>
      </c>
      <c r="B44" s="233" t="s">
        <v>339</v>
      </c>
      <c r="C44" s="233"/>
      <c r="D44" s="197" t="s">
        <v>340</v>
      </c>
      <c r="E44" s="198" t="s">
        <v>146</v>
      </c>
      <c r="F44" s="197" t="s">
        <v>147</v>
      </c>
      <c r="G44" s="234">
        <v>1.9</v>
      </c>
      <c r="H44" s="235" t="s">
        <v>148</v>
      </c>
      <c r="I44" s="235"/>
      <c r="J44" s="233" t="s">
        <v>349</v>
      </c>
      <c r="K44" s="252"/>
    </row>
    <row r="45" s="175" customFormat="1" ht="16.5" customHeight="1"/>
    <row r="46" s="175" customFormat="1" ht="16.5" customHeight="1"/>
    <row r="47" s="17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J30" sqref="J30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50"/>
      <c r="L1" s="150"/>
      <c r="M1" s="150"/>
      <c r="N1" s="150"/>
      <c r="O1" s="150"/>
      <c r="P1" s="150"/>
      <c r="Q1" s="15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72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5"/>
      <c r="J3" s="156" t="s">
        <v>155</v>
      </c>
      <c r="K3" s="157"/>
      <c r="L3" s="157"/>
      <c r="M3" s="157"/>
      <c r="N3" s="157"/>
      <c r="O3" s="158"/>
      <c r="P3" s="158"/>
      <c r="Q3" s="173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5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74" t="s">
        <v>263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5"/>
      <c r="J5" s="159"/>
      <c r="K5" s="162" t="s">
        <v>156</v>
      </c>
      <c r="L5" s="162" t="s">
        <v>157</v>
      </c>
      <c r="M5" s="162" t="s">
        <v>158</v>
      </c>
      <c r="N5" s="162" t="s">
        <v>159</v>
      </c>
      <c r="O5" s="162" t="s">
        <v>160</v>
      </c>
      <c r="P5" s="162" t="s">
        <v>161</v>
      </c>
      <c r="Q5" s="162" t="s">
        <v>264</v>
      </c>
    </row>
    <row r="6" s="120" customFormat="1" ht="29.1" customHeight="1" spans="1:17">
      <c r="A6" s="133" t="s">
        <v>163</v>
      </c>
      <c r="B6" s="134">
        <f>C6-1</f>
        <v>68.5</v>
      </c>
      <c r="C6" s="134">
        <f>D6-2</f>
        <v>69.5</v>
      </c>
      <c r="D6" s="135">
        <v>71.5</v>
      </c>
      <c r="E6" s="134">
        <f>D6+2</f>
        <v>73.5</v>
      </c>
      <c r="F6" s="134">
        <f>E6+2</f>
        <v>75.5</v>
      </c>
      <c r="G6" s="134">
        <f>F6+1</f>
        <v>76.5</v>
      </c>
      <c r="H6" s="134"/>
      <c r="I6" s="155"/>
      <c r="J6" s="133" t="s">
        <v>163</v>
      </c>
      <c r="K6" s="163" t="s">
        <v>265</v>
      </c>
      <c r="L6" s="163" t="s">
        <v>265</v>
      </c>
      <c r="M6" s="163" t="s">
        <v>266</v>
      </c>
      <c r="N6" s="163" t="s">
        <v>265</v>
      </c>
      <c r="O6" s="163" t="s">
        <v>266</v>
      </c>
      <c r="P6" s="163" t="s">
        <v>265</v>
      </c>
      <c r="Q6" s="163"/>
    </row>
    <row r="7" s="120" customFormat="1" ht="29.1" customHeight="1" spans="1:17">
      <c r="A7" s="130" t="s">
        <v>166</v>
      </c>
      <c r="B7" s="134">
        <f>C7-1</f>
        <v>65</v>
      </c>
      <c r="C7" s="134">
        <f>D7-2</f>
        <v>66</v>
      </c>
      <c r="D7" s="135">
        <v>68</v>
      </c>
      <c r="E7" s="134">
        <f>D7+2</f>
        <v>70</v>
      </c>
      <c r="F7" s="134">
        <f>E7+2</f>
        <v>72</v>
      </c>
      <c r="G7" s="134">
        <f>F7+1</f>
        <v>73</v>
      </c>
      <c r="H7" s="134"/>
      <c r="I7" s="155"/>
      <c r="J7" s="130" t="s">
        <v>166</v>
      </c>
      <c r="K7" s="163" t="s">
        <v>265</v>
      </c>
      <c r="L7" s="163" t="s">
        <v>265</v>
      </c>
      <c r="M7" s="163" t="s">
        <v>265</v>
      </c>
      <c r="N7" s="164" t="s">
        <v>267</v>
      </c>
      <c r="O7" s="163" t="s">
        <v>265</v>
      </c>
      <c r="P7" s="164" t="s">
        <v>267</v>
      </c>
      <c r="Q7" s="163"/>
    </row>
    <row r="8" s="120" customFormat="1" ht="29.1" customHeight="1" spans="1:17">
      <c r="A8" s="130" t="s">
        <v>169</v>
      </c>
      <c r="B8" s="134">
        <f t="shared" ref="B8:B10" si="0">C8-4</f>
        <v>104</v>
      </c>
      <c r="C8" s="134">
        <f t="shared" ref="C8:C10" si="1">D8-4</f>
        <v>108</v>
      </c>
      <c r="D8" s="136" t="s">
        <v>170</v>
      </c>
      <c r="E8" s="134">
        <f t="shared" ref="E8:E10" si="2">D8+4</f>
        <v>116</v>
      </c>
      <c r="F8" s="134">
        <f>E8+4</f>
        <v>120</v>
      </c>
      <c r="G8" s="134">
        <f t="shared" ref="G8:G10" si="3">F8+6</f>
        <v>126</v>
      </c>
      <c r="H8" s="134"/>
      <c r="I8" s="155"/>
      <c r="J8" s="130" t="s">
        <v>169</v>
      </c>
      <c r="K8" s="163" t="s">
        <v>265</v>
      </c>
      <c r="L8" s="163" t="s">
        <v>265</v>
      </c>
      <c r="M8" s="163" t="s">
        <v>265</v>
      </c>
      <c r="N8" s="163" t="s">
        <v>266</v>
      </c>
      <c r="O8" s="163" t="s">
        <v>266</v>
      </c>
      <c r="P8" s="163" t="s">
        <v>266</v>
      </c>
      <c r="Q8" s="165"/>
    </row>
    <row r="9" s="120" customFormat="1" ht="29.1" customHeight="1" spans="1:17">
      <c r="A9" s="130" t="s">
        <v>172</v>
      </c>
      <c r="B9" s="134">
        <f t="shared" si="0"/>
        <v>102</v>
      </c>
      <c r="C9" s="134">
        <f t="shared" si="1"/>
        <v>106</v>
      </c>
      <c r="D9" s="136" t="s">
        <v>173</v>
      </c>
      <c r="E9" s="134">
        <f t="shared" si="2"/>
        <v>114</v>
      </c>
      <c r="F9" s="134">
        <f>E9+5</f>
        <v>119</v>
      </c>
      <c r="G9" s="134">
        <f t="shared" si="3"/>
        <v>125</v>
      </c>
      <c r="H9" s="137"/>
      <c r="I9" s="155"/>
      <c r="J9" s="130" t="s">
        <v>172</v>
      </c>
      <c r="K9" s="165" t="s">
        <v>268</v>
      </c>
      <c r="L9" s="163" t="s">
        <v>265</v>
      </c>
      <c r="M9" s="165" t="s">
        <v>268</v>
      </c>
      <c r="N9" s="163" t="s">
        <v>265</v>
      </c>
      <c r="O9" s="165" t="s">
        <v>268</v>
      </c>
      <c r="P9" s="163" t="s">
        <v>265</v>
      </c>
      <c r="Q9" s="163"/>
    </row>
    <row r="10" s="120" customFormat="1" ht="29.1" customHeight="1" spans="1:17">
      <c r="A10" s="130" t="s">
        <v>176</v>
      </c>
      <c r="B10" s="137">
        <f t="shared" si="0"/>
        <v>103</v>
      </c>
      <c r="C10" s="137">
        <f t="shared" si="1"/>
        <v>107</v>
      </c>
      <c r="D10" s="138">
        <v>111</v>
      </c>
      <c r="E10" s="137">
        <f t="shared" si="2"/>
        <v>115</v>
      </c>
      <c r="F10" s="137">
        <f>E10+5</f>
        <v>120</v>
      </c>
      <c r="G10" s="137">
        <f t="shared" si="3"/>
        <v>126</v>
      </c>
      <c r="H10" s="134"/>
      <c r="I10" s="155"/>
      <c r="J10" s="130" t="s">
        <v>176</v>
      </c>
      <c r="K10" s="163" t="s">
        <v>265</v>
      </c>
      <c r="L10" s="166" t="s">
        <v>267</v>
      </c>
      <c r="M10" s="163" t="s">
        <v>265</v>
      </c>
      <c r="N10" s="163" t="s">
        <v>265</v>
      </c>
      <c r="O10" s="163" t="s">
        <v>270</v>
      </c>
      <c r="P10" s="163" t="s">
        <v>265</v>
      </c>
      <c r="Q10" s="165"/>
    </row>
    <row r="11" s="120" customFormat="1" ht="29.1" customHeight="1" spans="1:17">
      <c r="A11" s="130" t="s">
        <v>179</v>
      </c>
      <c r="B11" s="134">
        <f>C11-1.2</f>
        <v>45.6</v>
      </c>
      <c r="C11" s="134">
        <f>D11-1.2</f>
        <v>46.8</v>
      </c>
      <c r="D11" s="135">
        <v>48</v>
      </c>
      <c r="E11" s="134">
        <f>D11+1.2</f>
        <v>49.2</v>
      </c>
      <c r="F11" s="134">
        <f>E11+1.2</f>
        <v>50.4</v>
      </c>
      <c r="G11" s="134">
        <f>F11+1.4</f>
        <v>51.8</v>
      </c>
      <c r="H11" s="134"/>
      <c r="I11" s="155"/>
      <c r="J11" s="130" t="s">
        <v>179</v>
      </c>
      <c r="K11" s="163" t="s">
        <v>265</v>
      </c>
      <c r="L11" s="163" t="s">
        <v>265</v>
      </c>
      <c r="M11" s="165" t="s">
        <v>271</v>
      </c>
      <c r="N11" s="163" t="s">
        <v>265</v>
      </c>
      <c r="O11" s="165" t="s">
        <v>271</v>
      </c>
      <c r="P11" s="166" t="s">
        <v>272</v>
      </c>
      <c r="Q11" s="165"/>
    </row>
    <row r="12" s="120" customFormat="1" ht="29.1" customHeight="1" spans="1:17">
      <c r="A12" s="130" t="s">
        <v>183</v>
      </c>
      <c r="B12" s="134">
        <f>C12-0.6</f>
        <v>60.7</v>
      </c>
      <c r="C12" s="134">
        <f>D12-1.2</f>
        <v>61.3</v>
      </c>
      <c r="D12" s="135">
        <v>62.5</v>
      </c>
      <c r="E12" s="134">
        <f>D12+1.2</f>
        <v>63.7</v>
      </c>
      <c r="F12" s="134">
        <f>E12+1.2</f>
        <v>64.9</v>
      </c>
      <c r="G12" s="134">
        <f>F12+0.6</f>
        <v>65.5</v>
      </c>
      <c r="H12" s="134"/>
      <c r="I12" s="155"/>
      <c r="J12" s="130" t="s">
        <v>183</v>
      </c>
      <c r="K12" s="165" t="s">
        <v>273</v>
      </c>
      <c r="L12" s="163" t="s">
        <v>265</v>
      </c>
      <c r="M12" s="165" t="s">
        <v>273</v>
      </c>
      <c r="N12" s="166" t="s">
        <v>274</v>
      </c>
      <c r="O12" s="165" t="s">
        <v>273</v>
      </c>
      <c r="P12" s="166" t="s">
        <v>274</v>
      </c>
      <c r="Q12" s="165"/>
    </row>
    <row r="13" s="120" customFormat="1" ht="29.1" customHeight="1" spans="1:17">
      <c r="A13" s="130" t="s">
        <v>187</v>
      </c>
      <c r="B13" s="134">
        <f>C13-0.8</f>
        <v>19.9</v>
      </c>
      <c r="C13" s="134">
        <f>D13-0.8</f>
        <v>20.7</v>
      </c>
      <c r="D13" s="135">
        <v>21.5</v>
      </c>
      <c r="E13" s="134">
        <f>D13+0.8</f>
        <v>22.3</v>
      </c>
      <c r="F13" s="134">
        <f>E13+0.8</f>
        <v>23.1</v>
      </c>
      <c r="G13" s="134">
        <f>F13+1.3</f>
        <v>24.4</v>
      </c>
      <c r="H13" s="139"/>
      <c r="I13" s="155"/>
      <c r="J13" s="130" t="s">
        <v>187</v>
      </c>
      <c r="K13" s="163" t="s">
        <v>265</v>
      </c>
      <c r="L13" s="163" t="s">
        <v>265</v>
      </c>
      <c r="M13" s="163" t="s">
        <v>265</v>
      </c>
      <c r="N13" s="163" t="s">
        <v>265</v>
      </c>
      <c r="O13" s="163" t="s">
        <v>265</v>
      </c>
      <c r="P13" s="166" t="s">
        <v>275</v>
      </c>
      <c r="Q13" s="165"/>
    </row>
    <row r="14" s="120" customFormat="1" ht="29.1" customHeight="1" spans="1:17">
      <c r="A14" s="130" t="s">
        <v>189</v>
      </c>
      <c r="B14" s="134">
        <f>C14-0.7</f>
        <v>16.6</v>
      </c>
      <c r="C14" s="134">
        <f>D14-0.7</f>
        <v>17.3</v>
      </c>
      <c r="D14" s="140">
        <v>18</v>
      </c>
      <c r="E14" s="134">
        <f>D14+0.7</f>
        <v>18.7</v>
      </c>
      <c r="F14" s="134">
        <f>E14+0.7</f>
        <v>19.4</v>
      </c>
      <c r="G14" s="134">
        <f>F14+1</f>
        <v>20.4</v>
      </c>
      <c r="H14" s="134"/>
      <c r="I14" s="155"/>
      <c r="J14" s="130" t="s">
        <v>189</v>
      </c>
      <c r="K14" s="165" t="s">
        <v>276</v>
      </c>
      <c r="L14" s="163" t="s">
        <v>265</v>
      </c>
      <c r="M14" s="165" t="s">
        <v>276</v>
      </c>
      <c r="N14" s="163" t="s">
        <v>265</v>
      </c>
      <c r="O14" s="165" t="s">
        <v>276</v>
      </c>
      <c r="P14" s="163" t="s">
        <v>265</v>
      </c>
      <c r="Q14" s="165"/>
    </row>
    <row r="15" s="120" customFormat="1" ht="29.1" customHeight="1" spans="1:17">
      <c r="A15" s="130" t="s">
        <v>190</v>
      </c>
      <c r="B15" s="134">
        <f>C15-0.5</f>
        <v>13</v>
      </c>
      <c r="C15" s="134">
        <f>D15-0.5</f>
        <v>13.5</v>
      </c>
      <c r="D15" s="135">
        <v>14</v>
      </c>
      <c r="E15" s="134">
        <f>D15+0.5</f>
        <v>14.5</v>
      </c>
      <c r="F15" s="134">
        <f>E15+0.5</f>
        <v>15</v>
      </c>
      <c r="G15" s="134">
        <f>F15+0.7</f>
        <v>15.7</v>
      </c>
      <c r="H15" s="134"/>
      <c r="I15" s="155"/>
      <c r="J15" s="130" t="s">
        <v>190</v>
      </c>
      <c r="K15" s="165" t="s">
        <v>277</v>
      </c>
      <c r="L15" s="166" t="s">
        <v>278</v>
      </c>
      <c r="M15" s="163" t="s">
        <v>265</v>
      </c>
      <c r="N15" s="163" t="s">
        <v>265</v>
      </c>
      <c r="O15" s="165" t="s">
        <v>277</v>
      </c>
      <c r="P15" s="163" t="s">
        <v>265</v>
      </c>
      <c r="Q15" s="165"/>
    </row>
    <row r="16" s="120" customFormat="1" ht="29.1" customHeight="1" spans="1:17">
      <c r="A16" s="130" t="s">
        <v>191</v>
      </c>
      <c r="B16" s="134">
        <f>C16-0.5</f>
        <v>10</v>
      </c>
      <c r="C16" s="134">
        <f>D16-0.5</f>
        <v>10.5</v>
      </c>
      <c r="D16" s="135">
        <v>11</v>
      </c>
      <c r="E16" s="134">
        <f>D16+0.5</f>
        <v>11.5</v>
      </c>
      <c r="F16" s="134">
        <f>E16+0.5</f>
        <v>12</v>
      </c>
      <c r="G16" s="139">
        <f>F16+0.7</f>
        <v>12.7</v>
      </c>
      <c r="H16" s="134"/>
      <c r="I16" s="155"/>
      <c r="J16" s="130" t="s">
        <v>191</v>
      </c>
      <c r="K16" s="165" t="s">
        <v>277</v>
      </c>
      <c r="L16" s="163" t="s">
        <v>265</v>
      </c>
      <c r="M16" s="165" t="s">
        <v>277</v>
      </c>
      <c r="N16" s="163" t="s">
        <v>265</v>
      </c>
      <c r="O16" s="165" t="s">
        <v>277</v>
      </c>
      <c r="P16" s="163" t="s">
        <v>265</v>
      </c>
      <c r="Q16" s="165"/>
    </row>
    <row r="17" s="120" customFormat="1" ht="29.1" customHeight="1" spans="1:17">
      <c r="A17" s="141" t="s">
        <v>192</v>
      </c>
      <c r="B17" s="134">
        <f>C17</f>
        <v>7.5</v>
      </c>
      <c r="C17" s="134">
        <f>D17</f>
        <v>7.5</v>
      </c>
      <c r="D17" s="135">
        <v>7.5</v>
      </c>
      <c r="E17" s="134">
        <f>D17</f>
        <v>7.5</v>
      </c>
      <c r="F17" s="134">
        <f>D17</f>
        <v>7.5</v>
      </c>
      <c r="G17" s="134">
        <f>D17</f>
        <v>7.5</v>
      </c>
      <c r="H17" s="134"/>
      <c r="I17" s="155"/>
      <c r="J17" s="141" t="s">
        <v>192</v>
      </c>
      <c r="K17" s="163" t="s">
        <v>265</v>
      </c>
      <c r="L17" s="164" t="s">
        <v>267</v>
      </c>
      <c r="M17" s="163" t="s">
        <v>265</v>
      </c>
      <c r="N17" s="164" t="s">
        <v>267</v>
      </c>
      <c r="O17" s="163" t="s">
        <v>265</v>
      </c>
      <c r="P17" s="164" t="s">
        <v>267</v>
      </c>
      <c r="Q17" s="165"/>
    </row>
    <row r="18" s="120" customFormat="1" ht="29.1" customHeight="1" spans="1:17">
      <c r="A18" s="142" t="s">
        <v>195</v>
      </c>
      <c r="B18" s="137">
        <f>C18-1</f>
        <v>-2</v>
      </c>
      <c r="C18" s="137">
        <f t="shared" ref="C18:C23" si="4">D18-1</f>
        <v>-1</v>
      </c>
      <c r="D18" s="138"/>
      <c r="E18" s="137">
        <f>D18+1</f>
        <v>1</v>
      </c>
      <c r="F18" s="137">
        <f>E18+1</f>
        <v>2</v>
      </c>
      <c r="G18" s="137">
        <f>F18+1.5</f>
        <v>3.5</v>
      </c>
      <c r="H18" s="134"/>
      <c r="I18" s="155"/>
      <c r="J18" s="142" t="s">
        <v>195</v>
      </c>
      <c r="K18" s="163"/>
      <c r="L18" s="163"/>
      <c r="M18" s="163"/>
      <c r="N18" s="163"/>
      <c r="O18" s="163"/>
      <c r="P18" s="163"/>
      <c r="Q18" s="165"/>
    </row>
    <row r="19" s="120" customFormat="1" ht="29.1" customHeight="1" spans="1:17">
      <c r="A19" s="130" t="s">
        <v>196</v>
      </c>
      <c r="B19" s="134">
        <f>C19-1</f>
        <v>49</v>
      </c>
      <c r="C19" s="134">
        <f t="shared" si="4"/>
        <v>50</v>
      </c>
      <c r="D19" s="135">
        <v>51</v>
      </c>
      <c r="E19" s="134">
        <f>D19+1</f>
        <v>52</v>
      </c>
      <c r="F19" s="134">
        <f>E19+1</f>
        <v>53</v>
      </c>
      <c r="G19" s="134">
        <f>F19+1.5</f>
        <v>54.5</v>
      </c>
      <c r="H19" s="134"/>
      <c r="I19" s="155"/>
      <c r="J19" s="130" t="s">
        <v>196</v>
      </c>
      <c r="K19" s="165" t="s">
        <v>277</v>
      </c>
      <c r="L19" s="163" t="s">
        <v>265</v>
      </c>
      <c r="M19" s="163" t="s">
        <v>265</v>
      </c>
      <c r="N19" s="163" t="s">
        <v>265</v>
      </c>
      <c r="O19" s="165" t="s">
        <v>277</v>
      </c>
      <c r="P19" s="163" t="s">
        <v>265</v>
      </c>
      <c r="Q19" s="165"/>
    </row>
    <row r="20" s="120" customFormat="1" ht="29.1" customHeight="1" spans="1:17">
      <c r="A20" s="130" t="s">
        <v>197</v>
      </c>
      <c r="B20" s="134">
        <f>C20-1.2</f>
        <v>-3</v>
      </c>
      <c r="C20" s="134">
        <f>D20-1.8</f>
        <v>-1.8</v>
      </c>
      <c r="D20" s="135">
        <v>0</v>
      </c>
      <c r="E20" s="134">
        <f>D20+1.8</f>
        <v>1.8</v>
      </c>
      <c r="F20" s="134">
        <f>E20+1.8</f>
        <v>3.6</v>
      </c>
      <c r="G20" s="134">
        <f>F20+1.3</f>
        <v>4.9</v>
      </c>
      <c r="H20" s="134"/>
      <c r="I20" s="155"/>
      <c r="J20" s="130" t="s">
        <v>197</v>
      </c>
      <c r="K20" s="165" t="s">
        <v>273</v>
      </c>
      <c r="L20" s="163" t="s">
        <v>265</v>
      </c>
      <c r="M20" s="165" t="s">
        <v>273</v>
      </c>
      <c r="N20" s="163" t="s">
        <v>265</v>
      </c>
      <c r="O20" s="165" t="s">
        <v>273</v>
      </c>
      <c r="P20" s="163" t="s">
        <v>265</v>
      </c>
      <c r="Q20" s="165"/>
    </row>
    <row r="21" s="120" customFormat="1" ht="29.1" customHeight="1" spans="1:17">
      <c r="A21" s="141" t="s">
        <v>198</v>
      </c>
      <c r="B21" s="134">
        <f>C21-0.5</f>
        <v>33.5</v>
      </c>
      <c r="C21" s="134">
        <f>D21-0.5</f>
        <v>34</v>
      </c>
      <c r="D21" s="135">
        <v>34.5</v>
      </c>
      <c r="E21" s="134">
        <f t="shared" ref="E21:G21" si="5">D21+0.5</f>
        <v>35</v>
      </c>
      <c r="F21" s="134">
        <f t="shared" si="5"/>
        <v>35.5</v>
      </c>
      <c r="G21" s="134">
        <f t="shared" si="5"/>
        <v>36</v>
      </c>
      <c r="H21" s="143"/>
      <c r="I21" s="155"/>
      <c r="J21" s="141" t="s">
        <v>198</v>
      </c>
      <c r="K21" s="165" t="s">
        <v>277</v>
      </c>
      <c r="L21" s="163" t="s">
        <v>265</v>
      </c>
      <c r="M21" s="163" t="s">
        <v>265</v>
      </c>
      <c r="N21" s="163" t="s">
        <v>265</v>
      </c>
      <c r="O21" s="165" t="s">
        <v>277</v>
      </c>
      <c r="P21" s="165" t="s">
        <v>277</v>
      </c>
      <c r="Q21" s="165"/>
    </row>
    <row r="22" s="120" customFormat="1" ht="29.1" customHeight="1" spans="1:17">
      <c r="A22" s="130" t="s">
        <v>201</v>
      </c>
      <c r="B22" s="134">
        <f>C22-0.5</f>
        <v>23.5</v>
      </c>
      <c r="C22" s="134">
        <f>D22-0.5</f>
        <v>24</v>
      </c>
      <c r="D22" s="136">
        <v>24.5</v>
      </c>
      <c r="E22" s="134">
        <f t="shared" ref="E22:G22" si="6">D22+0.5</f>
        <v>25</v>
      </c>
      <c r="F22" s="134">
        <f t="shared" si="6"/>
        <v>25.5</v>
      </c>
      <c r="G22" s="134">
        <f t="shared" si="6"/>
        <v>26</v>
      </c>
      <c r="H22" s="144"/>
      <c r="I22" s="155"/>
      <c r="J22" s="130" t="s">
        <v>201</v>
      </c>
      <c r="K22" s="163" t="s">
        <v>265</v>
      </c>
      <c r="L22" s="163" t="s">
        <v>265</v>
      </c>
      <c r="M22" s="165" t="s">
        <v>279</v>
      </c>
      <c r="N22" s="163" t="s">
        <v>265</v>
      </c>
      <c r="O22" s="165" t="s">
        <v>279</v>
      </c>
      <c r="P22" s="165" t="s">
        <v>279</v>
      </c>
      <c r="Q22" s="165"/>
    </row>
    <row r="23" s="120" customFormat="1" ht="29.1" customHeight="1" spans="1:17">
      <c r="A23" s="130" t="s">
        <v>202</v>
      </c>
      <c r="B23" s="134">
        <f>C23</f>
        <v>17.5</v>
      </c>
      <c r="C23" s="134">
        <f t="shared" si="4"/>
        <v>17.5</v>
      </c>
      <c r="D23" s="136">
        <v>18.5</v>
      </c>
      <c r="E23" s="134">
        <f>D23</f>
        <v>18.5</v>
      </c>
      <c r="F23" s="134">
        <f>E23+1.5</f>
        <v>20</v>
      </c>
      <c r="G23" s="134">
        <f>F23</f>
        <v>20</v>
      </c>
      <c r="H23" s="145"/>
      <c r="I23" s="155"/>
      <c r="J23" s="130" t="s">
        <v>202</v>
      </c>
      <c r="K23" s="165" t="s">
        <v>277</v>
      </c>
      <c r="L23" s="163" t="s">
        <v>265</v>
      </c>
      <c r="M23" s="165" t="s">
        <v>281</v>
      </c>
      <c r="N23" s="163" t="s">
        <v>265</v>
      </c>
      <c r="O23" s="165" t="s">
        <v>281</v>
      </c>
      <c r="P23" s="163" t="s">
        <v>265</v>
      </c>
      <c r="Q23" s="174"/>
    </row>
    <row r="24" s="120" customFormat="1" ht="15" spans="1:17">
      <c r="A24" s="146"/>
      <c r="B24" s="147"/>
      <c r="C24" s="147"/>
      <c r="D24" s="148"/>
      <c r="E24" s="147"/>
      <c r="F24" s="147"/>
      <c r="G24" s="147"/>
      <c r="H24" s="147"/>
      <c r="I24" s="167"/>
      <c r="J24" s="168"/>
      <c r="K24" s="169"/>
      <c r="L24" s="169"/>
      <c r="M24" s="169"/>
      <c r="N24" s="169"/>
      <c r="O24" s="169"/>
      <c r="P24" s="169"/>
      <c r="Q24" s="169"/>
    </row>
    <row r="25" s="120" customFormat="1" ht="14.25" spans="1:17">
      <c r="A25" s="120" t="s">
        <v>204</v>
      </c>
      <c r="B25" s="149"/>
      <c r="C25" s="149"/>
      <c r="D25" s="149"/>
      <c r="E25" s="149"/>
      <c r="F25" s="149"/>
      <c r="G25" s="149"/>
      <c r="H25" s="149"/>
      <c r="I25" s="149"/>
      <c r="J25" s="170" t="s">
        <v>350</v>
      </c>
      <c r="K25" s="171"/>
      <c r="L25" s="171" t="s">
        <v>351</v>
      </c>
      <c r="M25" s="171"/>
      <c r="N25" s="171" t="s">
        <v>352</v>
      </c>
      <c r="O25" s="171"/>
      <c r="P25" s="171"/>
      <c r="Q25" s="121"/>
    </row>
    <row r="26" s="120" customFormat="1" customHeight="1" spans="1:17">
      <c r="A26" s="14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E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354</v>
      </c>
      <c r="B2" s="62" t="s">
        <v>355</v>
      </c>
      <c r="C2" s="62" t="s">
        <v>356</v>
      </c>
      <c r="D2" s="62" t="s">
        <v>357</v>
      </c>
      <c r="E2" s="62" t="s">
        <v>358</v>
      </c>
      <c r="F2" s="62" t="s">
        <v>359</v>
      </c>
      <c r="G2" s="62" t="s">
        <v>360</v>
      </c>
      <c r="H2" s="62" t="s">
        <v>361</v>
      </c>
      <c r="I2" s="67" t="s">
        <v>362</v>
      </c>
      <c r="J2" s="67" t="s">
        <v>363</v>
      </c>
      <c r="K2" s="67" t="s">
        <v>364</v>
      </c>
      <c r="L2" s="67" t="s">
        <v>365</v>
      </c>
      <c r="M2" s="67" t="s">
        <v>366</v>
      </c>
      <c r="N2" s="62" t="s">
        <v>367</v>
      </c>
      <c r="O2" s="62" t="s">
        <v>368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369</v>
      </c>
      <c r="J3" s="67" t="s">
        <v>369</v>
      </c>
      <c r="K3" s="67" t="s">
        <v>369</v>
      </c>
      <c r="L3" s="67" t="s">
        <v>369</v>
      </c>
      <c r="M3" s="67" t="s">
        <v>369</v>
      </c>
      <c r="N3" s="65"/>
      <c r="O3" s="65"/>
    </row>
    <row r="4" s="56" customFormat="1" spans="1:15">
      <c r="A4" s="103">
        <v>1</v>
      </c>
      <c r="B4" s="104" t="s">
        <v>370</v>
      </c>
      <c r="C4" s="75" t="s">
        <v>371</v>
      </c>
      <c r="D4" s="105" t="s">
        <v>372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>SUM(I4:M4)</f>
        <v>2</v>
      </c>
      <c r="O4" s="75" t="s">
        <v>373</v>
      </c>
    </row>
    <row r="5" s="56" customFormat="1" spans="1:15">
      <c r="A5" s="103">
        <v>3</v>
      </c>
      <c r="B5" s="104" t="s">
        <v>374</v>
      </c>
      <c r="C5" s="75" t="s">
        <v>371</v>
      </c>
      <c r="D5" s="105" t="s">
        <v>126</v>
      </c>
      <c r="E5" s="103" t="s">
        <v>63</v>
      </c>
      <c r="F5" s="75" t="s">
        <v>54</v>
      </c>
      <c r="G5" s="103"/>
      <c r="H5" s="103"/>
      <c r="I5" s="103">
        <v>1</v>
      </c>
      <c r="J5" s="103"/>
      <c r="K5" s="103"/>
      <c r="L5" s="103"/>
      <c r="M5" s="103"/>
      <c r="N5" s="75">
        <f>SUM(I5:M5)</f>
        <v>1</v>
      </c>
      <c r="O5" s="75" t="s">
        <v>373</v>
      </c>
    </row>
    <row r="6" s="56" customFormat="1" spans="1:15">
      <c r="A6" s="103">
        <v>4</v>
      </c>
      <c r="B6" s="104" t="s">
        <v>375</v>
      </c>
      <c r="C6" s="75" t="s">
        <v>371</v>
      </c>
      <c r="D6" s="107" t="s">
        <v>125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>SUM(I6:M6)</f>
        <v>1</v>
      </c>
      <c r="O6" s="75" t="s">
        <v>373</v>
      </c>
    </row>
    <row r="7" s="56" customFormat="1" spans="1:15">
      <c r="A7" s="103"/>
      <c r="B7" s="103"/>
      <c r="C7" s="75"/>
      <c r="D7" s="103"/>
      <c r="E7" s="103"/>
      <c r="F7" s="75"/>
      <c r="G7" s="103"/>
      <c r="H7" s="103"/>
      <c r="I7" s="103"/>
      <c r="J7" s="103"/>
      <c r="K7" s="103"/>
      <c r="L7" s="103"/>
      <c r="M7" s="103"/>
      <c r="N7" s="75"/>
      <c r="O7" s="75"/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103"/>
      <c r="J12" s="103"/>
      <c r="K12" s="103"/>
      <c r="L12" s="103"/>
      <c r="M12" s="103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="56" customFormat="1" spans="1: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8" customFormat="1" ht="18.75" spans="1:15">
      <c r="A16" s="83" t="s">
        <v>376</v>
      </c>
      <c r="B16" s="84"/>
      <c r="C16" s="84"/>
      <c r="D16" s="85"/>
      <c r="E16" s="86"/>
      <c r="F16" s="88"/>
      <c r="G16" s="88"/>
      <c r="H16" s="88"/>
      <c r="I16" s="87"/>
      <c r="J16" s="83" t="s">
        <v>377</v>
      </c>
      <c r="K16" s="84"/>
      <c r="L16" s="84"/>
      <c r="M16" s="85"/>
      <c r="N16" s="84"/>
      <c r="O16" s="99"/>
    </row>
    <row r="17" s="56" customFormat="1" ht="16.5" spans="1:15">
      <c r="A17" s="89" t="s">
        <v>378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</row>
    <row r="18" s="56" customFormat="1" spans="1:1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5:O6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E11" sqref="E11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354</v>
      </c>
      <c r="B2" s="62" t="s">
        <v>359</v>
      </c>
      <c r="C2" s="101" t="s">
        <v>355</v>
      </c>
      <c r="D2" s="62" t="s">
        <v>356</v>
      </c>
      <c r="E2" s="62" t="s">
        <v>357</v>
      </c>
      <c r="F2" s="62" t="s">
        <v>358</v>
      </c>
      <c r="G2" s="63" t="s">
        <v>380</v>
      </c>
      <c r="H2" s="91"/>
      <c r="I2" s="63" t="s">
        <v>381</v>
      </c>
      <c r="J2" s="91"/>
      <c r="K2" s="112" t="s">
        <v>382</v>
      </c>
      <c r="L2" s="113" t="s">
        <v>383</v>
      </c>
      <c r="M2" s="114" t="s">
        <v>384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385</v>
      </c>
      <c r="H3" s="67" t="s">
        <v>386</v>
      </c>
      <c r="I3" s="67" t="s">
        <v>385</v>
      </c>
      <c r="J3" s="67" t="s">
        <v>386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370</v>
      </c>
      <c r="D4" s="75" t="s">
        <v>371</v>
      </c>
      <c r="E4" s="105" t="s">
        <v>372</v>
      </c>
      <c r="F4" s="103" t="s">
        <v>63</v>
      </c>
      <c r="G4" s="75" t="s">
        <v>387</v>
      </c>
      <c r="H4" s="106">
        <v>0.02</v>
      </c>
      <c r="I4" s="106"/>
      <c r="J4" s="106"/>
      <c r="K4" s="106"/>
      <c r="L4" s="75"/>
      <c r="M4" s="75" t="s">
        <v>373</v>
      </c>
    </row>
    <row r="5" s="56" customFormat="1" spans="1:13">
      <c r="A5" s="103"/>
      <c r="B5" s="104" t="s">
        <v>54</v>
      </c>
      <c r="C5" s="104" t="s">
        <v>374</v>
      </c>
      <c r="D5" s="75" t="s">
        <v>371</v>
      </c>
      <c r="E5" s="105" t="s">
        <v>126</v>
      </c>
      <c r="F5" s="103" t="s">
        <v>63</v>
      </c>
      <c r="G5" s="75" t="s">
        <v>387</v>
      </c>
      <c r="H5" s="106">
        <v>0.02</v>
      </c>
      <c r="I5" s="106"/>
      <c r="J5" s="106"/>
      <c r="K5" s="106"/>
      <c r="L5" s="75"/>
      <c r="M5" s="75" t="s">
        <v>373</v>
      </c>
    </row>
    <row r="6" s="56" customFormat="1" spans="1:13">
      <c r="A6" s="103"/>
      <c r="B6" s="104" t="s">
        <v>54</v>
      </c>
      <c r="C6" s="104" t="s">
        <v>375</v>
      </c>
      <c r="D6" s="75" t="s">
        <v>371</v>
      </c>
      <c r="E6" s="107" t="s">
        <v>125</v>
      </c>
      <c r="F6" s="103" t="s">
        <v>63</v>
      </c>
      <c r="G6" s="75" t="s">
        <v>387</v>
      </c>
      <c r="H6" s="106">
        <v>0.02</v>
      </c>
      <c r="I6" s="106"/>
      <c r="J6" s="106"/>
      <c r="K6" s="106"/>
      <c r="L6" s="75"/>
      <c r="M6" s="75" t="s">
        <v>373</v>
      </c>
    </row>
    <row r="7" s="56" customFormat="1" spans="1:13">
      <c r="A7" s="103"/>
      <c r="B7" s="104"/>
      <c r="C7" s="104"/>
      <c r="D7" s="75"/>
      <c r="E7" s="107"/>
      <c r="F7" s="103"/>
      <c r="G7" s="75"/>
      <c r="H7" s="106"/>
      <c r="I7" s="103"/>
      <c r="J7" s="103"/>
      <c r="K7" s="103"/>
      <c r="L7" s="103"/>
      <c r="M7" s="75"/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388</v>
      </c>
      <c r="B20" s="84"/>
      <c r="C20" s="84"/>
      <c r="D20" s="84"/>
      <c r="E20" s="85"/>
      <c r="F20" s="86"/>
      <c r="G20" s="87"/>
      <c r="H20" s="83" t="s">
        <v>377</v>
      </c>
      <c r="I20" s="84"/>
      <c r="J20" s="84"/>
      <c r="K20" s="85"/>
      <c r="L20" s="118"/>
      <c r="M20" s="99"/>
    </row>
    <row r="21" s="60" customFormat="1" ht="16.5" spans="1:13">
      <c r="A21" s="110" t="s">
        <v>389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F13" sqref="F13:F21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391</v>
      </c>
      <c r="B2" s="62" t="s">
        <v>359</v>
      </c>
      <c r="C2" s="62" t="s">
        <v>355</v>
      </c>
      <c r="D2" s="62" t="s">
        <v>356</v>
      </c>
      <c r="E2" s="62" t="s">
        <v>357</v>
      </c>
      <c r="F2" s="62" t="s">
        <v>358</v>
      </c>
      <c r="G2" s="63" t="s">
        <v>392</v>
      </c>
      <c r="H2" s="64"/>
      <c r="I2" s="91"/>
      <c r="J2" s="63" t="s">
        <v>393</v>
      </c>
      <c r="K2" s="64"/>
      <c r="L2" s="91"/>
      <c r="M2" s="63" t="s">
        <v>394</v>
      </c>
      <c r="N2" s="64"/>
      <c r="O2" s="91"/>
      <c r="P2" s="63" t="s">
        <v>395</v>
      </c>
      <c r="Q2" s="64"/>
      <c r="R2" s="91"/>
      <c r="S2" s="64" t="s">
        <v>396</v>
      </c>
      <c r="T2" s="64"/>
      <c r="U2" s="91"/>
      <c r="V2" s="94" t="s">
        <v>397</v>
      </c>
      <c r="W2" s="94" t="s">
        <v>368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398</v>
      </c>
      <c r="H3" s="67" t="s">
        <v>69</v>
      </c>
      <c r="I3" s="67" t="s">
        <v>359</v>
      </c>
      <c r="J3" s="67" t="s">
        <v>398</v>
      </c>
      <c r="K3" s="67" t="s">
        <v>69</v>
      </c>
      <c r="L3" s="67" t="s">
        <v>359</v>
      </c>
      <c r="M3" s="67" t="s">
        <v>398</v>
      </c>
      <c r="N3" s="67" t="s">
        <v>69</v>
      </c>
      <c r="O3" s="67" t="s">
        <v>359</v>
      </c>
      <c r="P3" s="67" t="s">
        <v>398</v>
      </c>
      <c r="Q3" s="67" t="s">
        <v>69</v>
      </c>
      <c r="R3" s="67" t="s">
        <v>359</v>
      </c>
      <c r="S3" s="67" t="s">
        <v>398</v>
      </c>
      <c r="T3" s="67" t="s">
        <v>69</v>
      </c>
      <c r="U3" s="67" t="s">
        <v>359</v>
      </c>
      <c r="V3" s="95"/>
      <c r="W3" s="95"/>
    </row>
    <row r="4" s="56" customFormat="1" ht="40.5" spans="1:23">
      <c r="A4" s="68" t="s">
        <v>399</v>
      </c>
      <c r="B4" s="68" t="s">
        <v>400</v>
      </c>
      <c r="C4" s="69" t="s">
        <v>370</v>
      </c>
      <c r="D4" s="70" t="s">
        <v>371</v>
      </c>
      <c r="E4" s="68" t="s">
        <v>372</v>
      </c>
      <c r="F4" s="68" t="s">
        <v>63</v>
      </c>
      <c r="G4" s="71"/>
      <c r="H4" s="71" t="s">
        <v>401</v>
      </c>
      <c r="I4" s="71" t="s">
        <v>54</v>
      </c>
      <c r="J4" s="71"/>
      <c r="K4" s="92" t="s">
        <v>402</v>
      </c>
      <c r="L4" s="71" t="s">
        <v>54</v>
      </c>
      <c r="N4" s="93" t="s">
        <v>403</v>
      </c>
      <c r="O4" s="71" t="s">
        <v>54</v>
      </c>
      <c r="P4" s="71"/>
      <c r="Q4" s="93" t="s">
        <v>404</v>
      </c>
      <c r="R4" s="71" t="s">
        <v>54</v>
      </c>
      <c r="S4" s="71"/>
      <c r="T4" s="93" t="s">
        <v>405</v>
      </c>
      <c r="U4" s="71" t="s">
        <v>54</v>
      </c>
      <c r="V4" s="96" t="s">
        <v>406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407</v>
      </c>
      <c r="H5" s="64"/>
      <c r="I5" s="91"/>
      <c r="J5" s="63" t="s">
        <v>408</v>
      </c>
      <c r="K5" s="64"/>
      <c r="L5" s="91"/>
      <c r="M5" s="63" t="s">
        <v>409</v>
      </c>
      <c r="N5" s="64"/>
      <c r="O5" s="91"/>
      <c r="P5" s="63" t="s">
        <v>410</v>
      </c>
      <c r="Q5" s="64"/>
      <c r="R5" s="91"/>
      <c r="S5" s="64" t="s">
        <v>411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398</v>
      </c>
      <c r="H6" s="67" t="s">
        <v>69</v>
      </c>
      <c r="I6" s="67" t="s">
        <v>359</v>
      </c>
      <c r="J6" s="67" t="s">
        <v>398</v>
      </c>
      <c r="K6" s="67" t="s">
        <v>69</v>
      </c>
      <c r="L6" s="67" t="s">
        <v>359</v>
      </c>
      <c r="M6" s="67" t="s">
        <v>398</v>
      </c>
      <c r="N6" s="67" t="s">
        <v>69</v>
      </c>
      <c r="O6" s="67" t="s">
        <v>359</v>
      </c>
      <c r="P6" s="67" t="s">
        <v>398</v>
      </c>
      <c r="Q6" s="67" t="s">
        <v>69</v>
      </c>
      <c r="R6" s="67" t="s">
        <v>359</v>
      </c>
      <c r="S6" s="67" t="s">
        <v>398</v>
      </c>
      <c r="T6" s="67" t="s">
        <v>69</v>
      </c>
      <c r="U6" s="67" t="s">
        <v>359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412</v>
      </c>
      <c r="I7" s="71" t="s">
        <v>54</v>
      </c>
      <c r="J7" s="75"/>
      <c r="K7" s="75" t="s">
        <v>413</v>
      </c>
      <c r="L7" s="71" t="s">
        <v>54</v>
      </c>
      <c r="M7" s="75"/>
      <c r="N7" s="76" t="s">
        <v>414</v>
      </c>
      <c r="O7" s="71" t="s">
        <v>54</v>
      </c>
      <c r="P7" s="75"/>
      <c r="Q7" s="75" t="s">
        <v>415</v>
      </c>
      <c r="R7" s="71" t="s">
        <v>54</v>
      </c>
      <c r="S7" s="75"/>
      <c r="T7" s="75" t="s">
        <v>416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417</v>
      </c>
      <c r="H8" s="64"/>
      <c r="I8" s="91"/>
      <c r="J8" s="63" t="s">
        <v>418</v>
      </c>
      <c r="K8" s="64"/>
      <c r="L8" s="91"/>
      <c r="M8" s="63" t="s">
        <v>419</v>
      </c>
      <c r="N8" s="64"/>
      <c r="O8" s="91"/>
      <c r="P8" s="63" t="s">
        <v>420</v>
      </c>
      <c r="Q8" s="64"/>
      <c r="R8" s="91"/>
      <c r="S8" s="64" t="s">
        <v>421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398</v>
      </c>
      <c r="H9" s="67" t="s">
        <v>69</v>
      </c>
      <c r="I9" s="67" t="s">
        <v>359</v>
      </c>
      <c r="J9" s="67" t="s">
        <v>398</v>
      </c>
      <c r="K9" s="67" t="s">
        <v>69</v>
      </c>
      <c r="L9" s="67" t="s">
        <v>359</v>
      </c>
      <c r="M9" s="67" t="s">
        <v>398</v>
      </c>
      <c r="N9" s="67" t="s">
        <v>69</v>
      </c>
      <c r="O9" s="67" t="s">
        <v>359</v>
      </c>
      <c r="P9" s="67" t="s">
        <v>398</v>
      </c>
      <c r="Q9" s="67" t="s">
        <v>69</v>
      </c>
      <c r="R9" s="67" t="s">
        <v>359</v>
      </c>
      <c r="S9" s="67" t="s">
        <v>398</v>
      </c>
      <c r="T9" s="67" t="s">
        <v>69</v>
      </c>
      <c r="U9" s="67" t="s">
        <v>359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422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417</v>
      </c>
      <c r="H11" s="64"/>
      <c r="I11" s="91"/>
      <c r="J11" s="63" t="s">
        <v>418</v>
      </c>
      <c r="K11" s="64"/>
      <c r="L11" s="91"/>
      <c r="M11" s="63" t="s">
        <v>419</v>
      </c>
      <c r="N11" s="64"/>
      <c r="O11" s="91"/>
      <c r="P11" s="63" t="s">
        <v>420</v>
      </c>
      <c r="Q11" s="64"/>
      <c r="R11" s="91"/>
      <c r="S11" s="64" t="s">
        <v>421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398</v>
      </c>
      <c r="H12" s="67" t="s">
        <v>69</v>
      </c>
      <c r="I12" s="67" t="s">
        <v>359</v>
      </c>
      <c r="J12" s="67" t="s">
        <v>398</v>
      </c>
      <c r="K12" s="67" t="s">
        <v>69</v>
      </c>
      <c r="L12" s="67" t="s">
        <v>359</v>
      </c>
      <c r="M12" s="67" t="s">
        <v>398</v>
      </c>
      <c r="N12" s="67" t="s">
        <v>69</v>
      </c>
      <c r="O12" s="67" t="s">
        <v>359</v>
      </c>
      <c r="P12" s="67" t="s">
        <v>398</v>
      </c>
      <c r="Q12" s="67" t="s">
        <v>69</v>
      </c>
      <c r="R12" s="67" t="s">
        <v>359</v>
      </c>
      <c r="S12" s="67" t="s">
        <v>398</v>
      </c>
      <c r="T12" s="67" t="s">
        <v>69</v>
      </c>
      <c r="U12" s="67" t="s">
        <v>359</v>
      </c>
      <c r="V12" s="97"/>
      <c r="W12" s="98"/>
    </row>
    <row r="13" s="56" customFormat="1" ht="16.5" spans="1:23">
      <c r="A13" s="68" t="s">
        <v>399</v>
      </c>
      <c r="B13" s="68" t="s">
        <v>400</v>
      </c>
      <c r="C13" s="69" t="s">
        <v>375</v>
      </c>
      <c r="D13" s="70" t="s">
        <v>371</v>
      </c>
      <c r="E13" s="77" t="s">
        <v>125</v>
      </c>
      <c r="F13" s="68" t="s">
        <v>63</v>
      </c>
      <c r="G13" s="63" t="s">
        <v>407</v>
      </c>
      <c r="H13" s="64"/>
      <c r="I13" s="91"/>
      <c r="J13" s="63" t="s">
        <v>408</v>
      </c>
      <c r="K13" s="64"/>
      <c r="L13" s="91"/>
      <c r="M13" s="63" t="s">
        <v>409</v>
      </c>
      <c r="N13" s="64"/>
      <c r="O13" s="91"/>
      <c r="P13" s="63" t="s">
        <v>410</v>
      </c>
      <c r="Q13" s="64"/>
      <c r="R13" s="91"/>
      <c r="S13" s="64" t="s">
        <v>411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398</v>
      </c>
      <c r="H14" s="67" t="s">
        <v>69</v>
      </c>
      <c r="I14" s="67" t="s">
        <v>359</v>
      </c>
      <c r="J14" s="67" t="s">
        <v>398</v>
      </c>
      <c r="K14" s="67" t="s">
        <v>69</v>
      </c>
      <c r="L14" s="67" t="s">
        <v>359</v>
      </c>
      <c r="M14" s="67" t="s">
        <v>398</v>
      </c>
      <c r="N14" s="67" t="s">
        <v>69</v>
      </c>
      <c r="O14" s="67" t="s">
        <v>359</v>
      </c>
      <c r="P14" s="67" t="s">
        <v>398</v>
      </c>
      <c r="Q14" s="67" t="s">
        <v>69</v>
      </c>
      <c r="R14" s="67" t="s">
        <v>359</v>
      </c>
      <c r="S14" s="67" t="s">
        <v>398</v>
      </c>
      <c r="T14" s="67" t="s">
        <v>69</v>
      </c>
      <c r="U14" s="67" t="s">
        <v>359</v>
      </c>
      <c r="V14" s="97"/>
      <c r="W14" s="75"/>
    </row>
    <row r="15" s="56" customFormat="1" ht="40.5" spans="1:23">
      <c r="A15" s="72"/>
      <c r="B15" s="72"/>
      <c r="C15" s="73"/>
      <c r="D15" s="74"/>
      <c r="E15" s="78"/>
      <c r="F15" s="72"/>
      <c r="G15" s="71"/>
      <c r="H15" s="71" t="s">
        <v>401</v>
      </c>
      <c r="I15" s="71" t="s">
        <v>54</v>
      </c>
      <c r="J15" s="71"/>
      <c r="K15" s="92" t="s">
        <v>402</v>
      </c>
      <c r="L15" s="71" t="s">
        <v>54</v>
      </c>
      <c r="N15" s="93" t="s">
        <v>403</v>
      </c>
      <c r="O15" s="71" t="s">
        <v>54</v>
      </c>
      <c r="P15" s="71"/>
      <c r="Q15" s="93" t="s">
        <v>404</v>
      </c>
      <c r="R15" s="71" t="s">
        <v>54</v>
      </c>
      <c r="S15" s="71"/>
      <c r="T15" s="93" t="s">
        <v>405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407</v>
      </c>
      <c r="H16" s="64"/>
      <c r="I16" s="91"/>
      <c r="J16" s="63" t="s">
        <v>408</v>
      </c>
      <c r="K16" s="64"/>
      <c r="L16" s="91"/>
      <c r="M16" s="63" t="s">
        <v>409</v>
      </c>
      <c r="N16" s="64"/>
      <c r="O16" s="91"/>
      <c r="P16" s="63" t="s">
        <v>410</v>
      </c>
      <c r="Q16" s="64"/>
      <c r="R16" s="91"/>
      <c r="S16" s="64" t="s">
        <v>411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398</v>
      </c>
      <c r="H17" s="67" t="s">
        <v>69</v>
      </c>
      <c r="I17" s="67" t="s">
        <v>359</v>
      </c>
      <c r="J17" s="67" t="s">
        <v>398</v>
      </c>
      <c r="K17" s="67" t="s">
        <v>69</v>
      </c>
      <c r="L17" s="67" t="s">
        <v>359</v>
      </c>
      <c r="M17" s="67" t="s">
        <v>398</v>
      </c>
      <c r="N17" s="67" t="s">
        <v>69</v>
      </c>
      <c r="O17" s="67" t="s">
        <v>359</v>
      </c>
      <c r="P17" s="67" t="s">
        <v>398</v>
      </c>
      <c r="Q17" s="67" t="s">
        <v>69</v>
      </c>
      <c r="R17" s="67" t="s">
        <v>359</v>
      </c>
      <c r="S17" s="67" t="s">
        <v>398</v>
      </c>
      <c r="T17" s="67" t="s">
        <v>69</v>
      </c>
      <c r="U17" s="67" t="s">
        <v>359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412</v>
      </c>
      <c r="I18" s="71" t="s">
        <v>54</v>
      </c>
      <c r="J18" s="75"/>
      <c r="K18" s="75" t="s">
        <v>413</v>
      </c>
      <c r="L18" s="71" t="s">
        <v>54</v>
      </c>
      <c r="M18" s="75"/>
      <c r="N18" s="76" t="s">
        <v>414</v>
      </c>
      <c r="O18" s="71" t="s">
        <v>54</v>
      </c>
      <c r="P18" s="75"/>
      <c r="Q18" s="75" t="s">
        <v>415</v>
      </c>
      <c r="R18" s="71" t="s">
        <v>54</v>
      </c>
      <c r="S18" s="75"/>
      <c r="T18" s="75" t="s">
        <v>416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417</v>
      </c>
      <c r="H19" s="64"/>
      <c r="I19" s="91"/>
      <c r="J19" s="63" t="s">
        <v>418</v>
      </c>
      <c r="K19" s="64"/>
      <c r="L19" s="91"/>
      <c r="M19" s="63" t="s">
        <v>419</v>
      </c>
      <c r="N19" s="64"/>
      <c r="O19" s="91"/>
      <c r="P19" s="63" t="s">
        <v>420</v>
      </c>
      <c r="Q19" s="64"/>
      <c r="R19" s="91"/>
      <c r="S19" s="64" t="s">
        <v>421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398</v>
      </c>
      <c r="H20" s="67" t="s">
        <v>69</v>
      </c>
      <c r="I20" s="67" t="s">
        <v>359</v>
      </c>
      <c r="J20" s="67" t="s">
        <v>398</v>
      </c>
      <c r="K20" s="67" t="s">
        <v>69</v>
      </c>
      <c r="L20" s="67" t="s">
        <v>359</v>
      </c>
      <c r="M20" s="67" t="s">
        <v>398</v>
      </c>
      <c r="N20" s="67" t="s">
        <v>69</v>
      </c>
      <c r="O20" s="67" t="s">
        <v>359</v>
      </c>
      <c r="P20" s="67" t="s">
        <v>398</v>
      </c>
      <c r="Q20" s="67" t="s">
        <v>69</v>
      </c>
      <c r="R20" s="67" t="s">
        <v>359</v>
      </c>
      <c r="S20" s="67" t="s">
        <v>398</v>
      </c>
      <c r="T20" s="67" t="s">
        <v>69</v>
      </c>
      <c r="U20" s="67" t="s">
        <v>359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422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388</v>
      </c>
      <c r="B26" s="84"/>
      <c r="C26" s="84"/>
      <c r="D26" s="84"/>
      <c r="E26" s="85"/>
      <c r="F26" s="86"/>
      <c r="G26" s="87"/>
      <c r="H26" s="88"/>
      <c r="I26" s="88"/>
      <c r="J26" s="83" t="s">
        <v>423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424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426</v>
      </c>
      <c r="B2" s="39" t="s">
        <v>427</v>
      </c>
      <c r="C2" s="40" t="s">
        <v>398</v>
      </c>
      <c r="D2" s="40" t="s">
        <v>357</v>
      </c>
      <c r="E2" s="41" t="s">
        <v>358</v>
      </c>
      <c r="F2" s="41" t="s">
        <v>359</v>
      </c>
      <c r="G2" s="42" t="s">
        <v>428</v>
      </c>
      <c r="H2" s="42" t="s">
        <v>429</v>
      </c>
      <c r="I2" s="42" t="s">
        <v>430</v>
      </c>
      <c r="J2" s="42" t="s">
        <v>429</v>
      </c>
      <c r="K2" s="42" t="s">
        <v>431</v>
      </c>
      <c r="L2" s="42" t="s">
        <v>429</v>
      </c>
      <c r="M2" s="41" t="s">
        <v>397</v>
      </c>
      <c r="N2" s="41" t="s">
        <v>368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406</v>
      </c>
      <c r="N28" s="27"/>
    </row>
    <row r="29" s="2" customFormat="1" ht="18.75" spans="1:14">
      <c r="A29" s="11" t="s">
        <v>388</v>
      </c>
      <c r="B29" s="12"/>
      <c r="C29" s="12"/>
      <c r="D29" s="13"/>
      <c r="E29" s="14"/>
      <c r="F29" s="52"/>
      <c r="G29" s="36"/>
      <c r="H29" s="52"/>
      <c r="I29" s="11" t="s">
        <v>432</v>
      </c>
      <c r="J29" s="12"/>
      <c r="K29" s="12"/>
      <c r="L29" s="12"/>
      <c r="M29" s="12"/>
      <c r="N29" s="19"/>
    </row>
    <row r="30" ht="53" customHeight="1" spans="1:14">
      <c r="A30" s="15" t="s">
        <v>433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434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391</v>
      </c>
      <c r="B2" s="5" t="s">
        <v>359</v>
      </c>
      <c r="C2" s="23" t="s">
        <v>355</v>
      </c>
      <c r="D2" s="5" t="s">
        <v>356</v>
      </c>
      <c r="E2" s="5" t="s">
        <v>357</v>
      </c>
      <c r="F2" s="5" t="s">
        <v>358</v>
      </c>
      <c r="G2" s="4" t="s">
        <v>435</v>
      </c>
      <c r="H2" s="4" t="s">
        <v>436</v>
      </c>
      <c r="I2" s="4" t="s">
        <v>437</v>
      </c>
      <c r="J2" s="4" t="s">
        <v>438</v>
      </c>
      <c r="K2" s="5" t="s">
        <v>397</v>
      </c>
      <c r="L2" s="5" t="s">
        <v>368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388</v>
      </c>
      <c r="B11" s="12"/>
      <c r="C11" s="35"/>
      <c r="D11" s="12"/>
      <c r="E11" s="13"/>
      <c r="F11" s="14"/>
      <c r="G11" s="36"/>
      <c r="H11" s="11" t="s">
        <v>432</v>
      </c>
      <c r="I11" s="12"/>
      <c r="J11" s="12"/>
      <c r="K11" s="12"/>
      <c r="L11" s="19"/>
    </row>
    <row r="12" ht="69" customHeight="1" spans="1:12">
      <c r="A12" s="15" t="s">
        <v>439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354</v>
      </c>
      <c r="B2" s="5" t="s">
        <v>359</v>
      </c>
      <c r="C2" s="5" t="s">
        <v>398</v>
      </c>
      <c r="D2" s="5" t="s">
        <v>357</v>
      </c>
      <c r="E2" s="5" t="s">
        <v>358</v>
      </c>
      <c r="F2" s="4" t="s">
        <v>441</v>
      </c>
      <c r="G2" s="4" t="s">
        <v>381</v>
      </c>
      <c r="H2" s="6" t="s">
        <v>382</v>
      </c>
      <c r="I2" s="17" t="s">
        <v>384</v>
      </c>
    </row>
    <row r="3" s="1" customFormat="1" ht="16.5" spans="1:9">
      <c r="A3" s="4"/>
      <c r="B3" s="7"/>
      <c r="C3" s="7"/>
      <c r="D3" s="7"/>
      <c r="E3" s="7"/>
      <c r="F3" s="4" t="s">
        <v>442</v>
      </c>
      <c r="G3" s="4" t="s">
        <v>385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388</v>
      </c>
      <c r="B12" s="12"/>
      <c r="C12" s="12"/>
      <c r="D12" s="13"/>
      <c r="E12" s="14"/>
      <c r="F12" s="11" t="s">
        <v>432</v>
      </c>
      <c r="G12" s="12"/>
      <c r="H12" s="13"/>
      <c r="I12" s="19"/>
    </row>
    <row r="13" ht="16.5" spans="1:9">
      <c r="A13" s="15" t="s">
        <v>443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9">
        <v>13</v>
      </c>
      <c r="D5" s="9">
        <v>0</v>
      </c>
      <c r="E5" s="9">
        <v>1</v>
      </c>
      <c r="F5" s="466">
        <v>0</v>
      </c>
      <c r="G5" s="466">
        <v>1</v>
      </c>
      <c r="H5" s="9">
        <v>1</v>
      </c>
      <c r="I5" s="474">
        <v>2</v>
      </c>
    </row>
    <row r="6" ht="27.95" customHeight="1" spans="2:9">
      <c r="B6" s="465" t="s">
        <v>44</v>
      </c>
      <c r="C6" s="9">
        <v>20</v>
      </c>
      <c r="D6" s="9">
        <v>0</v>
      </c>
      <c r="E6" s="9">
        <v>1</v>
      </c>
      <c r="F6" s="466">
        <v>1</v>
      </c>
      <c r="G6" s="466">
        <v>2</v>
      </c>
      <c r="H6" s="9">
        <v>2</v>
      </c>
      <c r="I6" s="474">
        <v>3</v>
      </c>
    </row>
    <row r="7" ht="27.95" customHeight="1" spans="2:9">
      <c r="B7" s="465" t="s">
        <v>45</v>
      </c>
      <c r="C7" s="9">
        <v>32</v>
      </c>
      <c r="D7" s="9">
        <v>0</v>
      </c>
      <c r="E7" s="9">
        <v>1</v>
      </c>
      <c r="F7" s="466">
        <v>2</v>
      </c>
      <c r="G7" s="466">
        <v>3</v>
      </c>
      <c r="H7" s="9">
        <v>3</v>
      </c>
      <c r="I7" s="474">
        <v>4</v>
      </c>
    </row>
    <row r="8" ht="27.95" customHeight="1" spans="2:9">
      <c r="B8" s="465" t="s">
        <v>46</v>
      </c>
      <c r="C8" s="9">
        <v>50</v>
      </c>
      <c r="D8" s="9">
        <v>1</v>
      </c>
      <c r="E8" s="9">
        <v>2</v>
      </c>
      <c r="F8" s="466">
        <v>3</v>
      </c>
      <c r="G8" s="466">
        <v>4</v>
      </c>
      <c r="H8" s="9">
        <v>5</v>
      </c>
      <c r="I8" s="474">
        <v>6</v>
      </c>
    </row>
    <row r="9" ht="27.95" customHeight="1" spans="2:9">
      <c r="B9" s="465" t="s">
        <v>47</v>
      </c>
      <c r="C9" s="9">
        <v>80</v>
      </c>
      <c r="D9" s="9">
        <v>2</v>
      </c>
      <c r="E9" s="9">
        <v>3</v>
      </c>
      <c r="F9" s="466">
        <v>5</v>
      </c>
      <c r="G9" s="466">
        <v>6</v>
      </c>
      <c r="H9" s="9">
        <v>7</v>
      </c>
      <c r="I9" s="474">
        <v>8</v>
      </c>
    </row>
    <row r="10" ht="27.95" customHeight="1" spans="2:9">
      <c r="B10" s="465" t="s">
        <v>48</v>
      </c>
      <c r="C10" s="9">
        <v>125</v>
      </c>
      <c r="D10" s="9">
        <v>3</v>
      </c>
      <c r="E10" s="9">
        <v>4</v>
      </c>
      <c r="F10" s="466">
        <v>7</v>
      </c>
      <c r="G10" s="466">
        <v>8</v>
      </c>
      <c r="H10" s="9">
        <v>10</v>
      </c>
      <c r="I10" s="474">
        <v>11</v>
      </c>
    </row>
    <row r="11" ht="27.95" customHeight="1" spans="2:9">
      <c r="B11" s="465" t="s">
        <v>49</v>
      </c>
      <c r="C11" s="9">
        <v>200</v>
      </c>
      <c r="D11" s="9">
        <v>5</v>
      </c>
      <c r="E11" s="9">
        <v>6</v>
      </c>
      <c r="F11" s="466">
        <v>10</v>
      </c>
      <c r="G11" s="466">
        <v>11</v>
      </c>
      <c r="H11" s="9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4" sqref="A4:G8"/>
    </sheetView>
  </sheetViews>
  <sheetFormatPr defaultColWidth="10.375" defaultRowHeight="16.5" customHeight="1"/>
  <cols>
    <col min="1" max="1" width="11.125" style="272" customWidth="1"/>
    <col min="2" max="6" width="10.375" style="272"/>
    <col min="7" max="7" width="11.75" style="272" customWidth="1"/>
    <col min="8" max="9" width="10.375" style="272"/>
    <col min="10" max="10" width="8.875" style="272" customWidth="1"/>
    <col min="11" max="11" width="12" style="272" customWidth="1"/>
    <col min="12" max="16384" width="10.375" style="272"/>
  </cols>
  <sheetData>
    <row r="1" ht="21" spans="1:11">
      <c r="A1" s="384" t="s">
        <v>52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ht="15" spans="1:11">
      <c r="A2" s="274" t="s">
        <v>53</v>
      </c>
      <c r="B2" s="275" t="s">
        <v>54</v>
      </c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52" t="s">
        <v>58</v>
      </c>
      <c r="J2" s="352"/>
      <c r="K2" s="353"/>
    </row>
    <row r="3" ht="14.25" spans="1:11">
      <c r="A3" s="278" t="s">
        <v>59</v>
      </c>
      <c r="B3" s="279"/>
      <c r="C3" s="280"/>
      <c r="D3" s="281" t="s">
        <v>60</v>
      </c>
      <c r="E3" s="282"/>
      <c r="F3" s="282"/>
      <c r="G3" s="283"/>
      <c r="H3" s="385" t="s">
        <v>61</v>
      </c>
      <c r="I3" s="431"/>
      <c r="J3" s="431"/>
      <c r="K3" s="432"/>
    </row>
    <row r="4" ht="14.25" spans="1:11">
      <c r="A4" s="284" t="s">
        <v>62</v>
      </c>
      <c r="B4" s="285" t="s">
        <v>63</v>
      </c>
      <c r="C4" s="286"/>
      <c r="D4" s="284" t="s">
        <v>64</v>
      </c>
      <c r="E4" s="287"/>
      <c r="F4" s="288" t="s">
        <v>65</v>
      </c>
      <c r="G4" s="289"/>
      <c r="H4" s="325" t="s">
        <v>66</v>
      </c>
      <c r="I4" s="433"/>
      <c r="J4" s="326" t="s">
        <v>67</v>
      </c>
      <c r="K4" s="363" t="s">
        <v>68</v>
      </c>
    </row>
    <row r="5" ht="14.25" spans="1:11">
      <c r="A5" s="290" t="s">
        <v>69</v>
      </c>
      <c r="B5" s="285" t="s">
        <v>70</v>
      </c>
      <c r="C5" s="286"/>
      <c r="D5" s="284" t="s">
        <v>71</v>
      </c>
      <c r="E5" s="287"/>
      <c r="F5" s="288" t="s">
        <v>72</v>
      </c>
      <c r="G5" s="289"/>
      <c r="H5" s="325" t="s">
        <v>73</v>
      </c>
      <c r="I5" s="433"/>
      <c r="J5" s="326" t="s">
        <v>67</v>
      </c>
      <c r="K5" s="363" t="s">
        <v>68</v>
      </c>
    </row>
    <row r="6" ht="14.25" spans="1:11">
      <c r="A6" s="284" t="s">
        <v>74</v>
      </c>
      <c r="B6" s="291">
        <v>3</v>
      </c>
      <c r="C6" s="292">
        <v>6</v>
      </c>
      <c r="D6" s="290" t="s">
        <v>75</v>
      </c>
      <c r="E6" s="293"/>
      <c r="F6" s="294" t="s">
        <v>76</v>
      </c>
      <c r="G6" s="295"/>
      <c r="H6" s="325" t="s">
        <v>77</v>
      </c>
      <c r="I6" s="433"/>
      <c r="J6" s="326" t="s">
        <v>67</v>
      </c>
      <c r="K6" s="363" t="s">
        <v>68</v>
      </c>
    </row>
    <row r="7" ht="14.25" spans="1:11">
      <c r="A7" s="284" t="s">
        <v>78</v>
      </c>
      <c r="B7" s="297">
        <v>1750</v>
      </c>
      <c r="C7" s="298"/>
      <c r="D7" s="290" t="s">
        <v>79</v>
      </c>
      <c r="E7" s="299"/>
      <c r="F7" s="294" t="s">
        <v>80</v>
      </c>
      <c r="G7" s="295"/>
      <c r="H7" s="325" t="s">
        <v>81</v>
      </c>
      <c r="I7" s="433"/>
      <c r="J7" s="326" t="s">
        <v>67</v>
      </c>
      <c r="K7" s="363" t="s">
        <v>68</v>
      </c>
    </row>
    <row r="8" ht="15" spans="1:11">
      <c r="A8" s="301" t="s">
        <v>82</v>
      </c>
      <c r="B8" s="302"/>
      <c r="C8" s="303"/>
      <c r="D8" s="304" t="s">
        <v>83</v>
      </c>
      <c r="E8" s="305"/>
      <c r="F8" s="306" t="s">
        <v>84</v>
      </c>
      <c r="G8" s="307"/>
      <c r="H8" s="386" t="s">
        <v>85</v>
      </c>
      <c r="I8" s="434"/>
      <c r="J8" s="435" t="s">
        <v>67</v>
      </c>
      <c r="K8" s="436" t="s">
        <v>68</v>
      </c>
    </row>
    <row r="9" ht="15" spans="1:11">
      <c r="A9" s="387" t="s">
        <v>86</v>
      </c>
      <c r="B9" s="388"/>
      <c r="C9" s="388"/>
      <c r="D9" s="388"/>
      <c r="E9" s="388"/>
      <c r="F9" s="388"/>
      <c r="G9" s="388"/>
      <c r="H9" s="388"/>
      <c r="I9" s="388"/>
      <c r="J9" s="388"/>
      <c r="K9" s="437"/>
    </row>
    <row r="10" ht="15" spans="1:11">
      <c r="A10" s="389" t="s">
        <v>87</v>
      </c>
      <c r="B10" s="390"/>
      <c r="C10" s="390"/>
      <c r="D10" s="390"/>
      <c r="E10" s="390"/>
      <c r="F10" s="390"/>
      <c r="G10" s="390"/>
      <c r="H10" s="390"/>
      <c r="I10" s="390"/>
      <c r="J10" s="390"/>
      <c r="K10" s="438"/>
    </row>
    <row r="11" ht="14.25" spans="1:11">
      <c r="A11" s="391" t="s">
        <v>88</v>
      </c>
      <c r="B11" s="392" t="s">
        <v>89</v>
      </c>
      <c r="C11" s="393" t="s">
        <v>90</v>
      </c>
      <c r="D11" s="394"/>
      <c r="E11" s="395" t="s">
        <v>91</v>
      </c>
      <c r="F11" s="392" t="s">
        <v>89</v>
      </c>
      <c r="G11" s="393" t="s">
        <v>90</v>
      </c>
      <c r="H11" s="393" t="s">
        <v>92</v>
      </c>
      <c r="I11" s="395" t="s">
        <v>93</v>
      </c>
      <c r="J11" s="392" t="s">
        <v>89</v>
      </c>
      <c r="K11" s="439" t="s">
        <v>90</v>
      </c>
    </row>
    <row r="12" ht="14.25" spans="1:11">
      <c r="A12" s="290" t="s">
        <v>94</v>
      </c>
      <c r="B12" s="314" t="s">
        <v>89</v>
      </c>
      <c r="C12" s="285" t="s">
        <v>90</v>
      </c>
      <c r="D12" s="299"/>
      <c r="E12" s="293" t="s">
        <v>95</v>
      </c>
      <c r="F12" s="314" t="s">
        <v>89</v>
      </c>
      <c r="G12" s="285" t="s">
        <v>90</v>
      </c>
      <c r="H12" s="285" t="s">
        <v>92</v>
      </c>
      <c r="I12" s="293" t="s">
        <v>96</v>
      </c>
      <c r="J12" s="314" t="s">
        <v>89</v>
      </c>
      <c r="K12" s="286" t="s">
        <v>90</v>
      </c>
    </row>
    <row r="13" ht="14.25" spans="1:11">
      <c r="A13" s="290" t="s">
        <v>97</v>
      </c>
      <c r="B13" s="314" t="s">
        <v>89</v>
      </c>
      <c r="C13" s="285" t="s">
        <v>90</v>
      </c>
      <c r="D13" s="299"/>
      <c r="E13" s="293" t="s">
        <v>98</v>
      </c>
      <c r="F13" s="285" t="s">
        <v>99</v>
      </c>
      <c r="G13" s="285" t="s">
        <v>100</v>
      </c>
      <c r="H13" s="285" t="s">
        <v>92</v>
      </c>
      <c r="I13" s="293" t="s">
        <v>101</v>
      </c>
      <c r="J13" s="314" t="s">
        <v>89</v>
      </c>
      <c r="K13" s="286" t="s">
        <v>90</v>
      </c>
    </row>
    <row r="14" ht="15" spans="1:11">
      <c r="A14" s="304" t="s">
        <v>102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55"/>
    </row>
    <row r="15" ht="15" spans="1:11">
      <c r="A15" s="389" t="s">
        <v>103</v>
      </c>
      <c r="B15" s="390"/>
      <c r="C15" s="390"/>
      <c r="D15" s="390"/>
      <c r="E15" s="390"/>
      <c r="F15" s="390"/>
      <c r="G15" s="390"/>
      <c r="H15" s="390"/>
      <c r="I15" s="390"/>
      <c r="J15" s="390"/>
      <c r="K15" s="438"/>
    </row>
    <row r="16" ht="14.25" spans="1:11">
      <c r="A16" s="396" t="s">
        <v>104</v>
      </c>
      <c r="B16" s="393" t="s">
        <v>99</v>
      </c>
      <c r="C16" s="393" t="s">
        <v>100</v>
      </c>
      <c r="D16" s="397"/>
      <c r="E16" s="398" t="s">
        <v>105</v>
      </c>
      <c r="F16" s="393" t="s">
        <v>99</v>
      </c>
      <c r="G16" s="393" t="s">
        <v>100</v>
      </c>
      <c r="H16" s="399"/>
      <c r="I16" s="398" t="s">
        <v>106</v>
      </c>
      <c r="J16" s="393" t="s">
        <v>99</v>
      </c>
      <c r="K16" s="439" t="s">
        <v>100</v>
      </c>
    </row>
    <row r="17" customHeight="1" spans="1:22">
      <c r="A17" s="296" t="s">
        <v>107</v>
      </c>
      <c r="B17" s="285" t="s">
        <v>99</v>
      </c>
      <c r="C17" s="285" t="s">
        <v>100</v>
      </c>
      <c r="D17" s="400"/>
      <c r="E17" s="329" t="s">
        <v>108</v>
      </c>
      <c r="F17" s="285" t="s">
        <v>99</v>
      </c>
      <c r="G17" s="285" t="s">
        <v>100</v>
      </c>
      <c r="H17" s="401"/>
      <c r="I17" s="329" t="s">
        <v>109</v>
      </c>
      <c r="J17" s="285" t="s">
        <v>99</v>
      </c>
      <c r="K17" s="286" t="s">
        <v>100</v>
      </c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</row>
    <row r="18" ht="18" customHeight="1" spans="1:11">
      <c r="A18" s="402" t="s">
        <v>110</v>
      </c>
      <c r="B18" s="403"/>
      <c r="C18" s="403"/>
      <c r="D18" s="403"/>
      <c r="E18" s="403"/>
      <c r="F18" s="403"/>
      <c r="G18" s="403"/>
      <c r="H18" s="403"/>
      <c r="I18" s="403"/>
      <c r="J18" s="403"/>
      <c r="K18" s="441"/>
    </row>
    <row r="19" s="383" customFormat="1" ht="18" customHeight="1" spans="1:11">
      <c r="A19" s="389" t="s">
        <v>111</v>
      </c>
      <c r="B19" s="390"/>
      <c r="C19" s="390"/>
      <c r="D19" s="390"/>
      <c r="E19" s="390"/>
      <c r="F19" s="390"/>
      <c r="G19" s="390"/>
      <c r="H19" s="390"/>
      <c r="I19" s="390"/>
      <c r="J19" s="390"/>
      <c r="K19" s="438"/>
    </row>
    <row r="20" customHeight="1" spans="1:11">
      <c r="A20" s="404" t="s">
        <v>112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42"/>
    </row>
    <row r="21" ht="21.75" customHeight="1" spans="1:11">
      <c r="A21" s="406" t="s">
        <v>113</v>
      </c>
      <c r="B21" s="329" t="s">
        <v>114</v>
      </c>
      <c r="C21" s="329" t="s">
        <v>115</v>
      </c>
      <c r="D21" s="329" t="s">
        <v>116</v>
      </c>
      <c r="E21" s="329" t="s">
        <v>117</v>
      </c>
      <c r="F21" s="329" t="s">
        <v>118</v>
      </c>
      <c r="G21" s="329" t="s">
        <v>119</v>
      </c>
      <c r="H21" s="329" t="s">
        <v>120</v>
      </c>
      <c r="I21" s="329" t="s">
        <v>121</v>
      </c>
      <c r="J21" s="329" t="s">
        <v>122</v>
      </c>
      <c r="K21" s="365" t="s">
        <v>123</v>
      </c>
    </row>
    <row r="22" customHeight="1" spans="1:11">
      <c r="A22" s="300" t="s">
        <v>124</v>
      </c>
      <c r="B22" s="407"/>
      <c r="C22" s="407"/>
      <c r="D22" s="407">
        <v>1</v>
      </c>
      <c r="E22" s="407">
        <v>1</v>
      </c>
      <c r="F22" s="407">
        <v>1</v>
      </c>
      <c r="G22" s="407">
        <v>1</v>
      </c>
      <c r="H22" s="407">
        <v>1</v>
      </c>
      <c r="I22" s="407">
        <v>1</v>
      </c>
      <c r="J22" s="407"/>
      <c r="K22" s="443"/>
    </row>
    <row r="23" customHeight="1" spans="1:11">
      <c r="A23" s="300" t="s">
        <v>125</v>
      </c>
      <c r="B23" s="407"/>
      <c r="C23" s="407"/>
      <c r="D23" s="407">
        <v>1</v>
      </c>
      <c r="E23" s="407">
        <v>1</v>
      </c>
      <c r="F23" s="407">
        <v>1</v>
      </c>
      <c r="G23" s="407">
        <v>1</v>
      </c>
      <c r="H23" s="407">
        <v>1</v>
      </c>
      <c r="I23" s="407">
        <v>1</v>
      </c>
      <c r="J23" s="407"/>
      <c r="K23" s="444"/>
    </row>
    <row r="24" customHeight="1" spans="1:11">
      <c r="A24" s="300" t="s">
        <v>126</v>
      </c>
      <c r="B24" s="407"/>
      <c r="C24" s="407"/>
      <c r="D24" s="407">
        <v>1</v>
      </c>
      <c r="E24" s="407">
        <v>1</v>
      </c>
      <c r="F24" s="407">
        <v>1</v>
      </c>
      <c r="G24" s="407">
        <v>1</v>
      </c>
      <c r="H24" s="407">
        <v>1</v>
      </c>
      <c r="I24" s="407">
        <v>1</v>
      </c>
      <c r="J24" s="407"/>
      <c r="K24" s="444"/>
    </row>
    <row r="25" customHeight="1" spans="1:11">
      <c r="A25" s="300"/>
      <c r="B25" s="407"/>
      <c r="C25" s="407"/>
      <c r="D25" s="407"/>
      <c r="E25" s="407"/>
      <c r="F25" s="407"/>
      <c r="G25" s="407"/>
      <c r="H25" s="407"/>
      <c r="I25" s="407"/>
      <c r="J25" s="407"/>
      <c r="K25" s="444"/>
    </row>
    <row r="26" customHeight="1" spans="1:11">
      <c r="A26" s="300"/>
      <c r="B26" s="407"/>
      <c r="C26" s="407"/>
      <c r="D26" s="407"/>
      <c r="E26" s="407"/>
      <c r="F26" s="407"/>
      <c r="G26" s="407"/>
      <c r="H26" s="407"/>
      <c r="I26" s="407"/>
      <c r="J26" s="407"/>
      <c r="K26" s="445"/>
    </row>
    <row r="27" customHeight="1" spans="1:11">
      <c r="A27" s="300"/>
      <c r="B27" s="407"/>
      <c r="C27" s="407"/>
      <c r="D27" s="407"/>
      <c r="E27" s="407"/>
      <c r="F27" s="407"/>
      <c r="G27" s="407"/>
      <c r="H27" s="407"/>
      <c r="I27" s="407"/>
      <c r="J27" s="407"/>
      <c r="K27" s="445"/>
    </row>
    <row r="28" ht="18" customHeight="1" spans="1:11">
      <c r="A28" s="408" t="s">
        <v>127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46"/>
    </row>
    <row r="29" ht="18.75" customHeight="1" spans="1:11">
      <c r="A29" s="410" t="s">
        <v>128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47"/>
    </row>
    <row r="30" ht="18.75" customHeight="1" spans="1:11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48"/>
    </row>
    <row r="31" ht="18" customHeight="1" spans="1:11">
      <c r="A31" s="408" t="s">
        <v>129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46"/>
    </row>
    <row r="32" ht="14.25" spans="1:11">
      <c r="A32" s="414" t="s">
        <v>130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49"/>
    </row>
    <row r="33" ht="15" spans="1:11">
      <c r="A33" s="191" t="s">
        <v>131</v>
      </c>
      <c r="B33" s="193"/>
      <c r="C33" s="285" t="s">
        <v>67</v>
      </c>
      <c r="D33" s="285" t="s">
        <v>68</v>
      </c>
      <c r="E33" s="416" t="s">
        <v>132</v>
      </c>
      <c r="F33" s="417"/>
      <c r="G33" s="417"/>
      <c r="H33" s="417"/>
      <c r="I33" s="417"/>
      <c r="J33" s="417"/>
      <c r="K33" s="450"/>
    </row>
    <row r="34" ht="15" spans="1:11">
      <c r="A34" s="418" t="s">
        <v>133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</row>
    <row r="35" ht="14.25" spans="1:11">
      <c r="A35" s="419" t="s">
        <v>134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51"/>
    </row>
    <row r="36" ht="14.25" spans="1:11">
      <c r="A36" s="336" t="s">
        <v>135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8"/>
    </row>
    <row r="37" ht="14.25" spans="1:11">
      <c r="A37" s="336" t="s">
        <v>136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68"/>
    </row>
    <row r="38" ht="14.25" spans="1:11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68"/>
    </row>
    <row r="39" ht="14.25" spans="1:11">
      <c r="A39" s="336"/>
      <c r="B39" s="337"/>
      <c r="C39" s="337"/>
      <c r="D39" s="337"/>
      <c r="E39" s="337"/>
      <c r="F39" s="337"/>
      <c r="G39" s="337"/>
      <c r="H39" s="337"/>
      <c r="I39" s="337"/>
      <c r="J39" s="337"/>
      <c r="K39" s="368"/>
    </row>
    <row r="40" ht="14.25" spans="1:11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68"/>
    </row>
    <row r="41" ht="14.25" spans="1:11">
      <c r="A41" s="336"/>
      <c r="B41" s="337"/>
      <c r="C41" s="337"/>
      <c r="D41" s="337"/>
      <c r="E41" s="337"/>
      <c r="F41" s="337"/>
      <c r="G41" s="337"/>
      <c r="H41" s="337"/>
      <c r="I41" s="337"/>
      <c r="J41" s="337"/>
      <c r="K41" s="368"/>
    </row>
    <row r="42" ht="15" spans="1:11">
      <c r="A42" s="331" t="s">
        <v>137</v>
      </c>
      <c r="B42" s="332"/>
      <c r="C42" s="332"/>
      <c r="D42" s="332"/>
      <c r="E42" s="332"/>
      <c r="F42" s="332"/>
      <c r="G42" s="332"/>
      <c r="H42" s="332"/>
      <c r="I42" s="332"/>
      <c r="J42" s="332"/>
      <c r="K42" s="366"/>
    </row>
    <row r="43" ht="15" spans="1:11">
      <c r="A43" s="389" t="s">
        <v>138</v>
      </c>
      <c r="B43" s="390"/>
      <c r="C43" s="390"/>
      <c r="D43" s="390"/>
      <c r="E43" s="390"/>
      <c r="F43" s="390"/>
      <c r="G43" s="390"/>
      <c r="H43" s="390"/>
      <c r="I43" s="390"/>
      <c r="J43" s="390"/>
      <c r="K43" s="438"/>
    </row>
    <row r="44" ht="14.25" spans="1:11">
      <c r="A44" s="396" t="s">
        <v>139</v>
      </c>
      <c r="B44" s="393" t="s">
        <v>99</v>
      </c>
      <c r="C44" s="393" t="s">
        <v>100</v>
      </c>
      <c r="D44" s="393" t="s">
        <v>92</v>
      </c>
      <c r="E44" s="398" t="s">
        <v>140</v>
      </c>
      <c r="F44" s="393" t="s">
        <v>99</v>
      </c>
      <c r="G44" s="393" t="s">
        <v>100</v>
      </c>
      <c r="H44" s="393" t="s">
        <v>92</v>
      </c>
      <c r="I44" s="398" t="s">
        <v>141</v>
      </c>
      <c r="J44" s="393" t="s">
        <v>99</v>
      </c>
      <c r="K44" s="439" t="s">
        <v>100</v>
      </c>
    </row>
    <row r="45" ht="14.25" spans="1:11">
      <c r="A45" s="296" t="s">
        <v>91</v>
      </c>
      <c r="B45" s="285" t="s">
        <v>99</v>
      </c>
      <c r="C45" s="285" t="s">
        <v>100</v>
      </c>
      <c r="D45" s="285" t="s">
        <v>92</v>
      </c>
      <c r="E45" s="329" t="s">
        <v>98</v>
      </c>
      <c r="F45" s="285" t="s">
        <v>99</v>
      </c>
      <c r="G45" s="285" t="s">
        <v>100</v>
      </c>
      <c r="H45" s="285" t="s">
        <v>92</v>
      </c>
      <c r="I45" s="329" t="s">
        <v>109</v>
      </c>
      <c r="J45" s="285" t="s">
        <v>99</v>
      </c>
      <c r="K45" s="286" t="s">
        <v>100</v>
      </c>
    </row>
    <row r="46" ht="15" spans="1:11">
      <c r="A46" s="304" t="s">
        <v>102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55"/>
    </row>
    <row r="47" ht="15" spans="1:11">
      <c r="A47" s="418" t="s">
        <v>142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</row>
    <row r="48" ht="15" spans="1:11">
      <c r="A48" s="419"/>
      <c r="B48" s="420"/>
      <c r="C48" s="420"/>
      <c r="D48" s="420"/>
      <c r="E48" s="420"/>
      <c r="F48" s="420"/>
      <c r="G48" s="420"/>
      <c r="H48" s="420"/>
      <c r="I48" s="420"/>
      <c r="J48" s="420"/>
      <c r="K48" s="451"/>
    </row>
    <row r="49" ht="15" spans="1:11">
      <c r="A49" s="421" t="s">
        <v>143</v>
      </c>
      <c r="B49" s="422" t="s">
        <v>144</v>
      </c>
      <c r="C49" s="422"/>
      <c r="D49" s="423" t="s">
        <v>145</v>
      </c>
      <c r="E49" s="424" t="s">
        <v>146</v>
      </c>
      <c r="F49" s="425" t="s">
        <v>147</v>
      </c>
      <c r="G49" s="426">
        <v>44890</v>
      </c>
      <c r="H49" s="427" t="s">
        <v>148</v>
      </c>
      <c r="I49" s="452"/>
      <c r="J49" s="453"/>
      <c r="K49" s="454"/>
    </row>
    <row r="50" ht="15" spans="1:11">
      <c r="A50" s="418" t="s">
        <v>149</v>
      </c>
      <c r="B50" s="418"/>
      <c r="C50" s="418"/>
      <c r="D50" s="418"/>
      <c r="E50" s="418"/>
      <c r="F50" s="418"/>
      <c r="G50" s="418"/>
      <c r="H50" s="418"/>
      <c r="I50" s="418"/>
      <c r="J50" s="418"/>
      <c r="K50" s="418"/>
    </row>
    <row r="51" ht="15" spans="1:11">
      <c r="A51" s="428"/>
      <c r="B51" s="429"/>
      <c r="C51" s="429"/>
      <c r="D51" s="429"/>
      <c r="E51" s="429"/>
      <c r="F51" s="429"/>
      <c r="G51" s="429"/>
      <c r="H51" s="429"/>
      <c r="I51" s="429"/>
      <c r="J51" s="429"/>
      <c r="K51" s="455"/>
    </row>
    <row r="52" ht="15" spans="1:11">
      <c r="A52" s="421" t="s">
        <v>143</v>
      </c>
      <c r="B52" s="422" t="s">
        <v>144</v>
      </c>
      <c r="C52" s="422"/>
      <c r="D52" s="423" t="s">
        <v>145</v>
      </c>
      <c r="E52" s="430"/>
      <c r="F52" s="425" t="s">
        <v>150</v>
      </c>
      <c r="G52" s="426"/>
      <c r="H52" s="427" t="s">
        <v>148</v>
      </c>
      <c r="I52" s="452"/>
      <c r="J52" s="453"/>
      <c r="K52" s="4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21" sqref="S21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57" t="s">
        <v>151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61"/>
      <c r="J2" s="262" t="s">
        <v>57</v>
      </c>
      <c r="K2" s="125" t="s">
        <v>152</v>
      </c>
      <c r="L2" s="125"/>
      <c r="M2" s="125"/>
      <c r="N2" s="125"/>
      <c r="O2" s="263"/>
    </row>
    <row r="3" s="120" customFormat="1" ht="16" customHeight="1" spans="1:15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264"/>
      <c r="J3" s="156" t="s">
        <v>155</v>
      </c>
      <c r="K3" s="156"/>
      <c r="L3" s="156"/>
      <c r="M3" s="156"/>
      <c r="N3" s="156"/>
      <c r="O3" s="265"/>
    </row>
    <row r="4" s="120" customFormat="1" ht="16" customHeight="1" spans="1:15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264"/>
      <c r="J4" s="159" t="s">
        <v>118</v>
      </c>
      <c r="K4" s="159" t="s">
        <v>119</v>
      </c>
      <c r="L4" s="159" t="s">
        <v>120</v>
      </c>
      <c r="M4" s="159"/>
      <c r="N4" s="159"/>
      <c r="O4" s="266"/>
    </row>
    <row r="5" s="120" customFormat="1" ht="16" customHeight="1" spans="1:15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264"/>
      <c r="J5" s="376" t="s">
        <v>162</v>
      </c>
      <c r="K5" s="376" t="s">
        <v>162</v>
      </c>
      <c r="L5" s="376" t="s">
        <v>162</v>
      </c>
      <c r="M5" s="376"/>
      <c r="N5" s="376"/>
      <c r="O5" s="377"/>
    </row>
    <row r="6" s="120" customFormat="1" ht="16" customHeight="1" spans="1:15">
      <c r="A6" s="133" t="s">
        <v>163</v>
      </c>
      <c r="B6" s="134">
        <f>C6-1</f>
        <v>68.5</v>
      </c>
      <c r="C6" s="134">
        <f>D6-2</f>
        <v>69.5</v>
      </c>
      <c r="D6" s="135">
        <v>71.5</v>
      </c>
      <c r="E6" s="134">
        <f>D6+2</f>
        <v>73.5</v>
      </c>
      <c r="F6" s="134">
        <f>E6+2</f>
        <v>75.5</v>
      </c>
      <c r="G6" s="134">
        <f>F6+1</f>
        <v>76.5</v>
      </c>
      <c r="H6" s="134"/>
      <c r="I6" s="264"/>
      <c r="J6" s="165" t="s">
        <v>164</v>
      </c>
      <c r="K6" s="165" t="s">
        <v>165</v>
      </c>
      <c r="L6" s="165" t="s">
        <v>164</v>
      </c>
      <c r="M6" s="163"/>
      <c r="N6" s="163"/>
      <c r="O6" s="378"/>
    </row>
    <row r="7" s="120" customFormat="1" ht="16" customHeight="1" spans="1:15">
      <c r="A7" s="130" t="s">
        <v>166</v>
      </c>
      <c r="B7" s="134">
        <f>C7-1</f>
        <v>65</v>
      </c>
      <c r="C7" s="134">
        <f>D7-2</f>
        <v>66</v>
      </c>
      <c r="D7" s="135">
        <v>68</v>
      </c>
      <c r="E7" s="134">
        <f>D7+2</f>
        <v>70</v>
      </c>
      <c r="F7" s="134">
        <f>E7+2</f>
        <v>72</v>
      </c>
      <c r="G7" s="134">
        <f>F7+1</f>
        <v>73</v>
      </c>
      <c r="H7" s="134"/>
      <c r="I7" s="264"/>
      <c r="J7" s="165" t="s">
        <v>167</v>
      </c>
      <c r="K7" s="165" t="s">
        <v>165</v>
      </c>
      <c r="L7" s="165" t="s">
        <v>168</v>
      </c>
      <c r="M7" s="165"/>
      <c r="N7" s="165"/>
      <c r="O7" s="268"/>
    </row>
    <row r="8" s="120" customFormat="1" ht="16" customHeight="1" spans="1:15">
      <c r="A8" s="130" t="s">
        <v>169</v>
      </c>
      <c r="B8" s="134">
        <f t="shared" ref="B8:B10" si="0">C8-4</f>
        <v>104</v>
      </c>
      <c r="C8" s="134">
        <f t="shared" ref="C8:C10" si="1">D8-4</f>
        <v>108</v>
      </c>
      <c r="D8" s="136" t="s">
        <v>170</v>
      </c>
      <c r="E8" s="134">
        <f t="shared" ref="E8:E10" si="2">D8+4</f>
        <v>116</v>
      </c>
      <c r="F8" s="134">
        <f>E8+4</f>
        <v>120</v>
      </c>
      <c r="G8" s="134">
        <f t="shared" ref="G8:G10" si="3">F8+6</f>
        <v>126</v>
      </c>
      <c r="H8" s="134"/>
      <c r="I8" s="264"/>
      <c r="J8" s="165" t="s">
        <v>165</v>
      </c>
      <c r="K8" s="165" t="s">
        <v>165</v>
      </c>
      <c r="L8" s="165" t="s">
        <v>171</v>
      </c>
      <c r="M8" s="165"/>
      <c r="N8" s="165"/>
      <c r="O8" s="268"/>
    </row>
    <row r="9" s="120" customFormat="1" ht="16" customHeight="1" spans="1:15">
      <c r="A9" s="130" t="s">
        <v>172</v>
      </c>
      <c r="B9" s="134">
        <f t="shared" si="0"/>
        <v>102</v>
      </c>
      <c r="C9" s="134">
        <f t="shared" si="1"/>
        <v>106</v>
      </c>
      <c r="D9" s="136" t="s">
        <v>173</v>
      </c>
      <c r="E9" s="134">
        <f t="shared" si="2"/>
        <v>114</v>
      </c>
      <c r="F9" s="134">
        <f>E9+5</f>
        <v>119</v>
      </c>
      <c r="G9" s="134">
        <f t="shared" si="3"/>
        <v>125</v>
      </c>
      <c r="H9" s="137"/>
      <c r="I9" s="264"/>
      <c r="J9" s="165" t="s">
        <v>174</v>
      </c>
      <c r="K9" s="165" t="s">
        <v>175</v>
      </c>
      <c r="L9" s="165" t="s">
        <v>168</v>
      </c>
      <c r="M9" s="163"/>
      <c r="N9" s="163"/>
      <c r="O9" s="378"/>
    </row>
    <row r="10" s="120" customFormat="1" ht="16" customHeight="1" spans="1:15">
      <c r="A10" s="130" t="s">
        <v>176</v>
      </c>
      <c r="B10" s="137">
        <f t="shared" si="0"/>
        <v>103</v>
      </c>
      <c r="C10" s="137">
        <f t="shared" si="1"/>
        <v>107</v>
      </c>
      <c r="D10" s="138">
        <v>111</v>
      </c>
      <c r="E10" s="137">
        <f t="shared" si="2"/>
        <v>115</v>
      </c>
      <c r="F10" s="137">
        <f>E10+5</f>
        <v>120</v>
      </c>
      <c r="G10" s="137">
        <f t="shared" si="3"/>
        <v>126</v>
      </c>
      <c r="H10" s="134"/>
      <c r="I10" s="264"/>
      <c r="J10" s="165" t="s">
        <v>175</v>
      </c>
      <c r="K10" s="165" t="s">
        <v>177</v>
      </c>
      <c r="L10" s="165" t="s">
        <v>178</v>
      </c>
      <c r="M10" s="163"/>
      <c r="N10" s="163"/>
      <c r="O10" s="378"/>
    </row>
    <row r="11" s="120" customFormat="1" ht="16" customHeight="1" spans="1:15">
      <c r="A11" s="130" t="s">
        <v>179</v>
      </c>
      <c r="B11" s="134">
        <f>C11-1.2</f>
        <v>45.6</v>
      </c>
      <c r="C11" s="134">
        <f>D11-1.2</f>
        <v>46.8</v>
      </c>
      <c r="D11" s="135">
        <v>48</v>
      </c>
      <c r="E11" s="134">
        <f>D11+1.2</f>
        <v>49.2</v>
      </c>
      <c r="F11" s="134">
        <f>E11+1.2</f>
        <v>50.4</v>
      </c>
      <c r="G11" s="134">
        <f>F11+1.4</f>
        <v>51.8</v>
      </c>
      <c r="H11" s="134"/>
      <c r="I11" s="264"/>
      <c r="J11" s="165" t="s">
        <v>180</v>
      </c>
      <c r="K11" s="165" t="s">
        <v>181</v>
      </c>
      <c r="L11" s="165" t="s">
        <v>182</v>
      </c>
      <c r="M11" s="163"/>
      <c r="N11" s="163"/>
      <c r="O11" s="378"/>
    </row>
    <row r="12" s="120" customFormat="1" ht="16" customHeight="1" spans="1:15">
      <c r="A12" s="130" t="s">
        <v>183</v>
      </c>
      <c r="B12" s="134">
        <f>C12-0.6</f>
        <v>60.7</v>
      </c>
      <c r="C12" s="134">
        <f>D12-1.2</f>
        <v>61.3</v>
      </c>
      <c r="D12" s="135">
        <v>62.5</v>
      </c>
      <c r="E12" s="134">
        <f>D12+1.2</f>
        <v>63.7</v>
      </c>
      <c r="F12" s="134">
        <f>E12+1.2</f>
        <v>64.9</v>
      </c>
      <c r="G12" s="134">
        <f>F12+0.6</f>
        <v>65.5</v>
      </c>
      <c r="H12" s="134"/>
      <c r="I12" s="264"/>
      <c r="J12" s="165" t="s">
        <v>184</v>
      </c>
      <c r="K12" s="165" t="s">
        <v>185</v>
      </c>
      <c r="L12" s="165" t="s">
        <v>186</v>
      </c>
      <c r="M12" s="163"/>
      <c r="N12" s="163"/>
      <c r="O12" s="378"/>
    </row>
    <row r="13" s="120" customFormat="1" ht="16" customHeight="1" spans="1:15">
      <c r="A13" s="130" t="s">
        <v>187</v>
      </c>
      <c r="B13" s="134">
        <f>C13-0.8</f>
        <v>19.9</v>
      </c>
      <c r="C13" s="134">
        <f>D13-0.8</f>
        <v>20.7</v>
      </c>
      <c r="D13" s="135">
        <v>21.5</v>
      </c>
      <c r="E13" s="134">
        <f>D13+0.8</f>
        <v>22.3</v>
      </c>
      <c r="F13" s="134">
        <f>E13+0.8</f>
        <v>23.1</v>
      </c>
      <c r="G13" s="134">
        <f>F13+1.3</f>
        <v>24.4</v>
      </c>
      <c r="H13" s="139"/>
      <c r="I13" s="264"/>
      <c r="J13" s="165" t="s">
        <v>184</v>
      </c>
      <c r="K13" s="165" t="s">
        <v>184</v>
      </c>
      <c r="L13" s="165" t="s">
        <v>188</v>
      </c>
      <c r="M13" s="163"/>
      <c r="N13" s="163"/>
      <c r="O13" s="378"/>
    </row>
    <row r="14" s="120" customFormat="1" ht="16" customHeight="1" spans="1:15">
      <c r="A14" s="130" t="s">
        <v>189</v>
      </c>
      <c r="B14" s="134">
        <f>C14-0.7</f>
        <v>16.6</v>
      </c>
      <c r="C14" s="134">
        <f>D14-0.7</f>
        <v>17.3</v>
      </c>
      <c r="D14" s="140">
        <v>18</v>
      </c>
      <c r="E14" s="134">
        <f>D14+0.7</f>
        <v>18.7</v>
      </c>
      <c r="F14" s="134">
        <f>E14+0.7</f>
        <v>19.4</v>
      </c>
      <c r="G14" s="134">
        <f>F14+1</f>
        <v>20.4</v>
      </c>
      <c r="H14" s="134"/>
      <c r="I14" s="264"/>
      <c r="J14" s="165" t="s">
        <v>165</v>
      </c>
      <c r="K14" s="165" t="s">
        <v>165</v>
      </c>
      <c r="L14" s="165" t="s">
        <v>171</v>
      </c>
      <c r="M14" s="163"/>
      <c r="N14" s="163"/>
      <c r="O14" s="378"/>
    </row>
    <row r="15" s="120" customFormat="1" ht="16" customHeight="1" spans="1:15">
      <c r="A15" s="130" t="s">
        <v>190</v>
      </c>
      <c r="B15" s="134">
        <f>C15-0.5</f>
        <v>13</v>
      </c>
      <c r="C15" s="134">
        <f>D15-0.5</f>
        <v>13.5</v>
      </c>
      <c r="D15" s="135">
        <v>14</v>
      </c>
      <c r="E15" s="134">
        <f>D15+0.5</f>
        <v>14.5</v>
      </c>
      <c r="F15" s="134">
        <f>E15+0.5</f>
        <v>15</v>
      </c>
      <c r="G15" s="134">
        <f>F15+0.7</f>
        <v>15.7</v>
      </c>
      <c r="H15" s="134"/>
      <c r="I15" s="264"/>
      <c r="J15" s="165" t="s">
        <v>184</v>
      </c>
      <c r="K15" s="165" t="s">
        <v>184</v>
      </c>
      <c r="L15" s="165" t="s">
        <v>188</v>
      </c>
      <c r="M15" s="163"/>
      <c r="N15" s="163"/>
      <c r="O15" s="378"/>
    </row>
    <row r="16" s="120" customFormat="1" ht="16" customHeight="1" spans="1:15">
      <c r="A16" s="130" t="s">
        <v>191</v>
      </c>
      <c r="B16" s="134">
        <f>C16-0.5</f>
        <v>10</v>
      </c>
      <c r="C16" s="134">
        <f>D16-0.5</f>
        <v>10.5</v>
      </c>
      <c r="D16" s="135">
        <v>11</v>
      </c>
      <c r="E16" s="134">
        <f>D16+0.5</f>
        <v>11.5</v>
      </c>
      <c r="F16" s="134">
        <f>E16+0.5</f>
        <v>12</v>
      </c>
      <c r="G16" s="139">
        <f>F16+0.7</f>
        <v>12.7</v>
      </c>
      <c r="H16" s="134"/>
      <c r="I16" s="264"/>
      <c r="J16" s="165" t="s">
        <v>184</v>
      </c>
      <c r="K16" s="165" t="s">
        <v>184</v>
      </c>
      <c r="L16" s="165" t="s">
        <v>184</v>
      </c>
      <c r="M16" s="163"/>
      <c r="N16" s="163"/>
      <c r="O16" s="378"/>
    </row>
    <row r="17" s="120" customFormat="1" ht="16" customHeight="1" spans="1:15">
      <c r="A17" s="141" t="s">
        <v>192</v>
      </c>
      <c r="B17" s="134">
        <f>C17</f>
        <v>7.5</v>
      </c>
      <c r="C17" s="134">
        <f>D17</f>
        <v>7.5</v>
      </c>
      <c r="D17" s="135">
        <v>7.5</v>
      </c>
      <c r="E17" s="134">
        <f>D17</f>
        <v>7.5</v>
      </c>
      <c r="F17" s="134">
        <f>D17</f>
        <v>7.5</v>
      </c>
      <c r="G17" s="134">
        <f>D17</f>
        <v>7.5</v>
      </c>
      <c r="H17" s="134"/>
      <c r="I17" s="264"/>
      <c r="J17" s="165" t="s">
        <v>193</v>
      </c>
      <c r="K17" s="165" t="s">
        <v>181</v>
      </c>
      <c r="L17" s="165" t="s">
        <v>194</v>
      </c>
      <c r="M17" s="163"/>
      <c r="N17" s="163"/>
      <c r="O17" s="378"/>
    </row>
    <row r="18" s="120" customFormat="1" ht="16" customHeight="1" spans="1:15">
      <c r="A18" s="142" t="s">
        <v>195</v>
      </c>
      <c r="B18" s="137">
        <f>C18-1</f>
        <v>-2</v>
      </c>
      <c r="C18" s="137">
        <f t="shared" ref="C18:C23" si="4">D18-1</f>
        <v>-1</v>
      </c>
      <c r="D18" s="138"/>
      <c r="E18" s="137">
        <f>D18+1</f>
        <v>1</v>
      </c>
      <c r="F18" s="137">
        <f>E18+1</f>
        <v>2</v>
      </c>
      <c r="G18" s="137">
        <f>F18+1.5</f>
        <v>3.5</v>
      </c>
      <c r="H18" s="134"/>
      <c r="I18" s="264"/>
      <c r="J18" s="165" t="s">
        <v>184</v>
      </c>
      <c r="K18" s="165" t="s">
        <v>184</v>
      </c>
      <c r="L18" s="165" t="s">
        <v>184</v>
      </c>
      <c r="M18" s="163"/>
      <c r="N18" s="163"/>
      <c r="O18" s="378"/>
    </row>
    <row r="19" s="120" customFormat="1" ht="16" customHeight="1" spans="1:15">
      <c r="A19" s="130" t="s">
        <v>196</v>
      </c>
      <c r="B19" s="134">
        <f>C19-1</f>
        <v>49</v>
      </c>
      <c r="C19" s="134">
        <f t="shared" si="4"/>
        <v>50</v>
      </c>
      <c r="D19" s="135">
        <v>51</v>
      </c>
      <c r="E19" s="134">
        <f>D19+1</f>
        <v>52</v>
      </c>
      <c r="F19" s="134">
        <f>E19+1</f>
        <v>53</v>
      </c>
      <c r="G19" s="134">
        <f>F19+1.5</f>
        <v>54.5</v>
      </c>
      <c r="H19" s="134"/>
      <c r="I19" s="264"/>
      <c r="J19" s="165" t="s">
        <v>184</v>
      </c>
      <c r="K19" s="165" t="s">
        <v>184</v>
      </c>
      <c r="L19" s="165" t="s">
        <v>184</v>
      </c>
      <c r="M19" s="163"/>
      <c r="N19" s="163"/>
      <c r="O19" s="378"/>
    </row>
    <row r="20" s="120" customFormat="1" ht="16" customHeight="1" spans="1:15">
      <c r="A20" s="130" t="s">
        <v>197</v>
      </c>
      <c r="B20" s="134">
        <f>C20-1.2</f>
        <v>-3</v>
      </c>
      <c r="C20" s="134">
        <f>D20-1.8</f>
        <v>-1.8</v>
      </c>
      <c r="D20" s="135">
        <v>0</v>
      </c>
      <c r="E20" s="134">
        <f>D20+1.8</f>
        <v>1.8</v>
      </c>
      <c r="F20" s="134">
        <f>E20+1.8</f>
        <v>3.6</v>
      </c>
      <c r="G20" s="134">
        <f>F20+1.3</f>
        <v>4.9</v>
      </c>
      <c r="H20" s="134"/>
      <c r="I20" s="264"/>
      <c r="J20" s="165" t="s">
        <v>184</v>
      </c>
      <c r="K20" s="165" t="s">
        <v>184</v>
      </c>
      <c r="L20" s="165" t="s">
        <v>184</v>
      </c>
      <c r="M20" s="163"/>
      <c r="N20" s="163"/>
      <c r="O20" s="378"/>
    </row>
    <row r="21" s="120" customFormat="1" ht="16" customHeight="1" spans="1:15">
      <c r="A21" s="141" t="s">
        <v>198</v>
      </c>
      <c r="B21" s="134">
        <f>C21-0.5</f>
        <v>33.5</v>
      </c>
      <c r="C21" s="134">
        <f>D21-0.5</f>
        <v>34</v>
      </c>
      <c r="D21" s="135">
        <v>34.5</v>
      </c>
      <c r="E21" s="134">
        <f t="shared" ref="E21:G21" si="5">D21+0.5</f>
        <v>35</v>
      </c>
      <c r="F21" s="134">
        <f t="shared" si="5"/>
        <v>35.5</v>
      </c>
      <c r="G21" s="134">
        <f t="shared" si="5"/>
        <v>36</v>
      </c>
      <c r="H21" s="143"/>
      <c r="I21" s="264"/>
      <c r="J21" s="165" t="s">
        <v>199</v>
      </c>
      <c r="K21" s="165" t="s">
        <v>181</v>
      </c>
      <c r="L21" s="165" t="s">
        <v>200</v>
      </c>
      <c r="M21" s="163"/>
      <c r="N21" s="163"/>
      <c r="O21" s="378"/>
    </row>
    <row r="22" s="120" customFormat="1" ht="16" customHeight="1" spans="1:15">
      <c r="A22" s="130" t="s">
        <v>201</v>
      </c>
      <c r="B22" s="134">
        <f>C22-0.5</f>
        <v>23.5</v>
      </c>
      <c r="C22" s="134">
        <f>D22-0.5</f>
        <v>24</v>
      </c>
      <c r="D22" s="136">
        <v>24.5</v>
      </c>
      <c r="E22" s="134">
        <f t="shared" ref="E22:G22" si="6">D22+0.5</f>
        <v>25</v>
      </c>
      <c r="F22" s="134">
        <f t="shared" si="6"/>
        <v>25.5</v>
      </c>
      <c r="G22" s="134">
        <f t="shared" si="6"/>
        <v>26</v>
      </c>
      <c r="H22" s="144"/>
      <c r="I22" s="264"/>
      <c r="J22" s="165" t="s">
        <v>184</v>
      </c>
      <c r="K22" s="165" t="s">
        <v>184</v>
      </c>
      <c r="L22" s="165" t="s">
        <v>184</v>
      </c>
      <c r="M22" s="163"/>
      <c r="N22" s="163"/>
      <c r="O22" s="378"/>
    </row>
    <row r="23" s="120" customFormat="1" ht="16" customHeight="1" spans="1:15">
      <c r="A23" s="130" t="s">
        <v>202</v>
      </c>
      <c r="B23" s="134">
        <f>C23</f>
        <v>17.5</v>
      </c>
      <c r="C23" s="134">
        <f t="shared" si="4"/>
        <v>17.5</v>
      </c>
      <c r="D23" s="136">
        <v>18.5</v>
      </c>
      <c r="E23" s="134">
        <f>D23</f>
        <v>18.5</v>
      </c>
      <c r="F23" s="134">
        <f>E23+1.5</f>
        <v>20</v>
      </c>
      <c r="G23" s="134">
        <f>F23</f>
        <v>20</v>
      </c>
      <c r="H23" s="145"/>
      <c r="I23" s="264"/>
      <c r="J23" s="165" t="s">
        <v>184</v>
      </c>
      <c r="K23" s="165" t="s">
        <v>184</v>
      </c>
      <c r="L23" s="165" t="s">
        <v>184</v>
      </c>
      <c r="M23" s="163"/>
      <c r="N23" s="163"/>
      <c r="O23" s="378"/>
    </row>
    <row r="24" s="120" customFormat="1" ht="16" customHeight="1" spans="1:15">
      <c r="A24" s="146"/>
      <c r="B24" s="147"/>
      <c r="C24" s="147"/>
      <c r="D24" s="148"/>
      <c r="E24" s="147"/>
      <c r="F24" s="147"/>
      <c r="G24" s="147"/>
      <c r="H24" s="147"/>
      <c r="I24" s="379"/>
      <c r="J24" s="380"/>
      <c r="K24" s="380"/>
      <c r="L24" s="381"/>
      <c r="M24" s="380"/>
      <c r="N24" s="380"/>
      <c r="O24" s="382"/>
    </row>
    <row r="25" s="120" customFormat="1" ht="14.25" spans="1:15">
      <c r="A25" s="170" t="s">
        <v>203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</row>
    <row r="26" s="120" customFormat="1" ht="14.25" spans="1:15">
      <c r="A26" s="120" t="s">
        <v>204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</row>
    <row r="27" s="120" customFormat="1" ht="14.25" spans="1:14">
      <c r="A27" s="149"/>
      <c r="B27" s="149"/>
      <c r="C27" s="149"/>
      <c r="D27" s="149"/>
      <c r="E27" s="149"/>
      <c r="F27" s="149"/>
      <c r="G27" s="149"/>
      <c r="H27" s="149"/>
      <c r="I27" s="149"/>
      <c r="J27" s="170" t="s">
        <v>205</v>
      </c>
      <c r="K27" s="271"/>
      <c r="L27" s="170" t="s">
        <v>206</v>
      </c>
      <c r="M27" s="170"/>
      <c r="N27" s="170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4" sqref="A4:G8"/>
    </sheetView>
  </sheetViews>
  <sheetFormatPr defaultColWidth="10" defaultRowHeight="16.5" customHeight="1"/>
  <cols>
    <col min="1" max="1" width="10.875" style="272" customWidth="1"/>
    <col min="2" max="16384" width="10" style="272"/>
  </cols>
  <sheetData>
    <row r="1" ht="22.5" customHeight="1" spans="1:11">
      <c r="A1" s="273" t="s">
        <v>208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7.25" customHeight="1" spans="1:11">
      <c r="A2" s="274" t="s">
        <v>53</v>
      </c>
      <c r="B2" s="275"/>
      <c r="C2" s="275"/>
      <c r="D2" s="276" t="s">
        <v>55</v>
      </c>
      <c r="E2" s="276"/>
      <c r="F2" s="275"/>
      <c r="G2" s="275"/>
      <c r="H2" s="277" t="s">
        <v>57</v>
      </c>
      <c r="I2" s="352"/>
      <c r="J2" s="352"/>
      <c r="K2" s="353"/>
    </row>
    <row r="3" customHeight="1" spans="1:11">
      <c r="A3" s="278" t="s">
        <v>59</v>
      </c>
      <c r="B3" s="279"/>
      <c r="C3" s="280"/>
      <c r="D3" s="281" t="s">
        <v>60</v>
      </c>
      <c r="E3" s="282"/>
      <c r="F3" s="282"/>
      <c r="G3" s="283"/>
      <c r="H3" s="281" t="s">
        <v>61</v>
      </c>
      <c r="I3" s="282"/>
      <c r="J3" s="282"/>
      <c r="K3" s="283"/>
    </row>
    <row r="4" customHeight="1" spans="1:11">
      <c r="A4" s="284" t="s">
        <v>62</v>
      </c>
      <c r="B4" s="285" t="s">
        <v>63</v>
      </c>
      <c r="C4" s="286"/>
      <c r="D4" s="284" t="s">
        <v>64</v>
      </c>
      <c r="E4" s="287"/>
      <c r="F4" s="288" t="s">
        <v>65</v>
      </c>
      <c r="G4" s="289"/>
      <c r="H4" s="284" t="s">
        <v>209</v>
      </c>
      <c r="I4" s="287"/>
      <c r="J4" s="285" t="s">
        <v>67</v>
      </c>
      <c r="K4" s="286" t="s">
        <v>68</v>
      </c>
    </row>
    <row r="5" customHeight="1" spans="1:11">
      <c r="A5" s="290" t="s">
        <v>69</v>
      </c>
      <c r="B5" s="285" t="s">
        <v>70</v>
      </c>
      <c r="C5" s="286"/>
      <c r="D5" s="284" t="s">
        <v>71</v>
      </c>
      <c r="E5" s="287"/>
      <c r="F5" s="288" t="s">
        <v>72</v>
      </c>
      <c r="G5" s="289"/>
      <c r="H5" s="284" t="s">
        <v>210</v>
      </c>
      <c r="I5" s="287"/>
      <c r="J5" s="285" t="s">
        <v>67</v>
      </c>
      <c r="K5" s="286" t="s">
        <v>68</v>
      </c>
    </row>
    <row r="6" customHeight="1" spans="1:11">
      <c r="A6" s="284" t="s">
        <v>74</v>
      </c>
      <c r="B6" s="291">
        <v>3</v>
      </c>
      <c r="C6" s="292">
        <v>6</v>
      </c>
      <c r="D6" s="290" t="s">
        <v>75</v>
      </c>
      <c r="E6" s="293"/>
      <c r="F6" s="294" t="s">
        <v>76</v>
      </c>
      <c r="G6" s="295"/>
      <c r="H6" s="296" t="s">
        <v>211</v>
      </c>
      <c r="I6" s="329"/>
      <c r="J6" s="329"/>
      <c r="K6" s="354"/>
    </row>
    <row r="7" customHeight="1" spans="1:11">
      <c r="A7" s="284" t="s">
        <v>78</v>
      </c>
      <c r="B7" s="297">
        <v>1750</v>
      </c>
      <c r="C7" s="298"/>
      <c r="D7" s="290" t="s">
        <v>79</v>
      </c>
      <c r="E7" s="299"/>
      <c r="F7" s="294" t="s">
        <v>80</v>
      </c>
      <c r="G7" s="295"/>
      <c r="H7" s="300"/>
      <c r="I7" s="285"/>
      <c r="J7" s="285"/>
      <c r="K7" s="286"/>
    </row>
    <row r="8" customHeight="1" spans="1:11">
      <c r="A8" s="301" t="s">
        <v>82</v>
      </c>
      <c r="B8" s="302"/>
      <c r="C8" s="303"/>
      <c r="D8" s="304" t="s">
        <v>83</v>
      </c>
      <c r="E8" s="305"/>
      <c r="F8" s="306" t="s">
        <v>84</v>
      </c>
      <c r="G8" s="307"/>
      <c r="H8" s="304"/>
      <c r="I8" s="305"/>
      <c r="J8" s="305"/>
      <c r="K8" s="355"/>
    </row>
    <row r="9" customHeight="1" spans="1:11">
      <c r="A9" s="308" t="s">
        <v>212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customHeight="1" spans="1:11">
      <c r="A10" s="309" t="s">
        <v>88</v>
      </c>
      <c r="B10" s="310" t="s">
        <v>89</v>
      </c>
      <c r="C10" s="311" t="s">
        <v>90</v>
      </c>
      <c r="D10" s="312"/>
      <c r="E10" s="313" t="s">
        <v>93</v>
      </c>
      <c r="F10" s="310" t="s">
        <v>89</v>
      </c>
      <c r="G10" s="311" t="s">
        <v>90</v>
      </c>
      <c r="H10" s="310"/>
      <c r="I10" s="313" t="s">
        <v>91</v>
      </c>
      <c r="J10" s="310" t="s">
        <v>89</v>
      </c>
      <c r="K10" s="356" t="s">
        <v>90</v>
      </c>
    </row>
    <row r="11" customHeight="1" spans="1:11">
      <c r="A11" s="290" t="s">
        <v>94</v>
      </c>
      <c r="B11" s="314" t="s">
        <v>89</v>
      </c>
      <c r="C11" s="285" t="s">
        <v>90</v>
      </c>
      <c r="D11" s="299"/>
      <c r="E11" s="293" t="s">
        <v>96</v>
      </c>
      <c r="F11" s="314" t="s">
        <v>89</v>
      </c>
      <c r="G11" s="285" t="s">
        <v>90</v>
      </c>
      <c r="H11" s="314"/>
      <c r="I11" s="293" t="s">
        <v>101</v>
      </c>
      <c r="J11" s="314" t="s">
        <v>89</v>
      </c>
      <c r="K11" s="286" t="s">
        <v>90</v>
      </c>
    </row>
    <row r="12" customHeight="1" spans="1:11">
      <c r="A12" s="304" t="s">
        <v>203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55"/>
    </row>
    <row r="13" customHeight="1" spans="1:11">
      <c r="A13" s="315" t="s">
        <v>213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customHeight="1" spans="1:11">
      <c r="A14" s="316" t="s">
        <v>214</v>
      </c>
      <c r="B14" s="317"/>
      <c r="C14" s="317"/>
      <c r="D14" s="317"/>
      <c r="E14" s="317"/>
      <c r="F14" s="317"/>
      <c r="G14" s="317"/>
      <c r="H14" s="317"/>
      <c r="I14" s="357"/>
      <c r="J14" s="357"/>
      <c r="K14" s="358"/>
    </row>
    <row r="15" customHeight="1" spans="1:11">
      <c r="A15" s="318"/>
      <c r="B15" s="319"/>
      <c r="C15" s="319"/>
      <c r="D15" s="320"/>
      <c r="E15" s="321"/>
      <c r="F15" s="319"/>
      <c r="G15" s="319"/>
      <c r="H15" s="320"/>
      <c r="I15" s="359"/>
      <c r="J15" s="360"/>
      <c r="K15" s="361"/>
    </row>
    <row r="16" customHeight="1" spans="1:11">
      <c r="A16" s="322"/>
      <c r="B16" s="323"/>
      <c r="C16" s="323"/>
      <c r="D16" s="323"/>
      <c r="E16" s="323"/>
      <c r="F16" s="323"/>
      <c r="G16" s="323"/>
      <c r="H16" s="323"/>
      <c r="I16" s="323"/>
      <c r="J16" s="323"/>
      <c r="K16" s="362"/>
    </row>
    <row r="17" customHeight="1" spans="1:11">
      <c r="A17" s="315" t="s">
        <v>215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customHeight="1" spans="1:11">
      <c r="A18" s="316" t="s">
        <v>216</v>
      </c>
      <c r="B18" s="317"/>
      <c r="C18" s="317"/>
      <c r="D18" s="317"/>
      <c r="E18" s="317"/>
      <c r="F18" s="317"/>
      <c r="G18" s="317"/>
      <c r="H18" s="317"/>
      <c r="I18" s="357"/>
      <c r="J18" s="357"/>
      <c r="K18" s="358"/>
    </row>
    <row r="19" customHeight="1" spans="1:11">
      <c r="A19" s="318"/>
      <c r="B19" s="319"/>
      <c r="C19" s="319"/>
      <c r="D19" s="320"/>
      <c r="E19" s="321"/>
      <c r="F19" s="319"/>
      <c r="G19" s="319"/>
      <c r="H19" s="320"/>
      <c r="I19" s="359"/>
      <c r="J19" s="360"/>
      <c r="K19" s="361"/>
    </row>
    <row r="20" customHeight="1" spans="1:11">
      <c r="A20" s="322"/>
      <c r="B20" s="323"/>
      <c r="C20" s="323"/>
      <c r="D20" s="323"/>
      <c r="E20" s="323"/>
      <c r="F20" s="323"/>
      <c r="G20" s="323"/>
      <c r="H20" s="323"/>
      <c r="I20" s="323"/>
      <c r="J20" s="323"/>
      <c r="K20" s="362"/>
    </row>
    <row r="21" customHeight="1" spans="1:11">
      <c r="A21" s="324" t="s">
        <v>129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2" customHeight="1" spans="1:11">
      <c r="A22" s="179" t="s">
        <v>130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3"/>
    </row>
    <row r="23" customHeight="1" spans="1:11">
      <c r="A23" s="191" t="s">
        <v>131</v>
      </c>
      <c r="B23" s="193"/>
      <c r="C23" s="285" t="s">
        <v>67</v>
      </c>
      <c r="D23" s="285" t="s">
        <v>68</v>
      </c>
      <c r="E23" s="190"/>
      <c r="F23" s="190"/>
      <c r="G23" s="190"/>
      <c r="H23" s="190"/>
      <c r="I23" s="190"/>
      <c r="J23" s="190"/>
      <c r="K23" s="237"/>
    </row>
    <row r="24" customHeight="1" spans="1:11">
      <c r="A24" s="325" t="s">
        <v>217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63"/>
    </row>
    <row r="25" customHeight="1" spans="1:1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64"/>
    </row>
    <row r="26" customHeight="1" spans="1:11">
      <c r="A26" s="308" t="s">
        <v>138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</row>
    <row r="27" customHeight="1" spans="1:11">
      <c r="A27" s="278" t="s">
        <v>139</v>
      </c>
      <c r="B27" s="311" t="s">
        <v>99</v>
      </c>
      <c r="C27" s="311" t="s">
        <v>100</v>
      </c>
      <c r="D27" s="311" t="s">
        <v>92</v>
      </c>
      <c r="E27" s="279" t="s">
        <v>140</v>
      </c>
      <c r="F27" s="311" t="s">
        <v>99</v>
      </c>
      <c r="G27" s="311" t="s">
        <v>100</v>
      </c>
      <c r="H27" s="311" t="s">
        <v>92</v>
      </c>
      <c r="I27" s="279" t="s">
        <v>141</v>
      </c>
      <c r="J27" s="311" t="s">
        <v>99</v>
      </c>
      <c r="K27" s="356" t="s">
        <v>100</v>
      </c>
    </row>
    <row r="28" customHeight="1" spans="1:11">
      <c r="A28" s="296" t="s">
        <v>91</v>
      </c>
      <c r="B28" s="285" t="s">
        <v>99</v>
      </c>
      <c r="C28" s="285" t="s">
        <v>100</v>
      </c>
      <c r="D28" s="285" t="s">
        <v>92</v>
      </c>
      <c r="E28" s="329" t="s">
        <v>98</v>
      </c>
      <c r="F28" s="285" t="s">
        <v>99</v>
      </c>
      <c r="G28" s="285" t="s">
        <v>100</v>
      </c>
      <c r="H28" s="285" t="s">
        <v>92</v>
      </c>
      <c r="I28" s="329" t="s">
        <v>109</v>
      </c>
      <c r="J28" s="285" t="s">
        <v>99</v>
      </c>
      <c r="K28" s="286" t="s">
        <v>100</v>
      </c>
    </row>
    <row r="29" customHeight="1" spans="1:11">
      <c r="A29" s="284" t="s">
        <v>102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5"/>
    </row>
    <row r="30" customHeight="1" spans="1:11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66"/>
    </row>
    <row r="31" customHeight="1" spans="1:11">
      <c r="A31" s="333" t="s">
        <v>218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ht="17.25" customHeight="1" spans="1:11">
      <c r="A32" s="334" t="s">
        <v>219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7"/>
    </row>
    <row r="33" ht="17.25" customHeight="1" spans="1:11">
      <c r="A33" s="336" t="s">
        <v>220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8"/>
    </row>
    <row r="34" ht="17.25" customHeight="1" spans="1:1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68"/>
    </row>
    <row r="35" ht="17.25" customHeight="1" spans="1:11">
      <c r="A35" s="336"/>
      <c r="B35" s="337"/>
      <c r="C35" s="337"/>
      <c r="D35" s="337"/>
      <c r="E35" s="337"/>
      <c r="F35" s="337"/>
      <c r="G35" s="337"/>
      <c r="H35" s="337"/>
      <c r="I35" s="337"/>
      <c r="J35" s="337"/>
      <c r="K35" s="368"/>
    </row>
    <row r="36" ht="17.25" customHeight="1" spans="1:11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68"/>
    </row>
    <row r="37" ht="17.25" customHeight="1" spans="1:11">
      <c r="A37" s="336"/>
      <c r="B37" s="337"/>
      <c r="C37" s="337"/>
      <c r="D37" s="337"/>
      <c r="E37" s="337"/>
      <c r="F37" s="337"/>
      <c r="G37" s="337"/>
      <c r="H37" s="337"/>
      <c r="I37" s="337"/>
      <c r="J37" s="337"/>
      <c r="K37" s="368"/>
    </row>
    <row r="38" ht="17.25" customHeight="1" spans="1:11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68"/>
    </row>
    <row r="39" ht="17.25" customHeight="1" spans="1:11">
      <c r="A39" s="336"/>
      <c r="B39" s="337"/>
      <c r="C39" s="337"/>
      <c r="D39" s="337"/>
      <c r="E39" s="337"/>
      <c r="F39" s="337"/>
      <c r="G39" s="337"/>
      <c r="H39" s="337"/>
      <c r="I39" s="337"/>
      <c r="J39" s="337"/>
      <c r="K39" s="368"/>
    </row>
    <row r="40" ht="17.25" customHeight="1" spans="1:11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68"/>
    </row>
    <row r="41" ht="17.25" customHeight="1" spans="1:11">
      <c r="A41" s="336"/>
      <c r="B41" s="337"/>
      <c r="C41" s="337"/>
      <c r="D41" s="337"/>
      <c r="E41" s="337"/>
      <c r="F41" s="337"/>
      <c r="G41" s="337"/>
      <c r="H41" s="337"/>
      <c r="I41" s="337"/>
      <c r="J41" s="337"/>
      <c r="K41" s="368"/>
    </row>
    <row r="42" ht="17.25" customHeight="1" spans="1:11">
      <c r="A42" s="336"/>
      <c r="B42" s="337"/>
      <c r="C42" s="337"/>
      <c r="D42" s="337"/>
      <c r="E42" s="337"/>
      <c r="F42" s="337"/>
      <c r="G42" s="337"/>
      <c r="H42" s="337"/>
      <c r="I42" s="337"/>
      <c r="J42" s="337"/>
      <c r="K42" s="368"/>
    </row>
    <row r="43" ht="17.25" customHeight="1" spans="1:11">
      <c r="A43" s="331" t="s">
        <v>137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66"/>
    </row>
    <row r="44" customHeight="1" spans="1:11">
      <c r="A44" s="333" t="s">
        <v>221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</row>
    <row r="45" ht="18" customHeight="1" spans="1:11">
      <c r="A45" s="338" t="s">
        <v>203</v>
      </c>
      <c r="B45" s="339"/>
      <c r="C45" s="339"/>
      <c r="D45" s="339"/>
      <c r="E45" s="339"/>
      <c r="F45" s="339"/>
      <c r="G45" s="339"/>
      <c r="H45" s="339"/>
      <c r="I45" s="339"/>
      <c r="J45" s="339"/>
      <c r="K45" s="369"/>
    </row>
    <row r="46" ht="18" customHeight="1" spans="1:11">
      <c r="A46" s="338"/>
      <c r="B46" s="339"/>
      <c r="C46" s="339"/>
      <c r="D46" s="339"/>
      <c r="E46" s="339"/>
      <c r="F46" s="339"/>
      <c r="G46" s="339"/>
      <c r="H46" s="339"/>
      <c r="I46" s="339"/>
      <c r="J46" s="339"/>
      <c r="K46" s="369"/>
    </row>
    <row r="47" ht="18" customHeight="1" spans="1:1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64"/>
    </row>
    <row r="48" ht="21" customHeight="1" spans="1:11">
      <c r="A48" s="340" t="s">
        <v>143</v>
      </c>
      <c r="B48" s="341" t="s">
        <v>144</v>
      </c>
      <c r="C48" s="341"/>
      <c r="D48" s="342" t="s">
        <v>145</v>
      </c>
      <c r="E48" s="343"/>
      <c r="F48" s="342" t="s">
        <v>147</v>
      </c>
      <c r="G48" s="344"/>
      <c r="H48" s="345" t="s">
        <v>148</v>
      </c>
      <c r="I48" s="345"/>
      <c r="J48" s="341"/>
      <c r="K48" s="370"/>
    </row>
    <row r="49" customHeight="1" spans="1:11">
      <c r="A49" s="346" t="s">
        <v>149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71"/>
    </row>
    <row r="50" customHeight="1" spans="1:11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72"/>
    </row>
    <row r="51" customHeight="1" spans="1:11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73"/>
    </row>
    <row r="52" ht="21" customHeight="1" spans="1:11">
      <c r="A52" s="340" t="s">
        <v>143</v>
      </c>
      <c r="B52" s="341" t="s">
        <v>144</v>
      </c>
      <c r="C52" s="341"/>
      <c r="D52" s="342" t="s">
        <v>145</v>
      </c>
      <c r="E52" s="342"/>
      <c r="F52" s="342" t="s">
        <v>147</v>
      </c>
      <c r="G52" s="342"/>
      <c r="H52" s="345" t="s">
        <v>148</v>
      </c>
      <c r="I52" s="345"/>
      <c r="J52" s="374"/>
      <c r="K52" s="37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J33" sqref="J33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57" t="s">
        <v>151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61"/>
      <c r="J2" s="262" t="s">
        <v>57</v>
      </c>
      <c r="K2" s="125" t="s">
        <v>222</v>
      </c>
      <c r="L2" s="125"/>
      <c r="M2" s="125"/>
      <c r="N2" s="125"/>
      <c r="O2" s="125"/>
      <c r="P2" s="263"/>
    </row>
    <row r="3" s="120" customFormat="1" ht="16" customHeight="1" spans="1:16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264"/>
      <c r="J3" s="156" t="s">
        <v>155</v>
      </c>
      <c r="K3" s="156"/>
      <c r="L3" s="156"/>
      <c r="M3" s="156"/>
      <c r="N3" s="156"/>
      <c r="O3" s="156"/>
      <c r="P3" s="265"/>
    </row>
    <row r="4" s="120" customFormat="1" ht="16" customHeight="1" spans="1:16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264"/>
      <c r="J4" s="159" t="s">
        <v>223</v>
      </c>
      <c r="K4" s="159" t="s">
        <v>125</v>
      </c>
      <c r="L4" s="159" t="s">
        <v>224</v>
      </c>
      <c r="M4" s="159" t="s">
        <v>126</v>
      </c>
      <c r="N4" s="159" t="s">
        <v>125</v>
      </c>
      <c r="O4" s="159" t="s">
        <v>224</v>
      </c>
      <c r="P4" s="266"/>
    </row>
    <row r="5" s="120" customFormat="1" ht="16" customHeight="1" spans="1:16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264"/>
      <c r="J5" s="129" t="s">
        <v>225</v>
      </c>
      <c r="K5" s="130" t="s">
        <v>226</v>
      </c>
      <c r="L5" s="130" t="s">
        <v>227</v>
      </c>
      <c r="M5" s="130" t="s">
        <v>228</v>
      </c>
      <c r="N5" s="130" t="s">
        <v>229</v>
      </c>
      <c r="O5" s="130" t="s">
        <v>230</v>
      </c>
      <c r="P5" s="267" t="s">
        <v>122</v>
      </c>
    </row>
    <row r="6" s="120" customFormat="1" ht="16" customHeight="1" spans="1:16">
      <c r="A6" s="133" t="s">
        <v>163</v>
      </c>
      <c r="B6" s="134">
        <f>C6-1</f>
        <v>68.5</v>
      </c>
      <c r="C6" s="134">
        <f>D6-2</f>
        <v>69.5</v>
      </c>
      <c r="D6" s="135">
        <v>71.5</v>
      </c>
      <c r="E6" s="134">
        <f>D6+2</f>
        <v>73.5</v>
      </c>
      <c r="F6" s="134">
        <f>E6+2</f>
        <v>75.5</v>
      </c>
      <c r="G6" s="134">
        <f>F6+1</f>
        <v>76.5</v>
      </c>
      <c r="H6" s="134"/>
      <c r="I6" s="264"/>
      <c r="J6" s="165" t="s">
        <v>231</v>
      </c>
      <c r="K6" s="165" t="s">
        <v>232</v>
      </c>
      <c r="L6" s="165" t="s">
        <v>233</v>
      </c>
      <c r="M6" s="165" t="s">
        <v>234</v>
      </c>
      <c r="N6" s="165" t="s">
        <v>235</v>
      </c>
      <c r="O6" s="165" t="s">
        <v>236</v>
      </c>
      <c r="P6" s="268"/>
    </row>
    <row r="7" s="120" customFormat="1" ht="16" customHeight="1" spans="1:16">
      <c r="A7" s="130" t="s">
        <v>166</v>
      </c>
      <c r="B7" s="134">
        <f>C7-1</f>
        <v>65</v>
      </c>
      <c r="C7" s="134">
        <f>D7-2</f>
        <v>66</v>
      </c>
      <c r="D7" s="135">
        <v>68</v>
      </c>
      <c r="E7" s="134">
        <f>D7+2</f>
        <v>70</v>
      </c>
      <c r="F7" s="134">
        <f>E7+2</f>
        <v>72</v>
      </c>
      <c r="G7" s="134">
        <f>F7+1</f>
        <v>73</v>
      </c>
      <c r="H7" s="134"/>
      <c r="I7" s="264"/>
      <c r="J7" s="165" t="s">
        <v>237</v>
      </c>
      <c r="K7" s="165" t="s">
        <v>238</v>
      </c>
      <c r="L7" s="165" t="s">
        <v>239</v>
      </c>
      <c r="M7" s="165" t="s">
        <v>240</v>
      </c>
      <c r="N7" s="165" t="s">
        <v>241</v>
      </c>
      <c r="O7" s="165" t="s">
        <v>242</v>
      </c>
      <c r="P7" s="268"/>
    </row>
    <row r="8" s="120" customFormat="1" ht="16" customHeight="1" spans="1:16">
      <c r="A8" s="130" t="s">
        <v>169</v>
      </c>
      <c r="B8" s="134">
        <f t="shared" ref="B8:B10" si="0">C8-4</f>
        <v>104</v>
      </c>
      <c r="C8" s="134">
        <f t="shared" ref="C8:C10" si="1">D8-4</f>
        <v>108</v>
      </c>
      <c r="D8" s="136" t="s">
        <v>170</v>
      </c>
      <c r="E8" s="134">
        <f t="shared" ref="E8:E10" si="2">D8+4</f>
        <v>116</v>
      </c>
      <c r="F8" s="134">
        <f>E8+4</f>
        <v>120</v>
      </c>
      <c r="G8" s="134">
        <f t="shared" ref="G8:G10" si="3">F8+6</f>
        <v>126</v>
      </c>
      <c r="H8" s="134"/>
      <c r="I8" s="264"/>
      <c r="J8" s="165" t="s">
        <v>237</v>
      </c>
      <c r="K8" s="165" t="s">
        <v>243</v>
      </c>
      <c r="L8" s="165" t="s">
        <v>184</v>
      </c>
      <c r="M8" s="165" t="s">
        <v>240</v>
      </c>
      <c r="N8" s="269" t="s">
        <v>165</v>
      </c>
      <c r="O8" s="269" t="s">
        <v>244</v>
      </c>
      <c r="P8" s="268"/>
    </row>
    <row r="9" s="120" customFormat="1" ht="16" customHeight="1" spans="1:16">
      <c r="A9" s="130" t="s">
        <v>172</v>
      </c>
      <c r="B9" s="134">
        <f t="shared" si="0"/>
        <v>102</v>
      </c>
      <c r="C9" s="134">
        <f t="shared" si="1"/>
        <v>106</v>
      </c>
      <c r="D9" s="136" t="s">
        <v>173</v>
      </c>
      <c r="E9" s="134">
        <f t="shared" si="2"/>
        <v>114</v>
      </c>
      <c r="F9" s="134">
        <f>E9+5</f>
        <v>119</v>
      </c>
      <c r="G9" s="134">
        <f t="shared" si="3"/>
        <v>125</v>
      </c>
      <c r="H9" s="137"/>
      <c r="I9" s="264"/>
      <c r="J9" s="165" t="s">
        <v>231</v>
      </c>
      <c r="K9" s="165" t="s">
        <v>245</v>
      </c>
      <c r="L9" s="165" t="s">
        <v>164</v>
      </c>
      <c r="M9" s="165" t="s">
        <v>171</v>
      </c>
      <c r="N9" s="269" t="s">
        <v>246</v>
      </c>
      <c r="O9" s="269" t="s">
        <v>246</v>
      </c>
      <c r="P9" s="268"/>
    </row>
    <row r="10" s="120" customFormat="1" ht="16" customHeight="1" spans="1:16">
      <c r="A10" s="130" t="s">
        <v>176</v>
      </c>
      <c r="B10" s="137">
        <f t="shared" si="0"/>
        <v>103</v>
      </c>
      <c r="C10" s="137">
        <f t="shared" si="1"/>
        <v>107</v>
      </c>
      <c r="D10" s="138">
        <v>111</v>
      </c>
      <c r="E10" s="137">
        <f t="shared" si="2"/>
        <v>115</v>
      </c>
      <c r="F10" s="137">
        <f>E10+5</f>
        <v>120</v>
      </c>
      <c r="G10" s="137">
        <f t="shared" si="3"/>
        <v>126</v>
      </c>
      <c r="H10" s="134"/>
      <c r="I10" s="264"/>
      <c r="J10" s="165" t="s">
        <v>247</v>
      </c>
      <c r="K10" s="165" t="s">
        <v>178</v>
      </c>
      <c r="L10" s="165" t="s">
        <v>237</v>
      </c>
      <c r="M10" s="165" t="s">
        <v>231</v>
      </c>
      <c r="N10" s="165" t="s">
        <v>248</v>
      </c>
      <c r="O10" s="165" t="s">
        <v>249</v>
      </c>
      <c r="P10" s="268"/>
    </row>
    <row r="11" s="120" customFormat="1" ht="16" customHeight="1" spans="1:16">
      <c r="A11" s="130" t="s">
        <v>179</v>
      </c>
      <c r="B11" s="134">
        <f>C11-1.2</f>
        <v>45.6</v>
      </c>
      <c r="C11" s="134">
        <f>D11-1.2</f>
        <v>46.8</v>
      </c>
      <c r="D11" s="135">
        <v>48</v>
      </c>
      <c r="E11" s="134">
        <f>D11+1.2</f>
        <v>49.2</v>
      </c>
      <c r="F11" s="134">
        <f>E11+1.2</f>
        <v>50.4</v>
      </c>
      <c r="G11" s="134">
        <f>F11+1.4</f>
        <v>51.8</v>
      </c>
      <c r="H11" s="134"/>
      <c r="I11" s="264"/>
      <c r="J11" s="165" t="s">
        <v>250</v>
      </c>
      <c r="K11" s="165" t="s">
        <v>251</v>
      </c>
      <c r="L11" s="165" t="s">
        <v>171</v>
      </c>
      <c r="M11" s="165" t="s">
        <v>252</v>
      </c>
      <c r="N11" s="165" t="s">
        <v>253</v>
      </c>
      <c r="O11" s="165" t="s">
        <v>254</v>
      </c>
      <c r="P11" s="268"/>
    </row>
    <row r="12" s="120" customFormat="1" ht="16" customHeight="1" spans="1:16">
      <c r="A12" s="130" t="s">
        <v>183</v>
      </c>
      <c r="B12" s="134">
        <f>C12-0.6</f>
        <v>60.7</v>
      </c>
      <c r="C12" s="134">
        <f>D12-1.2</f>
        <v>61.3</v>
      </c>
      <c r="D12" s="135">
        <v>62.5</v>
      </c>
      <c r="E12" s="134">
        <f>D12+1.2</f>
        <v>63.7</v>
      </c>
      <c r="F12" s="134">
        <f>E12+1.2</f>
        <v>64.9</v>
      </c>
      <c r="G12" s="134">
        <f>F12+0.6</f>
        <v>65.5</v>
      </c>
      <c r="H12" s="134"/>
      <c r="I12" s="264"/>
      <c r="J12" s="165" t="s">
        <v>184</v>
      </c>
      <c r="K12" s="165" t="s">
        <v>185</v>
      </c>
      <c r="L12" s="165" t="s">
        <v>186</v>
      </c>
      <c r="M12" s="165" t="s">
        <v>255</v>
      </c>
      <c r="N12" s="165" t="s">
        <v>256</v>
      </c>
      <c r="O12" s="165" t="s">
        <v>257</v>
      </c>
      <c r="P12" s="268"/>
    </row>
    <row r="13" s="120" customFormat="1" ht="16" customHeight="1" spans="1:16">
      <c r="A13" s="130" t="s">
        <v>187</v>
      </c>
      <c r="B13" s="134">
        <f>C13-0.8</f>
        <v>19.9</v>
      </c>
      <c r="C13" s="134">
        <f>D13-0.8</f>
        <v>20.7</v>
      </c>
      <c r="D13" s="135">
        <v>21.5</v>
      </c>
      <c r="E13" s="134">
        <f>D13+0.8</f>
        <v>22.3</v>
      </c>
      <c r="F13" s="134">
        <f>E13+0.8</f>
        <v>23.1</v>
      </c>
      <c r="G13" s="134">
        <f>F13+1.3</f>
        <v>24.4</v>
      </c>
      <c r="H13" s="139"/>
      <c r="I13" s="264"/>
      <c r="J13" s="165" t="s">
        <v>184</v>
      </c>
      <c r="K13" s="165" t="s">
        <v>184</v>
      </c>
      <c r="L13" s="165" t="s">
        <v>188</v>
      </c>
      <c r="M13" s="165" t="s">
        <v>184</v>
      </c>
      <c r="N13" s="165" t="s">
        <v>184</v>
      </c>
      <c r="O13" s="165" t="s">
        <v>252</v>
      </c>
      <c r="P13" s="268"/>
    </row>
    <row r="14" s="120" customFormat="1" ht="16" customHeight="1" spans="1:16">
      <c r="A14" s="130" t="s">
        <v>189</v>
      </c>
      <c r="B14" s="134">
        <f>C14-0.7</f>
        <v>16.6</v>
      </c>
      <c r="C14" s="134">
        <f>D14-0.7</f>
        <v>17.3</v>
      </c>
      <c r="D14" s="140">
        <v>18</v>
      </c>
      <c r="E14" s="134">
        <f>D14+0.7</f>
        <v>18.7</v>
      </c>
      <c r="F14" s="134">
        <f>E14+0.7</f>
        <v>19.4</v>
      </c>
      <c r="G14" s="134">
        <f>F14+1</f>
        <v>20.4</v>
      </c>
      <c r="H14" s="134"/>
      <c r="I14" s="264"/>
      <c r="J14" s="165" t="s">
        <v>165</v>
      </c>
      <c r="K14" s="165" t="s">
        <v>165</v>
      </c>
      <c r="L14" s="165" t="s">
        <v>171</v>
      </c>
      <c r="M14" s="165" t="s">
        <v>165</v>
      </c>
      <c r="N14" s="165" t="s">
        <v>165</v>
      </c>
      <c r="O14" s="165" t="s">
        <v>171</v>
      </c>
      <c r="P14" s="268"/>
    </row>
    <row r="15" s="120" customFormat="1" ht="16" customHeight="1" spans="1:16">
      <c r="A15" s="130" t="s">
        <v>190</v>
      </c>
      <c r="B15" s="134">
        <f>C15-0.5</f>
        <v>13</v>
      </c>
      <c r="C15" s="134">
        <f>D15-0.5</f>
        <v>13.5</v>
      </c>
      <c r="D15" s="135">
        <v>14</v>
      </c>
      <c r="E15" s="134">
        <f>D15+0.5</f>
        <v>14.5</v>
      </c>
      <c r="F15" s="134">
        <f>E15+0.5</f>
        <v>15</v>
      </c>
      <c r="G15" s="134">
        <f>F15+0.7</f>
        <v>15.7</v>
      </c>
      <c r="H15" s="134"/>
      <c r="I15" s="264"/>
      <c r="J15" s="165" t="s">
        <v>184</v>
      </c>
      <c r="K15" s="165" t="s">
        <v>184</v>
      </c>
      <c r="L15" s="165" t="s">
        <v>188</v>
      </c>
      <c r="M15" s="165" t="s">
        <v>184</v>
      </c>
      <c r="N15" s="165" t="s">
        <v>184</v>
      </c>
      <c r="O15" s="165" t="s">
        <v>252</v>
      </c>
      <c r="P15" s="268"/>
    </row>
    <row r="16" s="120" customFormat="1" ht="16" customHeight="1" spans="1:16">
      <c r="A16" s="130" t="s">
        <v>191</v>
      </c>
      <c r="B16" s="134">
        <f>C16-0.5</f>
        <v>10</v>
      </c>
      <c r="C16" s="134">
        <f>D16-0.5</f>
        <v>10.5</v>
      </c>
      <c r="D16" s="135">
        <v>11</v>
      </c>
      <c r="E16" s="134">
        <f>D16+0.5</f>
        <v>11.5</v>
      </c>
      <c r="F16" s="134">
        <f>E16+0.5</f>
        <v>12</v>
      </c>
      <c r="G16" s="139">
        <f>F16+0.7</f>
        <v>12.7</v>
      </c>
      <c r="H16" s="134"/>
      <c r="I16" s="264"/>
      <c r="J16" s="165" t="s">
        <v>184</v>
      </c>
      <c r="K16" s="165" t="s">
        <v>184</v>
      </c>
      <c r="L16" s="165" t="s">
        <v>184</v>
      </c>
      <c r="M16" s="165" t="s">
        <v>184</v>
      </c>
      <c r="N16" s="165" t="s">
        <v>184</v>
      </c>
      <c r="O16" s="165" t="s">
        <v>184</v>
      </c>
      <c r="P16" s="268"/>
    </row>
    <row r="17" s="120" customFormat="1" ht="16" customHeight="1" spans="1:16">
      <c r="A17" s="141" t="s">
        <v>192</v>
      </c>
      <c r="B17" s="134">
        <f>C17</f>
        <v>7.5</v>
      </c>
      <c r="C17" s="134">
        <f>D17</f>
        <v>7.5</v>
      </c>
      <c r="D17" s="135">
        <v>7.5</v>
      </c>
      <c r="E17" s="134">
        <f>D17</f>
        <v>7.5</v>
      </c>
      <c r="F17" s="134">
        <f>D17</f>
        <v>7.5</v>
      </c>
      <c r="G17" s="134">
        <f>D17</f>
        <v>7.5</v>
      </c>
      <c r="H17" s="134"/>
      <c r="I17" s="264"/>
      <c r="J17" s="165" t="s">
        <v>193</v>
      </c>
      <c r="K17" s="165" t="s">
        <v>181</v>
      </c>
      <c r="L17" s="165" t="s">
        <v>194</v>
      </c>
      <c r="M17" s="165" t="s">
        <v>258</v>
      </c>
      <c r="N17" s="165" t="s">
        <v>259</v>
      </c>
      <c r="O17" s="165" t="s">
        <v>251</v>
      </c>
      <c r="P17" s="268"/>
    </row>
    <row r="18" s="120" customFormat="1" ht="16" customHeight="1" spans="1:16">
      <c r="A18" s="142" t="s">
        <v>195</v>
      </c>
      <c r="B18" s="137">
        <f>C18-1</f>
        <v>-2</v>
      </c>
      <c r="C18" s="137">
        <f t="shared" ref="C18:C23" si="4">D18-1</f>
        <v>-1</v>
      </c>
      <c r="D18" s="138"/>
      <c r="E18" s="137">
        <f>D18+1</f>
        <v>1</v>
      </c>
      <c r="F18" s="137">
        <f>E18+1</f>
        <v>2</v>
      </c>
      <c r="G18" s="137">
        <f>F18+1.5</f>
        <v>3.5</v>
      </c>
      <c r="H18" s="134"/>
      <c r="I18" s="264"/>
      <c r="J18" s="165" t="s">
        <v>184</v>
      </c>
      <c r="K18" s="165" t="s">
        <v>184</v>
      </c>
      <c r="L18" s="165" t="s">
        <v>184</v>
      </c>
      <c r="M18" s="165" t="s">
        <v>184</v>
      </c>
      <c r="N18" s="165" t="s">
        <v>184</v>
      </c>
      <c r="O18" s="165" t="s">
        <v>184</v>
      </c>
      <c r="P18" s="268"/>
    </row>
    <row r="19" s="120" customFormat="1" ht="16" customHeight="1" spans="1:16">
      <c r="A19" s="130" t="s">
        <v>196</v>
      </c>
      <c r="B19" s="134">
        <f>C19-1</f>
        <v>49</v>
      </c>
      <c r="C19" s="134">
        <f t="shared" si="4"/>
        <v>50</v>
      </c>
      <c r="D19" s="135">
        <v>51</v>
      </c>
      <c r="E19" s="134">
        <f>D19+1</f>
        <v>52</v>
      </c>
      <c r="F19" s="134">
        <f>E19+1</f>
        <v>53</v>
      </c>
      <c r="G19" s="134">
        <f>F19+1.5</f>
        <v>54.5</v>
      </c>
      <c r="H19" s="134"/>
      <c r="I19" s="264"/>
      <c r="J19" s="165" t="s">
        <v>184</v>
      </c>
      <c r="K19" s="165" t="s">
        <v>184</v>
      </c>
      <c r="L19" s="165" t="s">
        <v>184</v>
      </c>
      <c r="M19" s="165" t="s">
        <v>184</v>
      </c>
      <c r="N19" s="165" t="s">
        <v>184</v>
      </c>
      <c r="O19" s="165" t="s">
        <v>184</v>
      </c>
      <c r="P19" s="268"/>
    </row>
    <row r="20" s="120" customFormat="1" ht="16" customHeight="1" spans="1:16">
      <c r="A20" s="130" t="s">
        <v>197</v>
      </c>
      <c r="B20" s="134">
        <f>C20-1.2</f>
        <v>-3</v>
      </c>
      <c r="C20" s="134">
        <f>D20-1.8</f>
        <v>-1.8</v>
      </c>
      <c r="D20" s="135">
        <v>0</v>
      </c>
      <c r="E20" s="134">
        <f>D20+1.8</f>
        <v>1.8</v>
      </c>
      <c r="F20" s="134">
        <f>E20+1.8</f>
        <v>3.6</v>
      </c>
      <c r="G20" s="134">
        <f>F20+1.3</f>
        <v>4.9</v>
      </c>
      <c r="H20" s="134"/>
      <c r="I20" s="264"/>
      <c r="J20" s="165" t="s">
        <v>184</v>
      </c>
      <c r="K20" s="165" t="s">
        <v>184</v>
      </c>
      <c r="L20" s="165" t="s">
        <v>184</v>
      </c>
      <c r="M20" s="165" t="s">
        <v>184</v>
      </c>
      <c r="N20" s="165" t="s">
        <v>184</v>
      </c>
      <c r="O20" s="165" t="s">
        <v>184</v>
      </c>
      <c r="P20" s="268"/>
    </row>
    <row r="21" s="120" customFormat="1" ht="16" customHeight="1" spans="1:16">
      <c r="A21" s="141" t="s">
        <v>198</v>
      </c>
      <c r="B21" s="134">
        <f>C21-0.5</f>
        <v>33.5</v>
      </c>
      <c r="C21" s="134">
        <f>D21-0.5</f>
        <v>34</v>
      </c>
      <c r="D21" s="135">
        <v>34.5</v>
      </c>
      <c r="E21" s="134">
        <f t="shared" ref="E21:G21" si="5">D21+0.5</f>
        <v>35</v>
      </c>
      <c r="F21" s="134">
        <f t="shared" si="5"/>
        <v>35.5</v>
      </c>
      <c r="G21" s="134">
        <f t="shared" si="5"/>
        <v>36</v>
      </c>
      <c r="H21" s="143"/>
      <c r="I21" s="264"/>
      <c r="J21" s="165" t="s">
        <v>199</v>
      </c>
      <c r="K21" s="165" t="s">
        <v>181</v>
      </c>
      <c r="L21" s="165" t="s">
        <v>200</v>
      </c>
      <c r="M21" s="165" t="s">
        <v>260</v>
      </c>
      <c r="N21" s="165" t="s">
        <v>260</v>
      </c>
      <c r="O21" s="165" t="s">
        <v>180</v>
      </c>
      <c r="P21" s="268"/>
    </row>
    <row r="22" s="120" customFormat="1" ht="16" customHeight="1" spans="1:16">
      <c r="A22" s="130" t="s">
        <v>201</v>
      </c>
      <c r="B22" s="134">
        <f>C22-0.5</f>
        <v>23.5</v>
      </c>
      <c r="C22" s="134">
        <f>D22-0.5</f>
        <v>24</v>
      </c>
      <c r="D22" s="136">
        <v>24.5</v>
      </c>
      <c r="E22" s="134">
        <f t="shared" ref="E22:G22" si="6">D22+0.5</f>
        <v>25</v>
      </c>
      <c r="F22" s="134">
        <f t="shared" si="6"/>
        <v>25.5</v>
      </c>
      <c r="G22" s="134">
        <f t="shared" si="6"/>
        <v>26</v>
      </c>
      <c r="H22" s="144"/>
      <c r="I22" s="264"/>
      <c r="J22" s="165" t="s">
        <v>184</v>
      </c>
      <c r="K22" s="165" t="s">
        <v>184</v>
      </c>
      <c r="L22" s="165" t="s">
        <v>184</v>
      </c>
      <c r="M22" s="165" t="s">
        <v>184</v>
      </c>
      <c r="N22" s="165" t="s">
        <v>184</v>
      </c>
      <c r="O22" s="165" t="s">
        <v>184</v>
      </c>
      <c r="P22" s="268"/>
    </row>
    <row r="23" s="120" customFormat="1" ht="16" customHeight="1" spans="1:16">
      <c r="A23" s="130" t="s">
        <v>202</v>
      </c>
      <c r="B23" s="134">
        <f>C23</f>
        <v>17.5</v>
      </c>
      <c r="C23" s="134">
        <f t="shared" si="4"/>
        <v>17.5</v>
      </c>
      <c r="D23" s="136">
        <v>18.5</v>
      </c>
      <c r="E23" s="134">
        <f>D23</f>
        <v>18.5</v>
      </c>
      <c r="F23" s="134">
        <f>E23+1.5</f>
        <v>20</v>
      </c>
      <c r="G23" s="134">
        <f>F23</f>
        <v>20</v>
      </c>
      <c r="H23" s="145"/>
      <c r="I23" s="264"/>
      <c r="J23" s="165" t="s">
        <v>184</v>
      </c>
      <c r="K23" s="165" t="s">
        <v>184</v>
      </c>
      <c r="L23" s="165" t="s">
        <v>184</v>
      </c>
      <c r="M23" s="165" t="s">
        <v>184</v>
      </c>
      <c r="N23" s="165" t="s">
        <v>184</v>
      </c>
      <c r="O23" s="165" t="s">
        <v>184</v>
      </c>
      <c r="P23" s="268"/>
    </row>
    <row r="24" s="120" customFormat="1" ht="16" customHeight="1" spans="1:16">
      <c r="A24" s="146"/>
      <c r="B24" s="147"/>
      <c r="C24" s="147"/>
      <c r="D24" s="148"/>
      <c r="E24" s="147"/>
      <c r="F24" s="147"/>
      <c r="G24" s="147"/>
      <c r="H24" s="147"/>
      <c r="I24" s="264"/>
      <c r="J24" s="165"/>
      <c r="K24" s="165"/>
      <c r="L24" s="165"/>
      <c r="M24" s="165"/>
      <c r="N24" s="165"/>
      <c r="O24" s="165"/>
      <c r="P24" s="268"/>
    </row>
    <row r="25" s="120" customFormat="1" ht="16" customHeight="1" spans="1:16">
      <c r="A25" s="129"/>
      <c r="B25" s="134"/>
      <c r="C25" s="134"/>
      <c r="D25" s="135"/>
      <c r="E25" s="259"/>
      <c r="F25" s="259"/>
      <c r="G25" s="259"/>
      <c r="H25" s="134"/>
      <c r="I25" s="264"/>
      <c r="J25" s="165"/>
      <c r="K25" s="165"/>
      <c r="L25" s="165"/>
      <c r="M25" s="165"/>
      <c r="N25" s="165"/>
      <c r="O25" s="165"/>
      <c r="P25" s="268"/>
    </row>
    <row r="26" s="120" customFormat="1" ht="16" customHeight="1" spans="1:16">
      <c r="A26" s="260"/>
      <c r="B26" s="143"/>
      <c r="C26" s="143"/>
      <c r="D26" s="143"/>
      <c r="E26" s="143"/>
      <c r="F26" s="143"/>
      <c r="G26" s="143"/>
      <c r="H26" s="143"/>
      <c r="I26" s="264"/>
      <c r="J26" s="163"/>
      <c r="K26" s="165"/>
      <c r="L26" s="165"/>
      <c r="M26" s="165"/>
      <c r="N26" s="165"/>
      <c r="O26" s="165"/>
      <c r="P26" s="268"/>
    </row>
    <row r="27" s="120" customFormat="1" ht="14.25" spans="1:16">
      <c r="A27" s="170" t="s">
        <v>203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</row>
    <row r="28" s="120" customFormat="1" ht="14.25" spans="1:16">
      <c r="A28" s="120" t="s">
        <v>204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  <row r="29" s="120" customFormat="1" ht="14.25" spans="1:15">
      <c r="A29" s="149"/>
      <c r="B29" s="149"/>
      <c r="C29" s="149"/>
      <c r="D29" s="149"/>
      <c r="E29" s="149"/>
      <c r="F29" s="149"/>
      <c r="G29" s="149"/>
      <c r="H29" s="149"/>
      <c r="I29" s="149"/>
      <c r="J29" s="170" t="s">
        <v>261</v>
      </c>
      <c r="K29" s="270">
        <v>44890</v>
      </c>
      <c r="L29" s="271"/>
      <c r="M29" s="170" t="s">
        <v>206</v>
      </c>
      <c r="N29" s="170"/>
      <c r="O29" s="170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24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50"/>
      <c r="L1" s="150"/>
      <c r="M1" s="150"/>
      <c r="N1" s="150"/>
      <c r="O1" s="150"/>
      <c r="P1" s="150"/>
      <c r="Q1" s="15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72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5"/>
      <c r="J3" s="156" t="s">
        <v>155</v>
      </c>
      <c r="K3" s="157"/>
      <c r="L3" s="157"/>
      <c r="M3" s="157"/>
      <c r="N3" s="157"/>
      <c r="O3" s="158"/>
      <c r="P3" s="158"/>
      <c r="Q3" s="173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5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74" t="s">
        <v>263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5"/>
      <c r="J5" s="159"/>
      <c r="K5" s="162" t="s">
        <v>156</v>
      </c>
      <c r="L5" s="162" t="s">
        <v>157</v>
      </c>
      <c r="M5" s="162" t="s">
        <v>158</v>
      </c>
      <c r="N5" s="162" t="s">
        <v>159</v>
      </c>
      <c r="O5" s="162" t="s">
        <v>160</v>
      </c>
      <c r="P5" s="162" t="s">
        <v>161</v>
      </c>
      <c r="Q5" s="162" t="s">
        <v>264</v>
      </c>
    </row>
    <row r="6" s="120" customFormat="1" ht="29.1" customHeight="1" spans="1:17">
      <c r="A6" s="133" t="s">
        <v>163</v>
      </c>
      <c r="B6" s="134">
        <f>C6-1</f>
        <v>68.5</v>
      </c>
      <c r="C6" s="134">
        <f>D6-2</f>
        <v>69.5</v>
      </c>
      <c r="D6" s="135">
        <v>71.5</v>
      </c>
      <c r="E6" s="134">
        <f>D6+2</f>
        <v>73.5</v>
      </c>
      <c r="F6" s="134">
        <f>E6+2</f>
        <v>75.5</v>
      </c>
      <c r="G6" s="134">
        <f>F6+1</f>
        <v>76.5</v>
      </c>
      <c r="H6" s="134"/>
      <c r="I6" s="155"/>
      <c r="J6" s="133" t="s">
        <v>163</v>
      </c>
      <c r="K6" s="163" t="s">
        <v>265</v>
      </c>
      <c r="L6" s="163" t="s">
        <v>265</v>
      </c>
      <c r="M6" s="163" t="s">
        <v>266</v>
      </c>
      <c r="N6" s="163" t="s">
        <v>265</v>
      </c>
      <c r="O6" s="163" t="s">
        <v>266</v>
      </c>
      <c r="P6" s="163" t="s">
        <v>265</v>
      </c>
      <c r="Q6" s="163"/>
    </row>
    <row r="7" s="120" customFormat="1" ht="29.1" customHeight="1" spans="1:17">
      <c r="A7" s="130" t="s">
        <v>166</v>
      </c>
      <c r="B7" s="134">
        <f>C7-1</f>
        <v>65</v>
      </c>
      <c r="C7" s="134">
        <f>D7-2</f>
        <v>66</v>
      </c>
      <c r="D7" s="135">
        <v>68</v>
      </c>
      <c r="E7" s="134">
        <f>D7+2</f>
        <v>70</v>
      </c>
      <c r="F7" s="134">
        <f>E7+2</f>
        <v>72</v>
      </c>
      <c r="G7" s="134">
        <f>F7+1</f>
        <v>73</v>
      </c>
      <c r="H7" s="134"/>
      <c r="I7" s="155"/>
      <c r="J7" s="130" t="s">
        <v>166</v>
      </c>
      <c r="K7" s="163" t="s">
        <v>265</v>
      </c>
      <c r="L7" s="164" t="s">
        <v>267</v>
      </c>
      <c r="M7" s="163" t="s">
        <v>265</v>
      </c>
      <c r="N7" s="164" t="s">
        <v>267</v>
      </c>
      <c r="O7" s="163" t="s">
        <v>265</v>
      </c>
      <c r="P7" s="164" t="s">
        <v>267</v>
      </c>
      <c r="Q7" s="163"/>
    </row>
    <row r="8" s="120" customFormat="1" ht="29.1" customHeight="1" spans="1:17">
      <c r="A8" s="130" t="s">
        <v>169</v>
      </c>
      <c r="B8" s="134">
        <f t="shared" ref="B8:B10" si="0">C8-4</f>
        <v>104</v>
      </c>
      <c r="C8" s="134">
        <f t="shared" ref="C8:C10" si="1">D8-4</f>
        <v>108</v>
      </c>
      <c r="D8" s="136" t="s">
        <v>170</v>
      </c>
      <c r="E8" s="134">
        <f t="shared" ref="E8:E10" si="2">D8+4</f>
        <v>116</v>
      </c>
      <c r="F8" s="134">
        <f>E8+4</f>
        <v>120</v>
      </c>
      <c r="G8" s="134">
        <f t="shared" ref="G8:G10" si="3">F8+6</f>
        <v>126</v>
      </c>
      <c r="H8" s="134"/>
      <c r="I8" s="155"/>
      <c r="J8" s="130" t="s">
        <v>169</v>
      </c>
      <c r="K8" s="163" t="s">
        <v>265</v>
      </c>
      <c r="L8" s="163" t="s">
        <v>265</v>
      </c>
      <c r="M8" s="163" t="s">
        <v>265</v>
      </c>
      <c r="N8" s="163" t="s">
        <v>266</v>
      </c>
      <c r="O8" s="163" t="s">
        <v>266</v>
      </c>
      <c r="P8" s="163" t="s">
        <v>266</v>
      </c>
      <c r="Q8" s="165"/>
    </row>
    <row r="9" s="120" customFormat="1" ht="29.1" customHeight="1" spans="1:17">
      <c r="A9" s="130" t="s">
        <v>172</v>
      </c>
      <c r="B9" s="134">
        <f t="shared" si="0"/>
        <v>102</v>
      </c>
      <c r="C9" s="134">
        <f t="shared" si="1"/>
        <v>106</v>
      </c>
      <c r="D9" s="136" t="s">
        <v>173</v>
      </c>
      <c r="E9" s="134">
        <f t="shared" si="2"/>
        <v>114</v>
      </c>
      <c r="F9" s="134">
        <f>E9+5</f>
        <v>119</v>
      </c>
      <c r="G9" s="134">
        <f t="shared" si="3"/>
        <v>125</v>
      </c>
      <c r="H9" s="137"/>
      <c r="I9" s="155"/>
      <c r="J9" s="130" t="s">
        <v>172</v>
      </c>
      <c r="K9" s="165" t="s">
        <v>268</v>
      </c>
      <c r="L9" s="163" t="s">
        <v>265</v>
      </c>
      <c r="M9" s="165" t="s">
        <v>268</v>
      </c>
      <c r="N9" s="163" t="s">
        <v>265</v>
      </c>
      <c r="O9" s="165" t="s">
        <v>268</v>
      </c>
      <c r="P9" s="163" t="s">
        <v>265</v>
      </c>
      <c r="Q9" s="163"/>
    </row>
    <row r="10" s="120" customFormat="1" ht="29.1" customHeight="1" spans="1:17">
      <c r="A10" s="130" t="s">
        <v>176</v>
      </c>
      <c r="B10" s="137">
        <f t="shared" si="0"/>
        <v>103</v>
      </c>
      <c r="C10" s="137">
        <f t="shared" si="1"/>
        <v>107</v>
      </c>
      <c r="D10" s="138">
        <v>111</v>
      </c>
      <c r="E10" s="137">
        <f t="shared" si="2"/>
        <v>115</v>
      </c>
      <c r="F10" s="137">
        <f>E10+5</f>
        <v>120</v>
      </c>
      <c r="G10" s="137">
        <f t="shared" si="3"/>
        <v>126</v>
      </c>
      <c r="H10" s="134"/>
      <c r="I10" s="155"/>
      <c r="J10" s="130" t="s">
        <v>176</v>
      </c>
      <c r="K10" s="163" t="s">
        <v>269</v>
      </c>
      <c r="L10" s="166" t="s">
        <v>267</v>
      </c>
      <c r="M10" s="163" t="s">
        <v>269</v>
      </c>
      <c r="N10" s="163" t="s">
        <v>265</v>
      </c>
      <c r="O10" s="163" t="s">
        <v>270</v>
      </c>
      <c r="P10" s="163" t="s">
        <v>265</v>
      </c>
      <c r="Q10" s="165"/>
    </row>
    <row r="11" s="120" customFormat="1" ht="29.1" customHeight="1" spans="1:17">
      <c r="A11" s="130" t="s">
        <v>179</v>
      </c>
      <c r="B11" s="134">
        <f>C11-1.2</f>
        <v>45.6</v>
      </c>
      <c r="C11" s="134">
        <f>D11-1.2</f>
        <v>46.8</v>
      </c>
      <c r="D11" s="135">
        <v>48</v>
      </c>
      <c r="E11" s="134">
        <f>D11+1.2</f>
        <v>49.2</v>
      </c>
      <c r="F11" s="134">
        <f>E11+1.2</f>
        <v>50.4</v>
      </c>
      <c r="G11" s="134">
        <f>F11+1.4</f>
        <v>51.8</v>
      </c>
      <c r="H11" s="134"/>
      <c r="I11" s="155"/>
      <c r="J11" s="130" t="s">
        <v>179</v>
      </c>
      <c r="K11" s="165" t="s">
        <v>271</v>
      </c>
      <c r="L11" s="163" t="s">
        <v>265</v>
      </c>
      <c r="M11" s="165" t="s">
        <v>271</v>
      </c>
      <c r="N11" s="163" t="s">
        <v>265</v>
      </c>
      <c r="O11" s="165" t="s">
        <v>271</v>
      </c>
      <c r="P11" s="166" t="s">
        <v>272</v>
      </c>
      <c r="Q11" s="165"/>
    </row>
    <row r="12" s="120" customFormat="1" ht="29.1" customHeight="1" spans="1:17">
      <c r="A12" s="130" t="s">
        <v>183</v>
      </c>
      <c r="B12" s="134">
        <f>C12-0.6</f>
        <v>60.7</v>
      </c>
      <c r="C12" s="134">
        <f>D12-1.2</f>
        <v>61.3</v>
      </c>
      <c r="D12" s="135">
        <v>62.5</v>
      </c>
      <c r="E12" s="134">
        <f>D12+1.2</f>
        <v>63.7</v>
      </c>
      <c r="F12" s="134">
        <f>E12+1.2</f>
        <v>64.9</v>
      </c>
      <c r="G12" s="134">
        <f>F12+0.6</f>
        <v>65.5</v>
      </c>
      <c r="H12" s="134"/>
      <c r="I12" s="155"/>
      <c r="J12" s="130" t="s">
        <v>183</v>
      </c>
      <c r="K12" s="165" t="s">
        <v>273</v>
      </c>
      <c r="L12" s="163" t="s">
        <v>265</v>
      </c>
      <c r="M12" s="165" t="s">
        <v>273</v>
      </c>
      <c r="N12" s="166" t="s">
        <v>274</v>
      </c>
      <c r="O12" s="165" t="s">
        <v>273</v>
      </c>
      <c r="P12" s="166" t="s">
        <v>274</v>
      </c>
      <c r="Q12" s="165"/>
    </row>
    <row r="13" s="120" customFormat="1" ht="29.1" customHeight="1" spans="1:17">
      <c r="A13" s="130" t="s">
        <v>187</v>
      </c>
      <c r="B13" s="134">
        <f>C13-0.8</f>
        <v>19.9</v>
      </c>
      <c r="C13" s="134">
        <f>D13-0.8</f>
        <v>20.7</v>
      </c>
      <c r="D13" s="135">
        <v>21.5</v>
      </c>
      <c r="E13" s="134">
        <f>D13+0.8</f>
        <v>22.3</v>
      </c>
      <c r="F13" s="134">
        <f>E13+0.8</f>
        <v>23.1</v>
      </c>
      <c r="G13" s="134">
        <f>F13+1.3</f>
        <v>24.4</v>
      </c>
      <c r="H13" s="139"/>
      <c r="I13" s="155"/>
      <c r="J13" s="130" t="s">
        <v>187</v>
      </c>
      <c r="K13" s="163" t="s">
        <v>265</v>
      </c>
      <c r="L13" s="166" t="s">
        <v>275</v>
      </c>
      <c r="M13" s="163" t="s">
        <v>265</v>
      </c>
      <c r="N13" s="163" t="s">
        <v>265</v>
      </c>
      <c r="O13" s="163" t="s">
        <v>265</v>
      </c>
      <c r="P13" s="166" t="s">
        <v>275</v>
      </c>
      <c r="Q13" s="165"/>
    </row>
    <row r="14" s="120" customFormat="1" ht="29.1" customHeight="1" spans="1:17">
      <c r="A14" s="130" t="s">
        <v>189</v>
      </c>
      <c r="B14" s="134">
        <f>C14-0.7</f>
        <v>16.6</v>
      </c>
      <c r="C14" s="134">
        <f>D14-0.7</f>
        <v>17.3</v>
      </c>
      <c r="D14" s="140">
        <v>18</v>
      </c>
      <c r="E14" s="134">
        <f>D14+0.7</f>
        <v>18.7</v>
      </c>
      <c r="F14" s="134">
        <f>E14+0.7</f>
        <v>19.4</v>
      </c>
      <c r="G14" s="134">
        <f>F14+1</f>
        <v>20.4</v>
      </c>
      <c r="H14" s="134"/>
      <c r="I14" s="155"/>
      <c r="J14" s="130" t="s">
        <v>189</v>
      </c>
      <c r="K14" s="165" t="s">
        <v>276</v>
      </c>
      <c r="L14" s="163" t="s">
        <v>265</v>
      </c>
      <c r="M14" s="165" t="s">
        <v>276</v>
      </c>
      <c r="N14" s="163" t="s">
        <v>265</v>
      </c>
      <c r="O14" s="165" t="s">
        <v>276</v>
      </c>
      <c r="P14" s="163" t="s">
        <v>265</v>
      </c>
      <c r="Q14" s="165"/>
    </row>
    <row r="15" s="120" customFormat="1" ht="29.1" customHeight="1" spans="1:17">
      <c r="A15" s="130" t="s">
        <v>190</v>
      </c>
      <c r="B15" s="134">
        <f>C15-0.5</f>
        <v>13</v>
      </c>
      <c r="C15" s="134">
        <f>D15-0.5</f>
        <v>13.5</v>
      </c>
      <c r="D15" s="135">
        <v>14</v>
      </c>
      <c r="E15" s="134">
        <f>D15+0.5</f>
        <v>14.5</v>
      </c>
      <c r="F15" s="134">
        <f>E15+0.5</f>
        <v>15</v>
      </c>
      <c r="G15" s="134">
        <f>F15+0.7</f>
        <v>15.7</v>
      </c>
      <c r="H15" s="134"/>
      <c r="I15" s="155"/>
      <c r="J15" s="130" t="s">
        <v>190</v>
      </c>
      <c r="K15" s="165" t="s">
        <v>277</v>
      </c>
      <c r="L15" s="166" t="s">
        <v>278</v>
      </c>
      <c r="M15" s="165" t="s">
        <v>277</v>
      </c>
      <c r="N15" s="163" t="s">
        <v>265</v>
      </c>
      <c r="O15" s="165" t="s">
        <v>277</v>
      </c>
      <c r="P15" s="163" t="s">
        <v>265</v>
      </c>
      <c r="Q15" s="165"/>
    </row>
    <row r="16" s="120" customFormat="1" ht="29.1" customHeight="1" spans="1:17">
      <c r="A16" s="130" t="s">
        <v>191</v>
      </c>
      <c r="B16" s="134">
        <f>C16-0.5</f>
        <v>10</v>
      </c>
      <c r="C16" s="134">
        <f>D16-0.5</f>
        <v>10.5</v>
      </c>
      <c r="D16" s="135">
        <v>11</v>
      </c>
      <c r="E16" s="134">
        <f>D16+0.5</f>
        <v>11.5</v>
      </c>
      <c r="F16" s="134">
        <f>E16+0.5</f>
        <v>12</v>
      </c>
      <c r="G16" s="139">
        <f>F16+0.7</f>
        <v>12.7</v>
      </c>
      <c r="H16" s="134"/>
      <c r="I16" s="155"/>
      <c r="J16" s="130" t="s">
        <v>191</v>
      </c>
      <c r="K16" s="165" t="s">
        <v>277</v>
      </c>
      <c r="L16" s="166" t="s">
        <v>278</v>
      </c>
      <c r="M16" s="165" t="s">
        <v>277</v>
      </c>
      <c r="N16" s="163" t="s">
        <v>265</v>
      </c>
      <c r="O16" s="165" t="s">
        <v>277</v>
      </c>
      <c r="P16" s="163" t="s">
        <v>265</v>
      </c>
      <c r="Q16" s="165"/>
    </row>
    <row r="17" s="120" customFormat="1" ht="29.1" customHeight="1" spans="1:17">
      <c r="A17" s="141" t="s">
        <v>192</v>
      </c>
      <c r="B17" s="134">
        <f>C17</f>
        <v>7.5</v>
      </c>
      <c r="C17" s="134">
        <f>D17</f>
        <v>7.5</v>
      </c>
      <c r="D17" s="135">
        <v>7.5</v>
      </c>
      <c r="E17" s="134">
        <f>D17</f>
        <v>7.5</v>
      </c>
      <c r="F17" s="134">
        <f>D17</f>
        <v>7.5</v>
      </c>
      <c r="G17" s="134">
        <f>D17</f>
        <v>7.5</v>
      </c>
      <c r="H17" s="134"/>
      <c r="I17" s="155"/>
      <c r="J17" s="141" t="s">
        <v>192</v>
      </c>
      <c r="K17" s="163" t="s">
        <v>265</v>
      </c>
      <c r="L17" s="164" t="s">
        <v>267</v>
      </c>
      <c r="M17" s="163" t="s">
        <v>265</v>
      </c>
      <c r="N17" s="164" t="s">
        <v>267</v>
      </c>
      <c r="O17" s="163" t="s">
        <v>265</v>
      </c>
      <c r="P17" s="164" t="s">
        <v>267</v>
      </c>
      <c r="Q17" s="165"/>
    </row>
    <row r="18" s="120" customFormat="1" ht="29.1" customHeight="1" spans="1:17">
      <c r="A18" s="142" t="s">
        <v>195</v>
      </c>
      <c r="B18" s="137">
        <f>C18-1</f>
        <v>-2</v>
      </c>
      <c r="C18" s="137">
        <f t="shared" ref="C18:C23" si="4">D18-1</f>
        <v>-1</v>
      </c>
      <c r="D18" s="138"/>
      <c r="E18" s="137">
        <f>D18+1</f>
        <v>1</v>
      </c>
      <c r="F18" s="137">
        <f>E18+1</f>
        <v>2</v>
      </c>
      <c r="G18" s="137">
        <f>F18+1.5</f>
        <v>3.5</v>
      </c>
      <c r="H18" s="134"/>
      <c r="I18" s="155"/>
      <c r="J18" s="142" t="s">
        <v>195</v>
      </c>
      <c r="K18" s="163"/>
      <c r="L18" s="163"/>
      <c r="M18" s="163"/>
      <c r="N18" s="163"/>
      <c r="O18" s="163"/>
      <c r="P18" s="163"/>
      <c r="Q18" s="165"/>
    </row>
    <row r="19" s="120" customFormat="1" ht="29.1" customHeight="1" spans="1:17">
      <c r="A19" s="130" t="s">
        <v>196</v>
      </c>
      <c r="B19" s="134">
        <f>C19-1</f>
        <v>49</v>
      </c>
      <c r="C19" s="134">
        <f t="shared" si="4"/>
        <v>50</v>
      </c>
      <c r="D19" s="135">
        <v>51</v>
      </c>
      <c r="E19" s="134">
        <f>D19+1</f>
        <v>52</v>
      </c>
      <c r="F19" s="134">
        <f>E19+1</f>
        <v>53</v>
      </c>
      <c r="G19" s="134">
        <f>F19+1.5</f>
        <v>54.5</v>
      </c>
      <c r="H19" s="134"/>
      <c r="I19" s="155"/>
      <c r="J19" s="130" t="s">
        <v>196</v>
      </c>
      <c r="K19" s="165" t="s">
        <v>277</v>
      </c>
      <c r="L19" s="166" t="s">
        <v>278</v>
      </c>
      <c r="M19" s="165" t="s">
        <v>277</v>
      </c>
      <c r="N19" s="163" t="s">
        <v>265</v>
      </c>
      <c r="O19" s="165" t="s">
        <v>277</v>
      </c>
      <c r="P19" s="163" t="s">
        <v>265</v>
      </c>
      <c r="Q19" s="165"/>
    </row>
    <row r="20" s="120" customFormat="1" ht="29.1" customHeight="1" spans="1:17">
      <c r="A20" s="130" t="s">
        <v>197</v>
      </c>
      <c r="B20" s="134">
        <f>C20-1.2</f>
        <v>-3</v>
      </c>
      <c r="C20" s="134">
        <f>D20-1.8</f>
        <v>-1.8</v>
      </c>
      <c r="D20" s="135">
        <v>0</v>
      </c>
      <c r="E20" s="134">
        <f>D20+1.8</f>
        <v>1.8</v>
      </c>
      <c r="F20" s="134">
        <f>E20+1.8</f>
        <v>3.6</v>
      </c>
      <c r="G20" s="134">
        <f>F20+1.3</f>
        <v>4.9</v>
      </c>
      <c r="H20" s="134"/>
      <c r="I20" s="155"/>
      <c r="J20" s="130" t="s">
        <v>197</v>
      </c>
      <c r="K20" s="165" t="s">
        <v>273</v>
      </c>
      <c r="L20" s="163" t="s">
        <v>265</v>
      </c>
      <c r="M20" s="165" t="s">
        <v>273</v>
      </c>
      <c r="N20" s="163" t="s">
        <v>265</v>
      </c>
      <c r="O20" s="165" t="s">
        <v>273</v>
      </c>
      <c r="P20" s="163" t="s">
        <v>265</v>
      </c>
      <c r="Q20" s="165"/>
    </row>
    <row r="21" s="120" customFormat="1" ht="29.1" customHeight="1" spans="1:17">
      <c r="A21" s="141" t="s">
        <v>198</v>
      </c>
      <c r="B21" s="134">
        <f>C21-0.5</f>
        <v>33.5</v>
      </c>
      <c r="C21" s="134">
        <f>D21-0.5</f>
        <v>34</v>
      </c>
      <c r="D21" s="135">
        <v>34.5</v>
      </c>
      <c r="E21" s="134">
        <f t="shared" ref="E21:G21" si="5">D21+0.5</f>
        <v>35</v>
      </c>
      <c r="F21" s="134">
        <f t="shared" si="5"/>
        <v>35.5</v>
      </c>
      <c r="G21" s="134">
        <f t="shared" si="5"/>
        <v>36</v>
      </c>
      <c r="H21" s="143"/>
      <c r="I21" s="155"/>
      <c r="J21" s="141" t="s">
        <v>198</v>
      </c>
      <c r="K21" s="163" t="s">
        <v>265</v>
      </c>
      <c r="L21" s="163" t="s">
        <v>265</v>
      </c>
      <c r="M21" s="165" t="s">
        <v>277</v>
      </c>
      <c r="N21" s="163" t="s">
        <v>265</v>
      </c>
      <c r="O21" s="165" t="s">
        <v>277</v>
      </c>
      <c r="P21" s="165" t="s">
        <v>277</v>
      </c>
      <c r="Q21" s="165"/>
    </row>
    <row r="22" s="120" customFormat="1" ht="29.1" customHeight="1" spans="1:17">
      <c r="A22" s="130" t="s">
        <v>201</v>
      </c>
      <c r="B22" s="134">
        <f>C22-0.5</f>
        <v>23.5</v>
      </c>
      <c r="C22" s="134">
        <f>D22-0.5</f>
        <v>24</v>
      </c>
      <c r="D22" s="136">
        <v>24.5</v>
      </c>
      <c r="E22" s="134">
        <f t="shared" ref="E22:G22" si="6">D22+0.5</f>
        <v>25</v>
      </c>
      <c r="F22" s="134">
        <f t="shared" si="6"/>
        <v>25.5</v>
      </c>
      <c r="G22" s="134">
        <f t="shared" si="6"/>
        <v>26</v>
      </c>
      <c r="H22" s="144"/>
      <c r="I22" s="155"/>
      <c r="J22" s="130" t="s">
        <v>201</v>
      </c>
      <c r="K22" s="163" t="s">
        <v>265</v>
      </c>
      <c r="L22" s="163" t="s">
        <v>265</v>
      </c>
      <c r="M22" s="165" t="s">
        <v>279</v>
      </c>
      <c r="N22" s="166" t="s">
        <v>280</v>
      </c>
      <c r="O22" s="165" t="s">
        <v>279</v>
      </c>
      <c r="P22" s="165" t="s">
        <v>279</v>
      </c>
      <c r="Q22" s="165"/>
    </row>
    <row r="23" s="120" customFormat="1" ht="29.1" customHeight="1" spans="1:17">
      <c r="A23" s="130" t="s">
        <v>202</v>
      </c>
      <c r="B23" s="134">
        <f>C23</f>
        <v>17.5</v>
      </c>
      <c r="C23" s="134">
        <f t="shared" si="4"/>
        <v>17.5</v>
      </c>
      <c r="D23" s="136">
        <v>18.5</v>
      </c>
      <c r="E23" s="134">
        <f>D23</f>
        <v>18.5</v>
      </c>
      <c r="F23" s="134">
        <f>E23+1.5</f>
        <v>20</v>
      </c>
      <c r="G23" s="134">
        <f>F23</f>
        <v>20</v>
      </c>
      <c r="H23" s="145"/>
      <c r="I23" s="155"/>
      <c r="J23" s="130" t="s">
        <v>202</v>
      </c>
      <c r="K23" s="163" t="s">
        <v>265</v>
      </c>
      <c r="L23" s="163" t="s">
        <v>265</v>
      </c>
      <c r="M23" s="165" t="s">
        <v>281</v>
      </c>
      <c r="N23" s="163" t="s">
        <v>265</v>
      </c>
      <c r="O23" s="165" t="s">
        <v>281</v>
      </c>
      <c r="P23" s="163" t="s">
        <v>265</v>
      </c>
      <c r="Q23" s="174"/>
    </row>
    <row r="24" s="120" customFormat="1" ht="15" spans="1:17">
      <c r="A24" s="146"/>
      <c r="B24" s="147"/>
      <c r="C24" s="147"/>
      <c r="D24" s="148"/>
      <c r="E24" s="147"/>
      <c r="F24" s="147"/>
      <c r="G24" s="147"/>
      <c r="H24" s="147"/>
      <c r="I24" s="167"/>
      <c r="J24" s="168"/>
      <c r="K24" s="169"/>
      <c r="L24" s="169"/>
      <c r="M24" s="169"/>
      <c r="N24" s="169"/>
      <c r="O24" s="169"/>
      <c r="P24" s="169"/>
      <c r="Q24" s="169"/>
    </row>
    <row r="25" s="120" customFormat="1" ht="14.25" spans="1:17">
      <c r="A25" s="120" t="s">
        <v>204</v>
      </c>
      <c r="B25" s="149"/>
      <c r="C25" s="149"/>
      <c r="D25" s="149"/>
      <c r="E25" s="149"/>
      <c r="F25" s="149"/>
      <c r="G25" s="149"/>
      <c r="H25" s="149"/>
      <c r="I25" s="149"/>
      <c r="J25" s="170" t="s">
        <v>282</v>
      </c>
      <c r="K25" s="171"/>
      <c r="L25" s="171" t="s">
        <v>283</v>
      </c>
      <c r="M25" s="171"/>
      <c r="N25" s="171" t="s">
        <v>284</v>
      </c>
      <c r="O25" s="171"/>
      <c r="P25" s="171"/>
      <c r="Q25" s="121"/>
    </row>
    <row r="26" s="120" customFormat="1" customHeight="1" spans="1:17">
      <c r="A26" s="14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75" customWidth="1"/>
    <col min="2" max="2" width="11.125" style="175" customWidth="1"/>
    <col min="3" max="3" width="9.125" style="175" customWidth="1"/>
    <col min="4" max="4" width="9.5" style="175" customWidth="1"/>
    <col min="5" max="5" width="11" style="175" customWidth="1"/>
    <col min="6" max="6" width="10.375" style="175" customWidth="1"/>
    <col min="7" max="7" width="9.5" style="175" customWidth="1"/>
    <col min="8" max="8" width="9.125" style="175" customWidth="1"/>
    <col min="9" max="9" width="8.125" style="175" customWidth="1"/>
    <col min="10" max="10" width="10.5" style="175" customWidth="1"/>
    <col min="11" max="11" width="12.125" style="175" customWidth="1"/>
    <col min="12" max="16384" width="10.125" style="175"/>
  </cols>
  <sheetData>
    <row r="1" s="175" customFormat="1" ht="26.25" spans="1:11">
      <c r="A1" s="178" t="s">
        <v>285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="175" customFormat="1" spans="1:11">
      <c r="A2" s="179" t="s">
        <v>53</v>
      </c>
      <c r="B2" s="180" t="s">
        <v>54</v>
      </c>
      <c r="C2" s="180"/>
      <c r="D2" s="181" t="s">
        <v>62</v>
      </c>
      <c r="E2" s="182" t="s">
        <v>63</v>
      </c>
      <c r="F2" s="183" t="s">
        <v>286</v>
      </c>
      <c r="G2" s="184" t="s">
        <v>70</v>
      </c>
      <c r="H2" s="184"/>
      <c r="I2" s="214" t="s">
        <v>57</v>
      </c>
      <c r="J2" s="184" t="s">
        <v>287</v>
      </c>
      <c r="K2" s="236"/>
    </row>
    <row r="3" s="175" customFormat="1" ht="27" customHeight="1" spans="1:11">
      <c r="A3" s="185" t="s">
        <v>78</v>
      </c>
      <c r="B3" s="186">
        <v>1750</v>
      </c>
      <c r="C3" s="186"/>
      <c r="D3" s="187" t="s">
        <v>288</v>
      </c>
      <c r="E3" s="188" t="s">
        <v>289</v>
      </c>
      <c r="F3" s="189"/>
      <c r="G3" s="189"/>
      <c r="H3" s="190" t="s">
        <v>290</v>
      </c>
      <c r="I3" s="190"/>
      <c r="J3" s="190"/>
      <c r="K3" s="237"/>
    </row>
    <row r="4" s="175" customFormat="1" spans="1:11">
      <c r="A4" s="191" t="s">
        <v>74</v>
      </c>
      <c r="B4" s="192">
        <v>3</v>
      </c>
      <c r="C4" s="192">
        <v>6</v>
      </c>
      <c r="D4" s="193" t="s">
        <v>291</v>
      </c>
      <c r="E4" s="194" t="s">
        <v>292</v>
      </c>
      <c r="F4" s="194"/>
      <c r="G4" s="194"/>
      <c r="H4" s="193" t="s">
        <v>293</v>
      </c>
      <c r="I4" s="193"/>
      <c r="J4" s="207" t="s">
        <v>67</v>
      </c>
      <c r="K4" s="238" t="s">
        <v>68</v>
      </c>
    </row>
    <row r="5" s="175" customFormat="1" spans="1:11">
      <c r="A5" s="191" t="s">
        <v>294</v>
      </c>
      <c r="B5" s="186">
        <v>1</v>
      </c>
      <c r="C5" s="186"/>
      <c r="D5" s="187" t="s">
        <v>295</v>
      </c>
      <c r="E5" s="187" t="s">
        <v>296</v>
      </c>
      <c r="F5" s="187" t="s">
        <v>297</v>
      </c>
      <c r="G5" s="187" t="s">
        <v>298</v>
      </c>
      <c r="H5" s="193" t="s">
        <v>299</v>
      </c>
      <c r="I5" s="193"/>
      <c r="J5" s="207" t="s">
        <v>67</v>
      </c>
      <c r="K5" s="238" t="s">
        <v>68</v>
      </c>
    </row>
    <row r="6" s="175" customFormat="1" ht="15" spans="1:11">
      <c r="A6" s="195" t="s">
        <v>300</v>
      </c>
      <c r="B6" s="196">
        <v>80</v>
      </c>
      <c r="C6" s="196"/>
      <c r="D6" s="197" t="s">
        <v>301</v>
      </c>
      <c r="E6" s="198"/>
      <c r="F6" s="199">
        <v>715</v>
      </c>
      <c r="G6" s="197"/>
      <c r="H6" s="200" t="s">
        <v>302</v>
      </c>
      <c r="I6" s="200"/>
      <c r="J6" s="199" t="s">
        <v>67</v>
      </c>
      <c r="K6" s="239" t="s">
        <v>68</v>
      </c>
    </row>
    <row r="7" s="175" customFormat="1" ht="15" spans="1:11">
      <c r="A7" s="201"/>
      <c r="B7" s="202"/>
      <c r="C7" s="202"/>
      <c r="D7" s="201"/>
      <c r="E7" s="202"/>
      <c r="F7" s="203"/>
      <c r="G7" s="201"/>
      <c r="H7" s="203"/>
      <c r="I7" s="202"/>
      <c r="J7" s="202"/>
      <c r="K7" s="202"/>
    </row>
    <row r="8" s="175" customFormat="1" spans="1:11">
      <c r="A8" s="204" t="s">
        <v>303</v>
      </c>
      <c r="B8" s="183" t="s">
        <v>304</v>
      </c>
      <c r="C8" s="183" t="s">
        <v>305</v>
      </c>
      <c r="D8" s="183" t="s">
        <v>306</v>
      </c>
      <c r="E8" s="183" t="s">
        <v>307</v>
      </c>
      <c r="F8" s="183" t="s">
        <v>308</v>
      </c>
      <c r="G8" s="205" t="s">
        <v>309</v>
      </c>
      <c r="H8" s="206"/>
      <c r="I8" s="206"/>
      <c r="J8" s="206"/>
      <c r="K8" s="240"/>
    </row>
    <row r="9" s="175" customFormat="1" spans="1:11">
      <c r="A9" s="191" t="s">
        <v>310</v>
      </c>
      <c r="B9" s="193"/>
      <c r="C9" s="207" t="s">
        <v>67</v>
      </c>
      <c r="D9" s="207" t="s">
        <v>68</v>
      </c>
      <c r="E9" s="187" t="s">
        <v>311</v>
      </c>
      <c r="F9" s="208" t="s">
        <v>312</v>
      </c>
      <c r="G9" s="209"/>
      <c r="H9" s="210"/>
      <c r="I9" s="210"/>
      <c r="J9" s="210"/>
      <c r="K9" s="241"/>
    </row>
    <row r="10" s="175" customFormat="1" spans="1:11">
      <c r="A10" s="191" t="s">
        <v>313</v>
      </c>
      <c r="B10" s="193"/>
      <c r="C10" s="207" t="s">
        <v>67</v>
      </c>
      <c r="D10" s="207" t="s">
        <v>68</v>
      </c>
      <c r="E10" s="187" t="s">
        <v>314</v>
      </c>
      <c r="F10" s="208" t="s">
        <v>315</v>
      </c>
      <c r="G10" s="209" t="s">
        <v>316</v>
      </c>
      <c r="H10" s="210"/>
      <c r="I10" s="210"/>
      <c r="J10" s="210"/>
      <c r="K10" s="241"/>
    </row>
    <row r="11" s="175" customFormat="1" spans="1:11">
      <c r="A11" s="211" t="s">
        <v>212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42"/>
    </row>
    <row r="12" s="175" customFormat="1" spans="1:11">
      <c r="A12" s="185" t="s">
        <v>93</v>
      </c>
      <c r="B12" s="207" t="s">
        <v>89</v>
      </c>
      <c r="C12" s="207" t="s">
        <v>90</v>
      </c>
      <c r="D12" s="208"/>
      <c r="E12" s="187" t="s">
        <v>91</v>
      </c>
      <c r="F12" s="207" t="s">
        <v>89</v>
      </c>
      <c r="G12" s="207" t="s">
        <v>90</v>
      </c>
      <c r="H12" s="207"/>
      <c r="I12" s="187" t="s">
        <v>317</v>
      </c>
      <c r="J12" s="207" t="s">
        <v>89</v>
      </c>
      <c r="K12" s="238" t="s">
        <v>90</v>
      </c>
    </row>
    <row r="13" s="175" customFormat="1" spans="1:11">
      <c r="A13" s="185" t="s">
        <v>96</v>
      </c>
      <c r="B13" s="207" t="s">
        <v>89</v>
      </c>
      <c r="C13" s="207" t="s">
        <v>90</v>
      </c>
      <c r="D13" s="208"/>
      <c r="E13" s="187" t="s">
        <v>101</v>
      </c>
      <c r="F13" s="207" t="s">
        <v>89</v>
      </c>
      <c r="G13" s="207" t="s">
        <v>90</v>
      </c>
      <c r="H13" s="207"/>
      <c r="I13" s="187" t="s">
        <v>318</v>
      </c>
      <c r="J13" s="207" t="s">
        <v>89</v>
      </c>
      <c r="K13" s="238" t="s">
        <v>90</v>
      </c>
    </row>
    <row r="14" s="175" customFormat="1" ht="15" spans="1:11">
      <c r="A14" s="195" t="s">
        <v>319</v>
      </c>
      <c r="B14" s="199" t="s">
        <v>89</v>
      </c>
      <c r="C14" s="199" t="s">
        <v>90</v>
      </c>
      <c r="D14" s="198"/>
      <c r="E14" s="197" t="s">
        <v>320</v>
      </c>
      <c r="F14" s="199" t="s">
        <v>89</v>
      </c>
      <c r="G14" s="199" t="s">
        <v>90</v>
      </c>
      <c r="H14" s="199"/>
      <c r="I14" s="197" t="s">
        <v>321</v>
      </c>
      <c r="J14" s="199" t="s">
        <v>89</v>
      </c>
      <c r="K14" s="239" t="s">
        <v>90</v>
      </c>
    </row>
    <row r="15" s="175" customFormat="1" ht="15" spans="1:11">
      <c r="A15" s="201"/>
      <c r="B15" s="213"/>
      <c r="C15" s="213"/>
      <c r="D15" s="202"/>
      <c r="E15" s="201"/>
      <c r="F15" s="213"/>
      <c r="G15" s="213"/>
      <c r="H15" s="213"/>
      <c r="I15" s="201"/>
      <c r="J15" s="213"/>
      <c r="K15" s="213"/>
    </row>
    <row r="16" s="176" customFormat="1" spans="1:11">
      <c r="A16" s="179" t="s">
        <v>322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43"/>
    </row>
    <row r="17" s="175" customFormat="1" spans="1:11">
      <c r="A17" s="191" t="s">
        <v>323</v>
      </c>
      <c r="B17" s="193"/>
      <c r="C17" s="193"/>
      <c r="D17" s="193"/>
      <c r="E17" s="193"/>
      <c r="F17" s="193"/>
      <c r="G17" s="193"/>
      <c r="H17" s="193"/>
      <c r="I17" s="193"/>
      <c r="J17" s="193"/>
      <c r="K17" s="244"/>
    </row>
    <row r="18" s="175" customFormat="1" spans="1:11">
      <c r="A18" s="191" t="s">
        <v>324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244"/>
    </row>
    <row r="19" s="175" customFormat="1" spans="1:11">
      <c r="A19" s="215" t="s">
        <v>325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38"/>
    </row>
    <row r="20" s="175" customFormat="1" spans="1:11">
      <c r="A20" s="216" t="s">
        <v>326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45"/>
    </row>
    <row r="21" s="175" customFormat="1" spans="1:11">
      <c r="A21" s="216" t="s">
        <v>327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45"/>
    </row>
    <row r="22" s="175" customFormat="1" spans="1:11">
      <c r="A22" s="216" t="s">
        <v>328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5"/>
    </row>
    <row r="23" s="175" customFormat="1" spans="1:11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45"/>
    </row>
    <row r="24" s="175" customFormat="1" spans="1:11">
      <c r="A24" s="218"/>
      <c r="B24" s="219"/>
      <c r="C24" s="219"/>
      <c r="D24" s="219"/>
      <c r="E24" s="219"/>
      <c r="F24" s="219"/>
      <c r="G24" s="219"/>
      <c r="H24" s="219"/>
      <c r="I24" s="219"/>
      <c r="J24" s="219"/>
      <c r="K24" s="246"/>
    </row>
    <row r="25" s="175" customFormat="1" spans="1:11">
      <c r="A25" s="191" t="s">
        <v>131</v>
      </c>
      <c r="B25" s="193"/>
      <c r="C25" s="207" t="s">
        <v>67</v>
      </c>
      <c r="D25" s="207" t="s">
        <v>68</v>
      </c>
      <c r="E25" s="190"/>
      <c r="F25" s="190"/>
      <c r="G25" s="190"/>
      <c r="H25" s="190"/>
      <c r="I25" s="190"/>
      <c r="J25" s="190"/>
      <c r="K25" s="237"/>
    </row>
    <row r="26" s="175" customFormat="1" ht="15" spans="1:11">
      <c r="A26" s="220" t="s">
        <v>329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47"/>
    </row>
    <row r="27" s="175" customFormat="1" ht="15" spans="1:1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</row>
    <row r="28" s="175" customFormat="1" spans="1:11">
      <c r="A28" s="223" t="s">
        <v>330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40"/>
    </row>
    <row r="29" s="175" customFormat="1" spans="1:11">
      <c r="A29" s="253" t="s">
        <v>331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6"/>
    </row>
    <row r="30" s="175" customFormat="1" ht="17.25" customHeight="1" spans="1:11">
      <c r="A30" s="224" t="s">
        <v>332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48"/>
    </row>
    <row r="31" s="175" customFormat="1" ht="17.25" customHeight="1" spans="1:1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48"/>
    </row>
    <row r="32" s="175" customFormat="1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48"/>
    </row>
    <row r="33" s="175" customFormat="1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48"/>
    </row>
    <row r="34" s="175" customFormat="1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48"/>
    </row>
    <row r="35" s="175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48"/>
    </row>
    <row r="36" s="175" customFormat="1" ht="17.25" customHeight="1" spans="1:1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45"/>
    </row>
    <row r="37" s="175" customFormat="1" ht="17.25" customHeight="1" spans="1:11">
      <c r="A37" s="226"/>
      <c r="B37" s="217"/>
      <c r="C37" s="217"/>
      <c r="D37" s="217"/>
      <c r="E37" s="217"/>
      <c r="F37" s="217"/>
      <c r="G37" s="217"/>
      <c r="H37" s="217"/>
      <c r="I37" s="217"/>
      <c r="J37" s="217"/>
      <c r="K37" s="245"/>
    </row>
    <row r="38" s="175" customFormat="1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0"/>
    </row>
    <row r="39" s="175" customFormat="1" ht="18.75" customHeight="1" spans="1:11">
      <c r="A39" s="229" t="s">
        <v>333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51"/>
    </row>
    <row r="40" s="177" customFormat="1" ht="18.75" customHeight="1" spans="1:11">
      <c r="A40" s="191" t="s">
        <v>334</v>
      </c>
      <c r="B40" s="193"/>
      <c r="C40" s="193"/>
      <c r="D40" s="190" t="s">
        <v>335</v>
      </c>
      <c r="E40" s="190"/>
      <c r="F40" s="231" t="s">
        <v>336</v>
      </c>
      <c r="G40" s="232"/>
      <c r="H40" s="193" t="s">
        <v>337</v>
      </c>
      <c r="I40" s="193"/>
      <c r="J40" s="193" t="s">
        <v>338</v>
      </c>
      <c r="K40" s="244"/>
    </row>
    <row r="41" s="175" customFormat="1" ht="18.75" customHeight="1" spans="1:13">
      <c r="A41" s="191" t="s">
        <v>203</v>
      </c>
      <c r="B41" s="193"/>
      <c r="C41" s="193"/>
      <c r="D41" s="193"/>
      <c r="E41" s="193"/>
      <c r="F41" s="193"/>
      <c r="G41" s="193"/>
      <c r="H41" s="193"/>
      <c r="I41" s="193"/>
      <c r="J41" s="193"/>
      <c r="K41" s="244"/>
      <c r="M41" s="177"/>
    </row>
    <row r="42" s="175" customFormat="1" ht="30.95" customHeight="1" spans="1:11">
      <c r="A42" s="191"/>
      <c r="B42" s="193"/>
      <c r="C42" s="193"/>
      <c r="D42" s="193"/>
      <c r="E42" s="193"/>
      <c r="F42" s="193"/>
      <c r="G42" s="193"/>
      <c r="H42" s="193"/>
      <c r="I42" s="193"/>
      <c r="J42" s="193"/>
      <c r="K42" s="244"/>
    </row>
    <row r="43" s="175" customFormat="1" ht="18.75" customHeight="1" spans="1:11">
      <c r="A43" s="191"/>
      <c r="B43" s="193"/>
      <c r="C43" s="193"/>
      <c r="D43" s="193"/>
      <c r="E43" s="193"/>
      <c r="F43" s="193"/>
      <c r="G43" s="193"/>
      <c r="H43" s="193"/>
      <c r="I43" s="193"/>
      <c r="J43" s="193"/>
      <c r="K43" s="244"/>
    </row>
    <row r="44" s="175" customFormat="1" ht="32.1" customHeight="1" spans="1:11">
      <c r="A44" s="195" t="s">
        <v>143</v>
      </c>
      <c r="B44" s="233" t="s">
        <v>339</v>
      </c>
      <c r="C44" s="233"/>
      <c r="D44" s="197" t="s">
        <v>340</v>
      </c>
      <c r="E44" s="198"/>
      <c r="F44" s="197" t="s">
        <v>147</v>
      </c>
      <c r="G44" s="255">
        <v>11.27</v>
      </c>
      <c r="H44" s="235" t="s">
        <v>148</v>
      </c>
      <c r="I44" s="235"/>
      <c r="J44" s="233"/>
      <c r="K44" s="252"/>
    </row>
    <row r="45" s="175" customFormat="1" ht="16.5" customHeight="1"/>
    <row r="46" s="175" customFormat="1" ht="16.5" customHeight="1"/>
    <row r="47" s="17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50"/>
      <c r="L1" s="150"/>
      <c r="M1" s="150"/>
      <c r="N1" s="150"/>
      <c r="O1" s="150"/>
      <c r="P1" s="150"/>
      <c r="Q1" s="15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72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5"/>
      <c r="J3" s="156" t="s">
        <v>155</v>
      </c>
      <c r="K3" s="157"/>
      <c r="L3" s="157"/>
      <c r="M3" s="157"/>
      <c r="N3" s="157"/>
      <c r="O3" s="158"/>
      <c r="P3" s="158"/>
      <c r="Q3" s="173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5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74" t="s">
        <v>263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5"/>
      <c r="J5" s="159"/>
      <c r="K5" s="162" t="s">
        <v>156</v>
      </c>
      <c r="L5" s="162" t="s">
        <v>157</v>
      </c>
      <c r="M5" s="162" t="s">
        <v>158</v>
      </c>
      <c r="N5" s="162" t="s">
        <v>159</v>
      </c>
      <c r="O5" s="162" t="s">
        <v>160</v>
      </c>
      <c r="P5" s="162" t="s">
        <v>161</v>
      </c>
      <c r="Q5" s="162" t="s">
        <v>264</v>
      </c>
    </row>
    <row r="6" s="120" customFormat="1" ht="29.1" customHeight="1" spans="1:17">
      <c r="A6" s="133" t="s">
        <v>163</v>
      </c>
      <c r="B6" s="134">
        <f>C6-1</f>
        <v>68.5</v>
      </c>
      <c r="C6" s="134">
        <f>D6-2</f>
        <v>69.5</v>
      </c>
      <c r="D6" s="135">
        <v>71.5</v>
      </c>
      <c r="E6" s="134">
        <f>D6+2</f>
        <v>73.5</v>
      </c>
      <c r="F6" s="134">
        <f>E6+2</f>
        <v>75.5</v>
      </c>
      <c r="G6" s="134">
        <f>F6+1</f>
        <v>76.5</v>
      </c>
      <c r="H6" s="134"/>
      <c r="I6" s="155"/>
      <c r="J6" s="133" t="s">
        <v>163</v>
      </c>
      <c r="K6" s="163" t="s">
        <v>265</v>
      </c>
      <c r="L6" s="163" t="s">
        <v>265</v>
      </c>
      <c r="M6" s="163" t="s">
        <v>266</v>
      </c>
      <c r="N6" s="163" t="s">
        <v>265</v>
      </c>
      <c r="O6" s="163" t="s">
        <v>266</v>
      </c>
      <c r="P6" s="163" t="s">
        <v>265</v>
      </c>
      <c r="Q6" s="163"/>
    </row>
    <row r="7" s="120" customFormat="1" ht="29.1" customHeight="1" spans="1:17">
      <c r="A7" s="130" t="s">
        <v>166</v>
      </c>
      <c r="B7" s="134">
        <f>C7-1</f>
        <v>65</v>
      </c>
      <c r="C7" s="134">
        <f>D7-2</f>
        <v>66</v>
      </c>
      <c r="D7" s="135">
        <v>68</v>
      </c>
      <c r="E7" s="134">
        <f>D7+2</f>
        <v>70</v>
      </c>
      <c r="F7" s="134">
        <f>E7+2</f>
        <v>72</v>
      </c>
      <c r="G7" s="134">
        <f>F7+1</f>
        <v>73</v>
      </c>
      <c r="H7" s="134"/>
      <c r="I7" s="155"/>
      <c r="J7" s="130" t="s">
        <v>166</v>
      </c>
      <c r="K7" s="163" t="s">
        <v>265</v>
      </c>
      <c r="L7" s="163" t="s">
        <v>265</v>
      </c>
      <c r="M7" s="163" t="s">
        <v>265</v>
      </c>
      <c r="N7" s="164" t="s">
        <v>267</v>
      </c>
      <c r="O7" s="163" t="s">
        <v>265</v>
      </c>
      <c r="P7" s="164" t="s">
        <v>267</v>
      </c>
      <c r="Q7" s="163"/>
    </row>
    <row r="8" s="120" customFormat="1" ht="29.1" customHeight="1" spans="1:17">
      <c r="A8" s="130" t="s">
        <v>169</v>
      </c>
      <c r="B8" s="134">
        <f t="shared" ref="B8:B10" si="0">C8-4</f>
        <v>104</v>
      </c>
      <c r="C8" s="134">
        <f t="shared" ref="C8:C10" si="1">D8-4</f>
        <v>108</v>
      </c>
      <c r="D8" s="136" t="s">
        <v>170</v>
      </c>
      <c r="E8" s="134">
        <f t="shared" ref="E8:E10" si="2">D8+4</f>
        <v>116</v>
      </c>
      <c r="F8" s="134">
        <f>E8+4</f>
        <v>120</v>
      </c>
      <c r="G8" s="134">
        <f t="shared" ref="G8:G10" si="3">F8+6</f>
        <v>126</v>
      </c>
      <c r="H8" s="134"/>
      <c r="I8" s="155"/>
      <c r="J8" s="130" t="s">
        <v>169</v>
      </c>
      <c r="K8" s="163" t="s">
        <v>265</v>
      </c>
      <c r="L8" s="163" t="s">
        <v>265</v>
      </c>
      <c r="M8" s="163" t="s">
        <v>265</v>
      </c>
      <c r="N8" s="163" t="s">
        <v>266</v>
      </c>
      <c r="O8" s="163" t="s">
        <v>266</v>
      </c>
      <c r="P8" s="163" t="s">
        <v>266</v>
      </c>
      <c r="Q8" s="165"/>
    </row>
    <row r="9" s="120" customFormat="1" ht="29.1" customHeight="1" spans="1:17">
      <c r="A9" s="130" t="s">
        <v>172</v>
      </c>
      <c r="B9" s="134">
        <f t="shared" si="0"/>
        <v>102</v>
      </c>
      <c r="C9" s="134">
        <f t="shared" si="1"/>
        <v>106</v>
      </c>
      <c r="D9" s="136" t="s">
        <v>173</v>
      </c>
      <c r="E9" s="134">
        <f t="shared" si="2"/>
        <v>114</v>
      </c>
      <c r="F9" s="134">
        <f>E9+5</f>
        <v>119</v>
      </c>
      <c r="G9" s="134">
        <f t="shared" si="3"/>
        <v>125</v>
      </c>
      <c r="H9" s="137"/>
      <c r="I9" s="155"/>
      <c r="J9" s="130" t="s">
        <v>172</v>
      </c>
      <c r="K9" s="165" t="s">
        <v>268</v>
      </c>
      <c r="L9" s="163" t="s">
        <v>265</v>
      </c>
      <c r="M9" s="165" t="s">
        <v>268</v>
      </c>
      <c r="N9" s="163" t="s">
        <v>265</v>
      </c>
      <c r="O9" s="165" t="s">
        <v>268</v>
      </c>
      <c r="P9" s="163" t="s">
        <v>265</v>
      </c>
      <c r="Q9" s="163"/>
    </row>
    <row r="10" s="120" customFormat="1" ht="29.1" customHeight="1" spans="1:17">
      <c r="A10" s="130" t="s">
        <v>176</v>
      </c>
      <c r="B10" s="137">
        <f t="shared" si="0"/>
        <v>103</v>
      </c>
      <c r="C10" s="137">
        <f t="shared" si="1"/>
        <v>107</v>
      </c>
      <c r="D10" s="138">
        <v>111</v>
      </c>
      <c r="E10" s="137">
        <f t="shared" si="2"/>
        <v>115</v>
      </c>
      <c r="F10" s="137">
        <f>E10+5</f>
        <v>120</v>
      </c>
      <c r="G10" s="137">
        <f t="shared" si="3"/>
        <v>126</v>
      </c>
      <c r="H10" s="134"/>
      <c r="I10" s="155"/>
      <c r="J10" s="130" t="s">
        <v>176</v>
      </c>
      <c r="K10" s="163" t="s">
        <v>265</v>
      </c>
      <c r="L10" s="166" t="s">
        <v>267</v>
      </c>
      <c r="M10" s="163" t="s">
        <v>265</v>
      </c>
      <c r="N10" s="163" t="s">
        <v>265</v>
      </c>
      <c r="O10" s="163" t="s">
        <v>270</v>
      </c>
      <c r="P10" s="163" t="s">
        <v>265</v>
      </c>
      <c r="Q10" s="165"/>
    </row>
    <row r="11" s="120" customFormat="1" ht="29.1" customHeight="1" spans="1:17">
      <c r="A11" s="130" t="s">
        <v>179</v>
      </c>
      <c r="B11" s="134">
        <f>C11-1.2</f>
        <v>45.6</v>
      </c>
      <c r="C11" s="134">
        <f>D11-1.2</f>
        <v>46.8</v>
      </c>
      <c r="D11" s="135">
        <v>48</v>
      </c>
      <c r="E11" s="134">
        <f>D11+1.2</f>
        <v>49.2</v>
      </c>
      <c r="F11" s="134">
        <f>E11+1.2</f>
        <v>50.4</v>
      </c>
      <c r="G11" s="134">
        <f>F11+1.4</f>
        <v>51.8</v>
      </c>
      <c r="H11" s="134"/>
      <c r="I11" s="155"/>
      <c r="J11" s="130" t="s">
        <v>179</v>
      </c>
      <c r="K11" s="163" t="s">
        <v>265</v>
      </c>
      <c r="L11" s="163" t="s">
        <v>265</v>
      </c>
      <c r="M11" s="165" t="s">
        <v>271</v>
      </c>
      <c r="N11" s="163" t="s">
        <v>265</v>
      </c>
      <c r="O11" s="165" t="s">
        <v>271</v>
      </c>
      <c r="P11" s="166" t="s">
        <v>272</v>
      </c>
      <c r="Q11" s="165"/>
    </row>
    <row r="12" s="120" customFormat="1" ht="29.1" customHeight="1" spans="1:17">
      <c r="A12" s="130" t="s">
        <v>183</v>
      </c>
      <c r="B12" s="134">
        <f>C12-0.6</f>
        <v>60.7</v>
      </c>
      <c r="C12" s="134">
        <f>D12-1.2</f>
        <v>61.3</v>
      </c>
      <c r="D12" s="135">
        <v>62.5</v>
      </c>
      <c r="E12" s="134">
        <f>D12+1.2</f>
        <v>63.7</v>
      </c>
      <c r="F12" s="134">
        <f>E12+1.2</f>
        <v>64.9</v>
      </c>
      <c r="G12" s="134">
        <f>F12+0.6</f>
        <v>65.5</v>
      </c>
      <c r="H12" s="134"/>
      <c r="I12" s="155"/>
      <c r="J12" s="130" t="s">
        <v>183</v>
      </c>
      <c r="K12" s="165" t="s">
        <v>273</v>
      </c>
      <c r="L12" s="163" t="s">
        <v>265</v>
      </c>
      <c r="M12" s="165" t="s">
        <v>273</v>
      </c>
      <c r="N12" s="166" t="s">
        <v>274</v>
      </c>
      <c r="O12" s="165" t="s">
        <v>273</v>
      </c>
      <c r="P12" s="166" t="s">
        <v>274</v>
      </c>
      <c r="Q12" s="165"/>
    </row>
    <row r="13" s="120" customFormat="1" ht="29.1" customHeight="1" spans="1:17">
      <c r="A13" s="130" t="s">
        <v>187</v>
      </c>
      <c r="B13" s="134">
        <f>C13-0.8</f>
        <v>19.9</v>
      </c>
      <c r="C13" s="134">
        <f>D13-0.8</f>
        <v>20.7</v>
      </c>
      <c r="D13" s="135">
        <v>21.5</v>
      </c>
      <c r="E13" s="134">
        <f>D13+0.8</f>
        <v>22.3</v>
      </c>
      <c r="F13" s="134">
        <f>E13+0.8</f>
        <v>23.1</v>
      </c>
      <c r="G13" s="134">
        <f>F13+1.3</f>
        <v>24.4</v>
      </c>
      <c r="H13" s="139"/>
      <c r="I13" s="155"/>
      <c r="J13" s="130" t="s">
        <v>187</v>
      </c>
      <c r="K13" s="163" t="s">
        <v>265</v>
      </c>
      <c r="L13" s="163" t="s">
        <v>265</v>
      </c>
      <c r="M13" s="163" t="s">
        <v>265</v>
      </c>
      <c r="N13" s="163" t="s">
        <v>265</v>
      </c>
      <c r="O13" s="163" t="s">
        <v>265</v>
      </c>
      <c r="P13" s="166" t="s">
        <v>275</v>
      </c>
      <c r="Q13" s="165"/>
    </row>
    <row r="14" s="120" customFormat="1" ht="29.1" customHeight="1" spans="1:17">
      <c r="A14" s="130" t="s">
        <v>189</v>
      </c>
      <c r="B14" s="134">
        <f>C14-0.7</f>
        <v>16.6</v>
      </c>
      <c r="C14" s="134">
        <f>D14-0.7</f>
        <v>17.3</v>
      </c>
      <c r="D14" s="140">
        <v>18</v>
      </c>
      <c r="E14" s="134">
        <f>D14+0.7</f>
        <v>18.7</v>
      </c>
      <c r="F14" s="134">
        <f>E14+0.7</f>
        <v>19.4</v>
      </c>
      <c r="G14" s="134">
        <f>F14+1</f>
        <v>20.4</v>
      </c>
      <c r="H14" s="134"/>
      <c r="I14" s="155"/>
      <c r="J14" s="130" t="s">
        <v>189</v>
      </c>
      <c r="K14" s="165" t="s">
        <v>276</v>
      </c>
      <c r="L14" s="163" t="s">
        <v>265</v>
      </c>
      <c r="M14" s="165" t="s">
        <v>276</v>
      </c>
      <c r="N14" s="163" t="s">
        <v>265</v>
      </c>
      <c r="O14" s="165" t="s">
        <v>276</v>
      </c>
      <c r="P14" s="163" t="s">
        <v>265</v>
      </c>
      <c r="Q14" s="165"/>
    </row>
    <row r="15" s="120" customFormat="1" ht="29.1" customHeight="1" spans="1:17">
      <c r="A15" s="130" t="s">
        <v>190</v>
      </c>
      <c r="B15" s="134">
        <f>C15-0.5</f>
        <v>13</v>
      </c>
      <c r="C15" s="134">
        <f>D15-0.5</f>
        <v>13.5</v>
      </c>
      <c r="D15" s="135">
        <v>14</v>
      </c>
      <c r="E15" s="134">
        <f>D15+0.5</f>
        <v>14.5</v>
      </c>
      <c r="F15" s="134">
        <f>E15+0.5</f>
        <v>15</v>
      </c>
      <c r="G15" s="134">
        <f>F15+0.7</f>
        <v>15.7</v>
      </c>
      <c r="H15" s="134"/>
      <c r="I15" s="155"/>
      <c r="J15" s="130" t="s">
        <v>190</v>
      </c>
      <c r="K15" s="165" t="s">
        <v>277</v>
      </c>
      <c r="L15" s="166" t="s">
        <v>278</v>
      </c>
      <c r="M15" s="163" t="s">
        <v>265</v>
      </c>
      <c r="N15" s="163" t="s">
        <v>265</v>
      </c>
      <c r="O15" s="165" t="s">
        <v>277</v>
      </c>
      <c r="P15" s="163" t="s">
        <v>265</v>
      </c>
      <c r="Q15" s="165"/>
    </row>
    <row r="16" s="120" customFormat="1" ht="29.1" customHeight="1" spans="1:17">
      <c r="A16" s="130" t="s">
        <v>191</v>
      </c>
      <c r="B16" s="134">
        <f>C16-0.5</f>
        <v>10</v>
      </c>
      <c r="C16" s="134">
        <f>D16-0.5</f>
        <v>10.5</v>
      </c>
      <c r="D16" s="135">
        <v>11</v>
      </c>
      <c r="E16" s="134">
        <f>D16+0.5</f>
        <v>11.5</v>
      </c>
      <c r="F16" s="134">
        <f>E16+0.5</f>
        <v>12</v>
      </c>
      <c r="G16" s="139">
        <f>F16+0.7</f>
        <v>12.7</v>
      </c>
      <c r="H16" s="134"/>
      <c r="I16" s="155"/>
      <c r="J16" s="130" t="s">
        <v>191</v>
      </c>
      <c r="K16" s="165" t="s">
        <v>277</v>
      </c>
      <c r="L16" s="163" t="s">
        <v>265</v>
      </c>
      <c r="M16" s="165" t="s">
        <v>277</v>
      </c>
      <c r="N16" s="163" t="s">
        <v>265</v>
      </c>
      <c r="O16" s="165" t="s">
        <v>277</v>
      </c>
      <c r="P16" s="163" t="s">
        <v>265</v>
      </c>
      <c r="Q16" s="165"/>
    </row>
    <row r="17" s="120" customFormat="1" ht="29.1" customHeight="1" spans="1:17">
      <c r="A17" s="141" t="s">
        <v>192</v>
      </c>
      <c r="B17" s="134">
        <f>C17</f>
        <v>7.5</v>
      </c>
      <c r="C17" s="134">
        <f>D17</f>
        <v>7.5</v>
      </c>
      <c r="D17" s="135">
        <v>7.5</v>
      </c>
      <c r="E17" s="134">
        <f>D17</f>
        <v>7.5</v>
      </c>
      <c r="F17" s="134">
        <f>D17</f>
        <v>7.5</v>
      </c>
      <c r="G17" s="134">
        <f>D17</f>
        <v>7.5</v>
      </c>
      <c r="H17" s="134"/>
      <c r="I17" s="155"/>
      <c r="J17" s="141" t="s">
        <v>192</v>
      </c>
      <c r="K17" s="163" t="s">
        <v>265</v>
      </c>
      <c r="L17" s="164" t="s">
        <v>267</v>
      </c>
      <c r="M17" s="163" t="s">
        <v>265</v>
      </c>
      <c r="N17" s="164" t="s">
        <v>267</v>
      </c>
      <c r="O17" s="163" t="s">
        <v>265</v>
      </c>
      <c r="P17" s="164" t="s">
        <v>267</v>
      </c>
      <c r="Q17" s="165"/>
    </row>
    <row r="18" s="120" customFormat="1" ht="29.1" customHeight="1" spans="1:17">
      <c r="A18" s="142" t="s">
        <v>195</v>
      </c>
      <c r="B18" s="137">
        <f>C18-1</f>
        <v>-2</v>
      </c>
      <c r="C18" s="137">
        <f t="shared" ref="C18:C23" si="4">D18-1</f>
        <v>-1</v>
      </c>
      <c r="D18" s="138"/>
      <c r="E18" s="137">
        <f>D18+1</f>
        <v>1</v>
      </c>
      <c r="F18" s="137">
        <f>E18+1</f>
        <v>2</v>
      </c>
      <c r="G18" s="137">
        <f>F18+1.5</f>
        <v>3.5</v>
      </c>
      <c r="H18" s="134"/>
      <c r="I18" s="155"/>
      <c r="J18" s="142" t="s">
        <v>195</v>
      </c>
      <c r="K18" s="163"/>
      <c r="L18" s="163"/>
      <c r="M18" s="163"/>
      <c r="N18" s="163"/>
      <c r="O18" s="163"/>
      <c r="P18" s="163"/>
      <c r="Q18" s="165"/>
    </row>
    <row r="19" s="120" customFormat="1" ht="29.1" customHeight="1" spans="1:17">
      <c r="A19" s="130" t="s">
        <v>196</v>
      </c>
      <c r="B19" s="134">
        <f>C19-1</f>
        <v>49</v>
      </c>
      <c r="C19" s="134">
        <f t="shared" si="4"/>
        <v>50</v>
      </c>
      <c r="D19" s="135">
        <v>51</v>
      </c>
      <c r="E19" s="134">
        <f>D19+1</f>
        <v>52</v>
      </c>
      <c r="F19" s="134">
        <f>E19+1</f>
        <v>53</v>
      </c>
      <c r="G19" s="134">
        <f>F19+1.5</f>
        <v>54.5</v>
      </c>
      <c r="H19" s="134"/>
      <c r="I19" s="155"/>
      <c r="J19" s="130" t="s">
        <v>196</v>
      </c>
      <c r="K19" s="165" t="s">
        <v>277</v>
      </c>
      <c r="L19" s="163" t="s">
        <v>265</v>
      </c>
      <c r="M19" s="163" t="s">
        <v>265</v>
      </c>
      <c r="N19" s="163" t="s">
        <v>265</v>
      </c>
      <c r="O19" s="165" t="s">
        <v>277</v>
      </c>
      <c r="P19" s="163" t="s">
        <v>265</v>
      </c>
      <c r="Q19" s="165"/>
    </row>
    <row r="20" s="120" customFormat="1" ht="29.1" customHeight="1" spans="1:17">
      <c r="A20" s="130" t="s">
        <v>197</v>
      </c>
      <c r="B20" s="134">
        <f>C20-1.2</f>
        <v>-3</v>
      </c>
      <c r="C20" s="134">
        <f>D20-1.8</f>
        <v>-1.8</v>
      </c>
      <c r="D20" s="135">
        <v>0</v>
      </c>
      <c r="E20" s="134">
        <f>D20+1.8</f>
        <v>1.8</v>
      </c>
      <c r="F20" s="134">
        <f>E20+1.8</f>
        <v>3.6</v>
      </c>
      <c r="G20" s="134">
        <f>F20+1.3</f>
        <v>4.9</v>
      </c>
      <c r="H20" s="134"/>
      <c r="I20" s="155"/>
      <c r="J20" s="130" t="s">
        <v>197</v>
      </c>
      <c r="K20" s="165" t="s">
        <v>273</v>
      </c>
      <c r="L20" s="163" t="s">
        <v>265</v>
      </c>
      <c r="M20" s="165" t="s">
        <v>273</v>
      </c>
      <c r="N20" s="163" t="s">
        <v>265</v>
      </c>
      <c r="O20" s="165" t="s">
        <v>273</v>
      </c>
      <c r="P20" s="163" t="s">
        <v>265</v>
      </c>
      <c r="Q20" s="165"/>
    </row>
    <row r="21" s="120" customFormat="1" ht="29.1" customHeight="1" spans="1:17">
      <c r="A21" s="141" t="s">
        <v>198</v>
      </c>
      <c r="B21" s="134">
        <f>C21-0.5</f>
        <v>33.5</v>
      </c>
      <c r="C21" s="134">
        <f>D21-0.5</f>
        <v>34</v>
      </c>
      <c r="D21" s="135">
        <v>34.5</v>
      </c>
      <c r="E21" s="134">
        <f t="shared" ref="E21:G21" si="5">D21+0.5</f>
        <v>35</v>
      </c>
      <c r="F21" s="134">
        <f t="shared" si="5"/>
        <v>35.5</v>
      </c>
      <c r="G21" s="134">
        <f t="shared" si="5"/>
        <v>36</v>
      </c>
      <c r="H21" s="143"/>
      <c r="I21" s="155"/>
      <c r="J21" s="141" t="s">
        <v>198</v>
      </c>
      <c r="K21" s="165" t="s">
        <v>277</v>
      </c>
      <c r="L21" s="163" t="s">
        <v>265</v>
      </c>
      <c r="M21" s="163" t="s">
        <v>265</v>
      </c>
      <c r="N21" s="163" t="s">
        <v>265</v>
      </c>
      <c r="O21" s="165" t="s">
        <v>277</v>
      </c>
      <c r="P21" s="165" t="s">
        <v>277</v>
      </c>
      <c r="Q21" s="165"/>
    </row>
    <row r="22" s="120" customFormat="1" ht="29.1" customHeight="1" spans="1:17">
      <c r="A22" s="130" t="s">
        <v>201</v>
      </c>
      <c r="B22" s="134">
        <f>C22-0.5</f>
        <v>23.5</v>
      </c>
      <c r="C22" s="134">
        <f>D22-0.5</f>
        <v>24</v>
      </c>
      <c r="D22" s="136">
        <v>24.5</v>
      </c>
      <c r="E22" s="134">
        <f t="shared" ref="E22:G22" si="6">D22+0.5</f>
        <v>25</v>
      </c>
      <c r="F22" s="134">
        <f t="shared" si="6"/>
        <v>25.5</v>
      </c>
      <c r="G22" s="134">
        <f t="shared" si="6"/>
        <v>26</v>
      </c>
      <c r="H22" s="144"/>
      <c r="I22" s="155"/>
      <c r="J22" s="130" t="s">
        <v>201</v>
      </c>
      <c r="K22" s="163" t="s">
        <v>265</v>
      </c>
      <c r="L22" s="163" t="s">
        <v>265</v>
      </c>
      <c r="M22" s="165" t="s">
        <v>279</v>
      </c>
      <c r="N22" s="163" t="s">
        <v>265</v>
      </c>
      <c r="O22" s="165" t="s">
        <v>279</v>
      </c>
      <c r="P22" s="165" t="s">
        <v>279</v>
      </c>
      <c r="Q22" s="165"/>
    </row>
    <row r="23" s="120" customFormat="1" ht="29.1" customHeight="1" spans="1:17">
      <c r="A23" s="130" t="s">
        <v>202</v>
      </c>
      <c r="B23" s="134">
        <f>C23</f>
        <v>17.5</v>
      </c>
      <c r="C23" s="134">
        <f t="shared" si="4"/>
        <v>17.5</v>
      </c>
      <c r="D23" s="136">
        <v>18.5</v>
      </c>
      <c r="E23" s="134">
        <f>D23</f>
        <v>18.5</v>
      </c>
      <c r="F23" s="134">
        <f>E23+1.5</f>
        <v>20</v>
      </c>
      <c r="G23" s="134">
        <f>F23</f>
        <v>20</v>
      </c>
      <c r="H23" s="145"/>
      <c r="I23" s="155"/>
      <c r="J23" s="130" t="s">
        <v>202</v>
      </c>
      <c r="K23" s="165" t="s">
        <v>277</v>
      </c>
      <c r="L23" s="163" t="s">
        <v>265</v>
      </c>
      <c r="M23" s="165" t="s">
        <v>281</v>
      </c>
      <c r="N23" s="163" t="s">
        <v>265</v>
      </c>
      <c r="O23" s="165" t="s">
        <v>281</v>
      </c>
      <c r="P23" s="163" t="s">
        <v>265</v>
      </c>
      <c r="Q23" s="174"/>
    </row>
    <row r="24" s="120" customFormat="1" ht="15" spans="1:17">
      <c r="A24" s="146"/>
      <c r="B24" s="147"/>
      <c r="C24" s="147"/>
      <c r="D24" s="148"/>
      <c r="E24" s="147"/>
      <c r="F24" s="147"/>
      <c r="G24" s="147"/>
      <c r="H24" s="147"/>
      <c r="I24" s="167"/>
      <c r="J24" s="168"/>
      <c r="K24" s="169"/>
      <c r="L24" s="169"/>
      <c r="M24" s="169"/>
      <c r="N24" s="169"/>
      <c r="O24" s="169"/>
      <c r="P24" s="169"/>
      <c r="Q24" s="169"/>
    </row>
    <row r="25" s="120" customFormat="1" ht="14.25" spans="1:17">
      <c r="A25" s="120" t="s">
        <v>204</v>
      </c>
      <c r="B25" s="149"/>
      <c r="C25" s="149"/>
      <c r="D25" s="149"/>
      <c r="E25" s="149"/>
      <c r="F25" s="149"/>
      <c r="G25" s="149"/>
      <c r="H25" s="149"/>
      <c r="I25" s="149"/>
      <c r="J25" s="170" t="s">
        <v>341</v>
      </c>
      <c r="K25" s="171"/>
      <c r="L25" s="171" t="s">
        <v>283</v>
      </c>
      <c r="M25" s="171"/>
      <c r="N25" s="171" t="s">
        <v>284</v>
      </c>
      <c r="O25" s="171"/>
      <c r="P25" s="171"/>
      <c r="Q25" s="121"/>
    </row>
    <row r="26" s="120" customFormat="1" customHeight="1" spans="1:17">
      <c r="A26" s="14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2023-01-10T02:11:55Z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