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<sst xmlns="http://schemas.openxmlformats.org/spreadsheetml/2006/main" count="1500" uniqueCount="450">
  <si>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</si>
  <si>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</si>
  <si>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</si>
  <si>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</si>
  <si>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</si>
  <si>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</si>
  <si>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</si>
  <si>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</si>
  <si>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</si>
  <si>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</si>
  <si>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</si>
  <si>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</si>
  <si>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</si>
  <si>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</si>
  <si>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</si>
  <si>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</si>
  <si>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</si>
  <si>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</si>
  <si>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</si>
  <si>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</si>
  <si>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</si>
  <si>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</si>
  <si>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</si>
  <si>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</si>
  <si>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</si>
  <si>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</si>
  <si>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</si>
  <si>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</si>
  <si>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</si>
  <si>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</si>
  <si>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</si>
  <si>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</si>
  <si>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</si>
  <si>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</si>
  <si>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</si>
  <si>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</si>
  <si>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</si>
  <si>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</si>
  <si>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</si>
  <si>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</si>
  <si>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</si>
  <si>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</si>
  <si>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</si>
  <si>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</si>
  <si>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</si>
  <si>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</si>
  <si>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</si>
  <si>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</si>
  <si>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</si>
  <si>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</si>
  <si>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</si>
  <si>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</si>
  <si>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</si>
  <si>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</si>
  <si>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</si>
  <si>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</si>
  <si>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</si>
  <si>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</si>
  <si>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</si>
  <si>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</si>
  <si>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</si>
  <si>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</si>
  <si>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</si>
  <si>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TAMMBL81763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</si>
  <si>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</si>
  <si>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</si>
  <si>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</si>
  <si>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</si>
  <si>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</si>
  <si>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</si>
  <si>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</si>
  <si>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</si>
  <si>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</si>
  <si>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</si>
  <si>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</si>
  <si>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</si>
  <si>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</si>
  <si>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</si>
  <si>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</si>
  <si>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</si>
  <si>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</si>
  <si>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</si>
  <si>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</si>
  <si>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</si>
  <si>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</si>
  <si>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</si>
  <si>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</si>
  <si>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</si>
  <si>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</si>
  <si>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</si>
  <si>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</si>
  <si>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</si>
  <si>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</si>
  <si>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</si>
  <si>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</si>
  <si>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</si>
  <si>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</si>
  <si>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</si>
  <si>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</si>
  <si>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</si>
  <si>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</si>
  <si>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</si>
  <si>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</si>
  <si>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</si>
  <si>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</si>
  <si>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</si>
  <si>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</si>
  <si>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</si>
  <si>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</si>
  <si>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</si>
  <si>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</si>
  <si>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</si>
  <si>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</si>
  <si>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</si>
  <si>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</si>
  <si>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</si>
  <si>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</si>
  <si>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</si>
  <si>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</si>
  <si>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冷木灰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</si>
  <si>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</si>
  <si>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</si>
  <si>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</si>
  <si>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</si>
  <si>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</si>
  <si>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</si>
  <si>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</si>
  <si>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</si>
  <si>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1.裤口打扭</t>
  </si>
  <si>
    <t>2.门襟不直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</si>
  <si>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</si>
  <si>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</si>
  <si>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</si>
  <si>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</si>
  <si>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</si>
  <si>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</si>
  <si>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</si>
  <si>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</si>
  <si>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</si>
  <si>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</si>
  <si>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</si>
  <si>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</si>
  <si>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</si>
  <si>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</si>
  <si>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</si>
  <si>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</si>
  <si>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金缕衣-博扬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</si>
  <si>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</si>
  <si>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</si>
  <si>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</si>
  <si>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</si>
  <si>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</si>
  <si>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</si>
  <si>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</si>
  <si>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</si>
  <si>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</si>
  <si>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洗前/洗后</t>
  </si>
  <si>
    <t>裤外侧长</t>
  </si>
  <si>
    <t>-1.5/-2</t>
  </si>
  <si>
    <t>-1/-3</t>
  </si>
  <si>
    <t>0/-1</t>
  </si>
  <si>
    <t>内裆长</t>
  </si>
  <si>
    <t>-1/-2</t>
  </si>
  <si>
    <t>-1/-1.5</t>
  </si>
  <si>
    <t>腰围 平量</t>
  </si>
  <si>
    <t>腰围 拉量</t>
  </si>
  <si>
    <t>-2/-3</t>
  </si>
  <si>
    <t>臀围</t>
  </si>
  <si>
    <t>-2.5/-3.5</t>
  </si>
  <si>
    <t>-1.3/-2.3</t>
  </si>
  <si>
    <t>0/-0.4</t>
  </si>
  <si>
    <t>腿围/2</t>
  </si>
  <si>
    <t>-0.5/-0.5</t>
  </si>
  <si>
    <t>-0.3/-0.3</t>
  </si>
  <si>
    <t>-0.9/-0.4</t>
  </si>
  <si>
    <t>膝围/2</t>
  </si>
  <si>
    <t>0/0</t>
  </si>
  <si>
    <t>0.5/0.3</t>
  </si>
  <si>
    <t>0.3/0.4</t>
  </si>
  <si>
    <t>脚口/2（平量）</t>
  </si>
  <si>
    <t>0/-0.2</t>
  </si>
  <si>
    <t>前裆长 含腰</t>
  </si>
  <si>
    <t>后裆长 含腰</t>
  </si>
  <si>
    <t>-1/-1</t>
  </si>
  <si>
    <t>前门襟长 不含腰</t>
  </si>
  <si>
    <t>前插袋</t>
  </si>
  <si>
    <t>后袋（包车库）</t>
  </si>
  <si>
    <t>腰头宽</t>
  </si>
  <si>
    <t>备注：</t>
  </si>
  <si>
    <t xml:space="preserve">     初期请洗测2-3件，有问题的另加测量数量。</t>
  </si>
  <si>
    <t>验货时间：12/12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</si>
  <si>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</si>
  <si>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</si>
  <si>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</si>
  <si>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</si>
  <si>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</si>
  <si>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</si>
  <si>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合格证首期未核对，洗唛成分未核对</t>
  </si>
  <si>
    <t>【附属资料确认】</t>
  </si>
  <si>
    <t>【检验明细】：检验明细（要求齐色、齐号至少10件检查）</t>
  </si>
  <si>
    <t>黑色全码各3件</t>
  </si>
  <si>
    <t>冷木灰全码各3件</t>
  </si>
  <si>
    <t>【耐水洗测试】：耐洗水测试明细（要求齐色、齐号）</t>
  </si>
  <si>
    <t>黑色S,L各1件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</si>
  <si>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</si>
  <si>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</si>
  <si>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1.码边线迹不良一件</t>
  </si>
  <si>
    <t>2.裆底漏打套结一件</t>
  </si>
  <si>
    <t>3.线毛一件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</si>
  <si>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</si>
  <si>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</si>
  <si>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</si>
  <si>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</si>
  <si>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</si>
  <si>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</si>
  <si>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</si>
  <si>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</si>
  <si>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</si>
  <si>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</si>
  <si>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</si>
  <si>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</si>
  <si>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</si>
  <si>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</si>
  <si>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</si>
  <si>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</si>
  <si>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</si>
  <si>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</si>
  <si>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</si>
  <si>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-2/-2</t>
  </si>
  <si>
    <t>1/0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</si>
  <si>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</si>
  <si>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</si>
  <si>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</si>
  <si>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</si>
  <si>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</si>
  <si>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</si>
  <si>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</si>
  <si>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</si>
  <si>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</si>
  <si>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</si>
  <si>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0/0.5</t>
  </si>
  <si>
    <t>-0.3/0</t>
  </si>
  <si>
    <t>0.5/0</t>
  </si>
  <si>
    <t>-0.4/-0.2</t>
  </si>
  <si>
    <t>0.3/0.5</t>
  </si>
  <si>
    <t>1/0.6</t>
  </si>
  <si>
    <t>0.5/1</t>
  </si>
  <si>
    <t>0.8/0.8</t>
  </si>
  <si>
    <t>1.2/+0.7</t>
  </si>
  <si>
    <t>1/+0.6</t>
  </si>
  <si>
    <t>-1.2/-1.2</t>
  </si>
  <si>
    <t>-0.4/-0.6</t>
  </si>
  <si>
    <t>-0.7/-1</t>
  </si>
  <si>
    <t>0.3/-0.3</t>
  </si>
  <si>
    <t>-0.8/-1/8</t>
  </si>
  <si>
    <t>验货时间：12/16</t>
  </si>
  <si>
    <t>珲春博杨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</si>
  <si>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</si>
  <si>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</si>
  <si>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</si>
  <si>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</si>
  <si>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</si>
  <si>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</si>
  <si>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</si>
  <si>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</si>
  <si>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</si>
  <si>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</si>
  <si>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√-1</t>
  </si>
  <si>
    <t>-1-1</t>
  </si>
  <si>
    <t>-0.5-0.8</t>
  </si>
  <si>
    <t>-2-1</t>
  </si>
  <si>
    <t>√+1</t>
  </si>
  <si>
    <t>-2-2</t>
  </si>
  <si>
    <t>-2√</t>
  </si>
  <si>
    <t>-1-1.5</t>
  </si>
  <si>
    <t>-0.5-1</t>
  </si>
  <si>
    <t>-1.2-0.3</t>
  </si>
  <si>
    <t>-0.7-1</t>
  </si>
  <si>
    <t>+0.4-0.3</t>
  </si>
  <si>
    <t>√-0.2</t>
  </si>
  <si>
    <t>-0.7-0.7</t>
  </si>
  <si>
    <t>-1.5-1</t>
  </si>
  <si>
    <t>-1-0.5</t>
  </si>
  <si>
    <t>+0.5√</t>
  </si>
  <si>
    <t>验货时间：2022.12.22</t>
  </si>
  <si>
    <t>跟单QC:全昌根</t>
  </si>
  <si>
    <t>工厂负责人：</t>
  </si>
  <si>
    <t>QC出货报告书</t>
  </si>
  <si>
    <t>产品名称</t>
  </si>
  <si>
    <t>合同日期</t>
  </si>
  <si>
    <t>12.26号交860件，1.26号交840件</t>
  </si>
  <si>
    <t>检验资料确认</t>
  </si>
  <si>
    <t>交货形式</t>
  </si>
  <si>
    <t>天津科捷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</si>
  <si>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</si>
  <si>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</si>
  <si>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</si>
  <si>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</si>
  <si>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</si>
  <si>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</si>
  <si>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</si>
  <si>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</si>
  <si>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</si>
  <si>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</si>
  <si>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</si>
  <si>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</si>
  <si>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</si>
  <si>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</si>
  <si>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</si>
  <si>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</si>
  <si>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采购凭证编号：CGDD22110200126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</si>
  <si>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</si>
  <si>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</si>
  <si>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</si>
  <si>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</si>
  <si>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</si>
  <si>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</si>
  <si>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</si>
  <si>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</si>
  <si>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</si>
  <si>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</si>
  <si>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</si>
  <si>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</si>
  <si>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</si>
  <si>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</si>
  <si>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</si>
  <si>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黑色：1#/3#/6#/8#/9#/12#</t>
  </si>
  <si>
    <t>冷木灰：14#/15#/17#/19#/22#/24#</t>
  </si>
  <si>
    <t>共抽验12箱，每箱7件，合计：84件</t>
  </si>
  <si>
    <t>情况说明：</t>
  </si>
  <si>
    <t xml:space="preserve">【问题点描述】  </t>
  </si>
  <si>
    <t>1.脏污1件.</t>
  </si>
  <si>
    <t>2.拼缝死折1件。</t>
  </si>
  <si>
    <t>3.腰头背面明线宽窄不一致2件。</t>
  </si>
  <si>
    <t>以上问题已经返修处理。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</si>
  <si>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</si>
  <si>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</si>
  <si>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</si>
  <si>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</si>
  <si>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</si>
  <si>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</si>
  <si>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</si>
  <si>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</si>
  <si>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刘福云</t>
  </si>
  <si>
    <t>11.2</t>
  </si>
  <si>
    <t>刘慧</t>
  </si>
  <si>
    <t>-0.5-1.5</t>
  </si>
  <si>
    <t>TAMMBL82764</t>
  </si>
  <si>
    <t>女式徒步长裤</t>
  </si>
  <si>
    <t>12.26号交852件，1.26号交348件</t>
  </si>
  <si>
    <t>采购凭证编号：CGDD22110200128</t>
  </si>
  <si>
    <t>黑色：1#/2#</t>
  </si>
  <si>
    <t>冷木灰：3#/4#</t>
  </si>
  <si>
    <t>共抽验4箱，每箱15件，合计：60件</t>
  </si>
  <si>
    <t>断线一件</t>
  </si>
  <si>
    <t>脚口开线 一件</t>
  </si>
  <si>
    <t>12.22</t>
  </si>
  <si>
    <t>150/80B</t>
  </si>
  <si>
    <t xml:space="preserve">裤外侧长  </t>
  </si>
  <si>
    <t>98</t>
  </si>
  <si>
    <t>脚口/2</t>
  </si>
  <si>
    <t>前门襟长（不含腰）</t>
  </si>
  <si>
    <t>腰头高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</si>
  <si>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</si>
  <si>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</si>
  <si>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</si>
  <si>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</si>
  <si>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</si>
  <si>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</si>
  <si>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</si>
  <si>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</si>
  <si>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</si>
  <si>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</si>
  <si>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</si>
  <si>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</si>
  <si>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</si>
  <si>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</si>
  <si>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</si>
  <si>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</si>
  <si>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</si>
  <si>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0518#</t>
  </si>
  <si>
    <t>消光珍珠点四面弹</t>
  </si>
  <si>
    <t>YES</t>
  </si>
  <si>
    <t>0526#</t>
  </si>
  <si>
    <t>制表时间：11.25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</si>
  <si>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</si>
  <si>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</si>
  <si>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</si>
  <si>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</si>
  <si>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</si>
  <si>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</si>
  <si>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</si>
  <si>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</si>
  <si>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</si>
  <si>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</si>
  <si>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</si>
  <si>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制表时间：11.26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</si>
  <si>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</si>
  <si>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</si>
  <si>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</si>
  <si>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</si>
  <si>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</si>
  <si>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</si>
  <si>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</si>
  <si>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</si>
  <si>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</si>
  <si>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</si>
  <si>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</si>
  <si>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</si>
  <si>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</si>
  <si>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3#尼龙正装闭尾拉链含上下止，葫芦头</t>
  </si>
  <si>
    <t>3#隐形拉链
LA471拉头</t>
  </si>
  <si>
    <t>裤钩扣</t>
  </si>
  <si>
    <t>OEM</t>
  </si>
  <si>
    <t>视野LOGO硅胶转移标</t>
  </si>
  <si>
    <t>莹凯</t>
  </si>
  <si>
    <t>合格</t>
  </si>
  <si>
    <t>物料6</t>
  </si>
  <si>
    <t>物料7</t>
  </si>
  <si>
    <t>物料8</t>
  </si>
  <si>
    <t>物料9</t>
  </si>
  <si>
    <t>物料10</t>
  </si>
  <si>
    <t>Y字弹力带</t>
  </si>
  <si>
    <t>物料11</t>
  </si>
  <si>
    <t>物料12</t>
  </si>
  <si>
    <t>物料13</t>
  </si>
  <si>
    <t>物料14</t>
  </si>
  <si>
    <t>物料15</t>
  </si>
  <si>
    <t>洗测2次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</si>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</sst>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66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3" borderId="67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70" applyNumberFormat="0" applyAlignment="0" applyProtection="0">
      <alignment vertical="center"/>
    </xf>
    <xf numFmtId="0" fontId="55" fillId="17" borderId="66" applyNumberFormat="0" applyAlignment="0" applyProtection="0">
      <alignment vertical="center"/>
    </xf>
    <xf numFmtId="0" fontId="56" fillId="18" borderId="71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49" fontId="8" fillId="0" borderId="3" xfId="54" applyNumberFormat="1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0" fillId="0" borderId="8" xfId="54" applyBorder="1" applyAlignment="1">
      <alignment horizontal="center" vertical="center"/>
    </xf>
    <xf numFmtId="49" fontId="0" fillId="0" borderId="8" xfId="54" applyNumberFormat="1" applyBorder="1" applyAlignment="1">
      <alignment horizontal="center" vertical="center"/>
    </xf>
    <xf numFmtId="0" fontId="0" fillId="0" borderId="8" xfId="54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 wrapText="1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13" fillId="0" borderId="2" xfId="54" applyFont="1" applyBorder="1" applyAlignment="1">
      <alignment horizontal="center" wrapText="1"/>
    </xf>
    <xf numFmtId="0" fontId="12" fillId="0" borderId="2" xfId="54" applyFont="1" applyBorder="1" applyAlignment="1">
      <alignment horizontal="center" wrapText="1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4" applyNumberFormat="1" applyFont="1" applyBorder="1" applyAlignment="1">
      <alignment horizontal="center"/>
    </xf>
    <xf numFmtId="10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0" fontId="18" fillId="0" borderId="7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/>
    </xf>
    <xf numFmtId="0" fontId="19" fillId="0" borderId="2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 wrapText="1"/>
    </xf>
    <xf numFmtId="176" fontId="20" fillId="0" borderId="2" xfId="55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/>
    </xf>
    <xf numFmtId="176" fontId="21" fillId="0" borderId="2" xfId="55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 wrapText="1"/>
    </xf>
    <xf numFmtId="176" fontId="20" fillId="0" borderId="2" xfId="55" applyNumberFormat="1" applyFont="1" applyBorder="1" applyAlignment="1">
      <alignment horizontal="center"/>
    </xf>
    <xf numFmtId="49" fontId="19" fillId="0" borderId="4" xfId="56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>
      <alignment horizont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4" fillId="3" borderId="12" xfId="52" applyFont="1" applyFill="1" applyBorder="1" applyAlignment="1">
      <alignment horizontal="center"/>
    </xf>
    <xf numFmtId="49" fontId="14" fillId="3" borderId="12" xfId="51" applyNumberFormat="1" applyFont="1" applyFill="1" applyBorder="1" applyAlignment="1">
      <alignment horizontal="center" vertical="center"/>
    </xf>
    <xf numFmtId="49" fontId="14" fillId="3" borderId="13" xfId="51" applyNumberFormat="1" applyFont="1" applyFill="1" applyBorder="1" applyAlignment="1">
      <alignment horizontal="center" vertical="center"/>
    </xf>
    <xf numFmtId="49" fontId="14" fillId="3" borderId="14" xfId="51" applyNumberFormat="1" applyFont="1" applyFill="1" applyBorder="1" applyAlignment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49" fontId="17" fillId="3" borderId="15" xfId="52" applyNumberFormat="1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4" fillId="0" borderId="16" xfId="51" applyFont="1" applyFill="1" applyBorder="1" applyAlignment="1">
      <alignment horizontal="center" vertical="top"/>
    </xf>
    <xf numFmtId="0" fontId="25" fillId="0" borderId="17" xfId="51" applyFont="1" applyFill="1" applyBorder="1" applyAlignment="1">
      <alignment horizontal="left" vertical="center"/>
    </xf>
    <xf numFmtId="0" fontId="26" fillId="0" borderId="18" xfId="51" applyFont="1" applyFill="1" applyBorder="1" applyAlignment="1">
      <alignment horizontal="center" vertical="center"/>
    </xf>
    <xf numFmtId="0" fontId="25" fillId="0" borderId="18" xfId="51" applyFont="1" applyFill="1" applyBorder="1" applyAlignment="1">
      <alignment horizontal="center" vertical="center"/>
    </xf>
    <xf numFmtId="0" fontId="27" fillId="0" borderId="18" xfId="51" applyFont="1" applyFill="1" applyBorder="1" applyAlignment="1">
      <alignment vertical="center"/>
    </xf>
    <xf numFmtId="0" fontId="25" fillId="0" borderId="18" xfId="51" applyFont="1" applyFill="1" applyBorder="1" applyAlignment="1">
      <alignment vertical="center"/>
    </xf>
    <xf numFmtId="0" fontId="27" fillId="0" borderId="18" xfId="51" applyFont="1" applyFill="1" applyBorder="1" applyAlignment="1">
      <alignment horizontal="center" vertical="center"/>
    </xf>
    <xf numFmtId="0" fontId="25" fillId="0" borderId="19" xfId="51" applyFont="1" applyFill="1" applyBorder="1" applyAlignment="1">
      <alignment vertical="center"/>
    </xf>
    <xf numFmtId="0" fontId="26" fillId="0" borderId="20" xfId="51" applyFont="1" applyBorder="1" applyAlignment="1">
      <alignment horizontal="left" vertical="center"/>
    </xf>
    <xf numFmtId="0" fontId="26" fillId="0" borderId="21" xfId="51" applyFont="1" applyBorder="1" applyAlignment="1">
      <alignment horizontal="left" vertical="center"/>
    </xf>
    <xf numFmtId="0" fontId="25" fillId="0" borderId="22" xfId="51" applyFont="1" applyFill="1" applyBorder="1" applyAlignment="1">
      <alignment vertical="center"/>
    </xf>
    <xf numFmtId="58" fontId="27" fillId="0" borderId="22" xfId="51" applyNumberFormat="1" applyFont="1" applyFill="1" applyBorder="1" applyAlignment="1">
      <alignment horizontal="center" vertical="center" wrapText="1"/>
    </xf>
    <xf numFmtId="0" fontId="27" fillId="0" borderId="22" xfId="51" applyFont="1" applyFill="1" applyBorder="1" applyAlignment="1">
      <alignment horizontal="center" vertical="center" wrapText="1"/>
    </xf>
    <xf numFmtId="0" fontId="25" fillId="0" borderId="22" xfId="51" applyFont="1" applyFill="1" applyBorder="1" applyAlignment="1">
      <alignment horizontal="center" vertical="center"/>
    </xf>
    <xf numFmtId="0" fontId="25" fillId="0" borderId="19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right" vertical="center"/>
    </xf>
    <xf numFmtId="0" fontId="25" fillId="0" borderId="22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horizontal="center" vertical="center"/>
    </xf>
    <xf numFmtId="0" fontId="26" fillId="0" borderId="22" xfId="51" applyFont="1" applyFill="1" applyBorder="1" applyAlignment="1">
      <alignment horizontal="center" vertical="center"/>
    </xf>
    <xf numFmtId="0" fontId="25" fillId="0" borderId="23" xfId="51" applyFont="1" applyFill="1" applyBorder="1" applyAlignment="1">
      <alignment vertical="center"/>
    </xf>
    <xf numFmtId="0" fontId="26" fillId="0" borderId="24" xfId="51" applyFont="1" applyFill="1" applyBorder="1" applyAlignment="1">
      <alignment horizontal="right" vertical="center"/>
    </xf>
    <xf numFmtId="0" fontId="25" fillId="0" borderId="24" xfId="51" applyFont="1" applyFill="1" applyBorder="1" applyAlignment="1">
      <alignment vertical="center"/>
    </xf>
    <xf numFmtId="0" fontId="27" fillId="0" borderId="24" xfId="51" applyFont="1" applyFill="1" applyBorder="1" applyAlignment="1">
      <alignment vertical="center"/>
    </xf>
    <xf numFmtId="0" fontId="27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vertical="center"/>
    </xf>
    <xf numFmtId="0" fontId="27" fillId="0" borderId="0" xfId="51" applyFont="1" applyFill="1" applyBorder="1" applyAlignment="1">
      <alignment vertical="center"/>
    </xf>
    <xf numFmtId="0" fontId="27" fillId="0" borderId="0" xfId="51" applyFont="1" applyFill="1" applyAlignment="1">
      <alignment horizontal="left" vertical="center"/>
    </xf>
    <xf numFmtId="0" fontId="25" fillId="0" borderId="17" xfId="51" applyFont="1" applyFill="1" applyBorder="1" applyAlignment="1">
      <alignment vertical="center"/>
    </xf>
    <xf numFmtId="0" fontId="25" fillId="0" borderId="25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vertical="center"/>
    </xf>
    <xf numFmtId="0" fontId="27" fillId="0" borderId="20" xfId="51" applyFont="1" applyFill="1" applyBorder="1" applyAlignment="1">
      <alignment horizontal="center" vertical="center"/>
    </xf>
    <xf numFmtId="0" fontId="27" fillId="0" borderId="27" xfId="51" applyFont="1" applyFill="1" applyBorder="1" applyAlignment="1">
      <alignment horizontal="center" vertical="center"/>
    </xf>
    <xf numFmtId="0" fontId="23" fillId="0" borderId="28" xfId="51" applyFont="1" applyFill="1" applyBorder="1" applyAlignment="1">
      <alignment horizontal="left" vertical="center"/>
    </xf>
    <xf numFmtId="0" fontId="23" fillId="0" borderId="27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left" vertical="center"/>
    </xf>
    <xf numFmtId="0" fontId="27" fillId="0" borderId="19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7" fillId="0" borderId="27" xfId="51" applyFont="1" applyFill="1" applyBorder="1" applyAlignment="1">
      <alignment horizontal="left" vertical="center"/>
    </xf>
    <xf numFmtId="0" fontId="27" fillId="0" borderId="19" xfId="51" applyFont="1" applyFill="1" applyBorder="1" applyAlignment="1">
      <alignment horizontal="left" vertical="center" wrapText="1"/>
    </xf>
    <xf numFmtId="0" fontId="27" fillId="0" borderId="22" xfId="51" applyFont="1" applyFill="1" applyBorder="1" applyAlignment="1">
      <alignment horizontal="left" vertical="center" wrapText="1"/>
    </xf>
    <xf numFmtId="0" fontId="25" fillId="0" borderId="23" xfId="51" applyFont="1" applyFill="1" applyBorder="1" applyAlignment="1">
      <alignment horizontal="left" vertical="center"/>
    </xf>
    <xf numFmtId="0" fontId="11" fillId="0" borderId="24" xfId="51" applyFill="1" applyBorder="1" applyAlignment="1">
      <alignment horizontal="center" vertical="center"/>
    </xf>
    <xf numFmtId="0" fontId="25" fillId="0" borderId="29" xfId="51" applyFont="1" applyFill="1" applyBorder="1" applyAlignment="1">
      <alignment horizontal="center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11" fillId="0" borderId="27" xfId="51" applyFont="1" applyFill="1" applyBorder="1" applyAlignment="1">
      <alignment horizontal="left" vertical="center"/>
    </xf>
    <xf numFmtId="0" fontId="28" fillId="0" borderId="28" xfId="51" applyFont="1" applyFill="1" applyBorder="1" applyAlignment="1">
      <alignment horizontal="left" vertical="center"/>
    </xf>
    <xf numFmtId="0" fontId="27" fillId="0" borderId="33" xfId="51" applyFont="1" applyFill="1" applyBorder="1" applyAlignment="1">
      <alignment horizontal="left" vertical="center"/>
    </xf>
    <xf numFmtId="0" fontId="27" fillId="0" borderId="34" xfId="51" applyFont="1" applyFill="1" applyBorder="1" applyAlignment="1">
      <alignment horizontal="left" vertical="center"/>
    </xf>
    <xf numFmtId="0" fontId="23" fillId="0" borderId="17" xfId="51" applyFont="1" applyFill="1" applyBorder="1" applyAlignment="1">
      <alignment horizontal="left" vertical="center"/>
    </xf>
    <xf numFmtId="0" fontId="23" fillId="0" borderId="18" xfId="51" applyFont="1" applyFill="1" applyBorder="1" applyAlignment="1">
      <alignment horizontal="left" vertical="center"/>
    </xf>
    <xf numFmtId="0" fontId="25" fillId="0" borderId="20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left" vertical="center"/>
    </xf>
    <xf numFmtId="0" fontId="27" fillId="0" borderId="24" xfId="51" applyFont="1" applyFill="1" applyBorder="1" applyAlignment="1">
      <alignment horizontal="center" vertical="center"/>
    </xf>
    <xf numFmtId="49" fontId="27" fillId="0" borderId="24" xfId="51" applyNumberFormat="1" applyFont="1" applyFill="1" applyBorder="1" applyAlignment="1">
      <alignment vertical="center"/>
    </xf>
    <xf numFmtId="0" fontId="25" fillId="0" borderId="24" xfId="51" applyFont="1" applyFill="1" applyBorder="1" applyAlignment="1">
      <alignment horizontal="center" vertical="center"/>
    </xf>
    <xf numFmtId="0" fontId="27" fillId="0" borderId="36" xfId="51" applyFont="1" applyFill="1" applyBorder="1" applyAlignment="1">
      <alignment horizontal="center" vertical="center"/>
    </xf>
    <xf numFmtId="0" fontId="25" fillId="0" borderId="37" xfId="51" applyFont="1" applyFill="1" applyBorder="1" applyAlignment="1">
      <alignment horizontal="center" vertical="center"/>
    </xf>
    <xf numFmtId="0" fontId="27" fillId="0" borderId="37" xfId="51" applyFont="1" applyFill="1" applyBorder="1" applyAlignment="1">
      <alignment horizontal="left" vertical="center"/>
    </xf>
    <xf numFmtId="0" fontId="27" fillId="0" borderId="38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7" fillId="0" borderId="21" xfId="51" applyFont="1" applyFill="1" applyBorder="1" applyAlignment="1">
      <alignment horizontal="center" vertical="center"/>
    </xf>
    <xf numFmtId="0" fontId="23" fillId="0" borderId="21" xfId="51" applyFont="1" applyFill="1" applyBorder="1" applyAlignment="1">
      <alignment horizontal="left" vertical="center"/>
    </xf>
    <xf numFmtId="0" fontId="25" fillId="0" borderId="36" xfId="51" applyFont="1" applyFill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27" fillId="0" borderId="21" xfId="51" applyFont="1" applyFill="1" applyBorder="1" applyAlignment="1">
      <alignment horizontal="left" vertical="center"/>
    </xf>
    <xf numFmtId="0" fontId="27" fillId="0" borderId="37" xfId="51" applyFont="1" applyFill="1" applyBorder="1" applyAlignment="1">
      <alignment horizontal="left" vertical="center" wrapText="1"/>
    </xf>
    <xf numFmtId="0" fontId="11" fillId="0" borderId="38" xfId="51" applyFill="1" applyBorder="1" applyAlignment="1">
      <alignment horizontal="center" vertical="center"/>
    </xf>
    <xf numFmtId="0" fontId="25" fillId="0" borderId="40" xfId="51" applyFont="1" applyFill="1" applyBorder="1" applyAlignment="1">
      <alignment horizontal="left" vertical="center"/>
    </xf>
    <xf numFmtId="0" fontId="11" fillId="0" borderId="21" xfId="51" applyFont="1" applyFill="1" applyBorder="1" applyAlignment="1">
      <alignment horizontal="left" vertical="center"/>
    </xf>
    <xf numFmtId="0" fontId="27" fillId="0" borderId="41" xfId="51" applyFont="1" applyFill="1" applyBorder="1" applyAlignment="1">
      <alignment horizontal="left" vertical="center"/>
    </xf>
    <xf numFmtId="0" fontId="23" fillId="0" borderId="36" xfId="51" applyFont="1" applyFill="1" applyBorder="1" applyAlignment="1">
      <alignment horizontal="left" vertical="center"/>
    </xf>
    <xf numFmtId="0" fontId="27" fillId="0" borderId="38" xfId="5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176" fontId="20" fillId="3" borderId="2" xfId="55" applyNumberFormat="1" applyFont="1" applyFill="1" applyBorder="1" applyAlignment="1">
      <alignment horizontal="center"/>
    </xf>
    <xf numFmtId="0" fontId="19" fillId="3" borderId="2" xfId="0" applyNumberFormat="1" applyFont="1" applyFill="1" applyBorder="1" applyAlignment="1">
      <alignment horizontal="center" vertical="center"/>
    </xf>
    <xf numFmtId="0" fontId="27" fillId="0" borderId="31" xfId="51" applyFont="1" applyFill="1" applyBorder="1" applyAlignment="1">
      <alignment horizontal="left" vertical="center"/>
    </xf>
    <xf numFmtId="0" fontId="22" fillId="0" borderId="2" xfId="53" applyFont="1" applyFill="1" applyBorder="1" applyAlignment="1">
      <alignment horizontal="left"/>
    </xf>
    <xf numFmtId="0" fontId="17" fillId="3" borderId="12" xfId="51" applyFont="1" applyFill="1" applyBorder="1" applyAlignment="1">
      <alignment horizontal="left" vertical="center"/>
    </xf>
    <xf numFmtId="0" fontId="17" fillId="3" borderId="2" xfId="52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4" fillId="3" borderId="10" xfId="52" applyFont="1" applyFill="1" applyBorder="1" applyAlignment="1"/>
    <xf numFmtId="0" fontId="14" fillId="3" borderId="42" xfId="52" applyFont="1" applyFill="1" applyBorder="1" applyAlignment="1"/>
    <xf numFmtId="0" fontId="17" fillId="3" borderId="10" xfId="51" applyFont="1" applyFill="1" applyBorder="1" applyAlignment="1">
      <alignment horizontal="left" vertical="center"/>
    </xf>
    <xf numFmtId="0" fontId="14" fillId="3" borderId="43" xfId="51" applyFont="1" applyFill="1" applyBorder="1" applyAlignment="1">
      <alignment horizontal="center" vertical="center"/>
    </xf>
    <xf numFmtId="0" fontId="17" fillId="3" borderId="44" xfId="52" applyFont="1" applyFill="1" applyBorder="1" applyAlignment="1" applyProtection="1">
      <alignment horizontal="center" vertical="center"/>
    </xf>
    <xf numFmtId="0" fontId="14" fillId="3" borderId="44" xfId="52" applyFont="1" applyFill="1" applyBorder="1" applyAlignment="1" applyProtection="1">
      <alignment horizontal="center" vertical="center"/>
    </xf>
    <xf numFmtId="0" fontId="18" fillId="0" borderId="44" xfId="55" applyFont="1" applyFill="1" applyBorder="1" applyAlignment="1">
      <alignment horizontal="center"/>
    </xf>
    <xf numFmtId="49" fontId="14" fillId="3" borderId="44" xfId="53" applyNumberFormat="1" applyFont="1" applyFill="1" applyBorder="1" applyAlignment="1">
      <alignment horizontal="center" vertical="center"/>
    </xf>
    <xf numFmtId="49" fontId="29" fillId="3" borderId="2" xfId="53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left" vertical="center"/>
    </xf>
    <xf numFmtId="49" fontId="14" fillId="3" borderId="2" xfId="53" applyNumberFormat="1" applyFont="1" applyFill="1" applyBorder="1" applyAlignment="1">
      <alignment horizontal="left" vertical="center"/>
    </xf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30" fillId="0" borderId="16" xfId="51" applyFont="1" applyBorder="1" applyAlignment="1">
      <alignment horizontal="center" vertical="top"/>
    </xf>
    <xf numFmtId="0" fontId="28" fillId="0" borderId="45" xfId="51" applyFont="1" applyBorder="1" applyAlignment="1">
      <alignment horizontal="left" vertical="center"/>
    </xf>
    <xf numFmtId="0" fontId="26" fillId="0" borderId="46" xfId="51" applyFont="1" applyBorder="1" applyAlignment="1">
      <alignment horizontal="center" vertical="center"/>
    </xf>
    <xf numFmtId="0" fontId="28" fillId="0" borderId="46" xfId="51" applyFont="1" applyBorder="1" applyAlignment="1">
      <alignment horizontal="center" vertical="center"/>
    </xf>
    <xf numFmtId="0" fontId="23" fillId="0" borderId="46" xfId="51" applyFont="1" applyBorder="1" applyAlignment="1">
      <alignment horizontal="left" vertical="center"/>
    </xf>
    <xf numFmtId="0" fontId="23" fillId="0" borderId="17" xfId="51" applyFont="1" applyBorder="1" applyAlignment="1">
      <alignment horizontal="center" vertical="center"/>
    </xf>
    <xf numFmtId="0" fontId="23" fillId="0" borderId="18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8" fillId="0" borderId="17" xfId="51" applyFont="1" applyBorder="1" applyAlignment="1">
      <alignment horizontal="center" vertical="center"/>
    </xf>
    <xf numFmtId="0" fontId="28" fillId="0" borderId="18" xfId="51" applyFont="1" applyBorder="1" applyAlignment="1">
      <alignment horizontal="center" vertical="center"/>
    </xf>
    <xf numFmtId="0" fontId="28" fillId="0" borderId="36" xfId="51" applyFont="1" applyBorder="1" applyAlignment="1">
      <alignment horizontal="center" vertical="center"/>
    </xf>
    <xf numFmtId="0" fontId="23" fillId="0" borderId="19" xfId="51" applyFont="1" applyBorder="1" applyAlignment="1">
      <alignment horizontal="left" vertical="center"/>
    </xf>
    <xf numFmtId="0" fontId="26" fillId="0" borderId="22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3" fillId="0" borderId="22" xfId="51" applyFont="1" applyBorder="1" applyAlignment="1">
      <alignment horizontal="left" vertical="center"/>
    </xf>
    <xf numFmtId="14" fontId="26" fillId="0" borderId="22" xfId="51" applyNumberFormat="1" applyFont="1" applyBorder="1" applyAlignment="1">
      <alignment horizontal="center" vertical="center"/>
    </xf>
    <xf numFmtId="14" fontId="26" fillId="0" borderId="37" xfId="51" applyNumberFormat="1" applyFont="1" applyBorder="1" applyAlignment="1">
      <alignment horizontal="center" vertical="center"/>
    </xf>
    <xf numFmtId="0" fontId="23" fillId="0" borderId="19" xfId="51" applyFont="1" applyBorder="1" applyAlignment="1">
      <alignment vertical="center"/>
    </xf>
    <xf numFmtId="0" fontId="26" fillId="0" borderId="22" xfId="51" applyFont="1" applyBorder="1" applyAlignment="1">
      <alignment vertical="center"/>
    </xf>
    <xf numFmtId="0" fontId="26" fillId="0" borderId="37" xfId="51" applyFont="1" applyBorder="1" applyAlignment="1">
      <alignment vertical="center"/>
    </xf>
    <xf numFmtId="0" fontId="23" fillId="0" borderId="22" xfId="51" applyFont="1" applyBorder="1" applyAlignment="1">
      <alignment vertical="center"/>
    </xf>
    <xf numFmtId="14" fontId="26" fillId="0" borderId="22" xfId="51" applyNumberFormat="1" applyFont="1" applyFill="1" applyBorder="1" applyAlignment="1">
      <alignment horizontal="center" vertical="center"/>
    </xf>
    <xf numFmtId="14" fontId="26" fillId="0" borderId="37" xfId="51" applyNumberFormat="1" applyFont="1" applyFill="1" applyBorder="1" applyAlignment="1">
      <alignment horizontal="center" vertical="center"/>
    </xf>
    <xf numFmtId="0" fontId="23" fillId="0" borderId="19" xfId="51" applyFont="1" applyBorder="1" applyAlignment="1">
      <alignment horizontal="center" vertical="center"/>
    </xf>
    <xf numFmtId="0" fontId="11" fillId="0" borderId="22" xfId="51" applyFont="1" applyBorder="1" applyAlignment="1">
      <alignment vertical="center"/>
    </xf>
    <xf numFmtId="0" fontId="26" fillId="0" borderId="19" xfId="51" applyFont="1" applyBorder="1" applyAlignment="1">
      <alignment horizontal="left" vertical="center"/>
    </xf>
    <xf numFmtId="0" fontId="31" fillId="0" borderId="23" xfId="51" applyFont="1" applyBorder="1" applyAlignment="1">
      <alignment vertical="center"/>
    </xf>
    <xf numFmtId="0" fontId="26" fillId="0" borderId="24" xfId="51" applyFont="1" applyBorder="1" applyAlignment="1">
      <alignment horizontal="center" vertical="center"/>
    </xf>
    <xf numFmtId="0" fontId="26" fillId="0" borderId="38" xfId="51" applyFont="1" applyBorder="1" applyAlignment="1">
      <alignment horizontal="center" vertical="center"/>
    </xf>
    <xf numFmtId="0" fontId="23" fillId="0" borderId="23" xfId="51" applyFont="1" applyBorder="1" applyAlignment="1">
      <alignment horizontal="left" vertical="center"/>
    </xf>
    <xf numFmtId="0" fontId="23" fillId="0" borderId="24" xfId="51" applyFont="1" applyBorder="1" applyAlignment="1">
      <alignment horizontal="left" vertical="center"/>
    </xf>
    <xf numFmtId="14" fontId="26" fillId="0" borderId="24" xfId="51" applyNumberFormat="1" applyFont="1" applyFill="1" applyBorder="1" applyAlignment="1">
      <alignment horizontal="center" vertical="center"/>
    </xf>
    <xf numFmtId="14" fontId="26" fillId="0" borderId="38" xfId="51" applyNumberFormat="1" applyFont="1" applyFill="1" applyBorder="1" applyAlignment="1">
      <alignment horizontal="center" vertical="center"/>
    </xf>
    <xf numFmtId="0" fontId="28" fillId="0" borderId="0" xfId="51" applyFont="1" applyBorder="1" applyAlignment="1">
      <alignment horizontal="left" vertical="center"/>
    </xf>
    <xf numFmtId="0" fontId="23" fillId="0" borderId="17" xfId="51" applyFont="1" applyBorder="1" applyAlignment="1">
      <alignment vertical="center"/>
    </xf>
    <xf numFmtId="0" fontId="11" fillId="0" borderId="18" xfId="51" applyFont="1" applyBorder="1" applyAlignment="1">
      <alignment horizontal="left" vertical="center"/>
    </xf>
    <xf numFmtId="0" fontId="26" fillId="0" borderId="18" xfId="51" applyFont="1" applyBorder="1" applyAlignment="1">
      <alignment horizontal="left" vertical="center"/>
    </xf>
    <xf numFmtId="0" fontId="11" fillId="0" borderId="18" xfId="51" applyFont="1" applyBorder="1" applyAlignment="1">
      <alignment vertical="center"/>
    </xf>
    <xf numFmtId="0" fontId="23" fillId="0" borderId="18" xfId="51" applyFont="1" applyBorder="1" applyAlignment="1">
      <alignment vertical="center"/>
    </xf>
    <xf numFmtId="0" fontId="11" fillId="0" borderId="22" xfId="51" applyFont="1" applyBorder="1" applyAlignment="1">
      <alignment horizontal="left" vertical="center"/>
    </xf>
    <xf numFmtId="0" fontId="23" fillId="0" borderId="0" xfId="51" applyFont="1" applyBorder="1" applyAlignment="1">
      <alignment horizontal="left" vertical="center"/>
    </xf>
    <xf numFmtId="0" fontId="27" fillId="0" borderId="17" xfId="51" applyFont="1" applyBorder="1" applyAlignment="1">
      <alignment horizontal="left" vertical="center"/>
    </xf>
    <xf numFmtId="0" fontId="27" fillId="0" borderId="18" xfId="51" applyFont="1" applyBorder="1" applyAlignment="1">
      <alignment horizontal="left" vertical="center"/>
    </xf>
    <xf numFmtId="0" fontId="27" fillId="0" borderId="28" xfId="51" applyFont="1" applyBorder="1" applyAlignment="1">
      <alignment horizontal="left" vertical="center"/>
    </xf>
    <xf numFmtId="0" fontId="27" fillId="0" borderId="27" xfId="51" applyFont="1" applyBorder="1" applyAlignment="1">
      <alignment horizontal="left" vertical="center"/>
    </xf>
    <xf numFmtId="0" fontId="27" fillId="0" borderId="35" xfId="51" applyFont="1" applyBorder="1" applyAlignment="1">
      <alignment horizontal="left" vertical="center"/>
    </xf>
    <xf numFmtId="0" fontId="27" fillId="0" borderId="20" xfId="51" applyFont="1" applyBorder="1" applyAlignment="1">
      <alignment horizontal="left" vertical="center"/>
    </xf>
    <xf numFmtId="0" fontId="26" fillId="0" borderId="23" xfId="51" applyFont="1" applyBorder="1" applyAlignment="1">
      <alignment horizontal="left" vertical="center"/>
    </xf>
    <xf numFmtId="0" fontId="26" fillId="0" borderId="24" xfId="51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3" fillId="0" borderId="19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left" vertical="center"/>
    </xf>
    <xf numFmtId="0" fontId="23" fillId="0" borderId="23" xfId="51" applyFont="1" applyBorder="1" applyAlignment="1">
      <alignment horizontal="center" vertical="center"/>
    </xf>
    <xf numFmtId="0" fontId="23" fillId="0" borderId="24" xfId="51" applyFont="1" applyBorder="1" applyAlignment="1">
      <alignment horizontal="center" vertical="center"/>
    </xf>
    <xf numFmtId="0" fontId="23" fillId="0" borderId="22" xfId="51" applyFont="1" applyBorder="1" applyAlignment="1">
      <alignment horizontal="center" vertical="center"/>
    </xf>
    <xf numFmtId="0" fontId="25" fillId="0" borderId="22" xfId="51" applyFont="1" applyBorder="1" applyAlignment="1">
      <alignment horizontal="left" vertical="center"/>
    </xf>
    <xf numFmtId="0" fontId="23" fillId="0" borderId="33" xfId="51" applyFont="1" applyFill="1" applyBorder="1" applyAlignment="1">
      <alignment horizontal="left" vertical="center"/>
    </xf>
    <xf numFmtId="0" fontId="23" fillId="0" borderId="34" xfId="51" applyFont="1" applyFill="1" applyBorder="1" applyAlignment="1">
      <alignment horizontal="left" vertical="center"/>
    </xf>
    <xf numFmtId="0" fontId="28" fillId="0" borderId="0" xfId="51" applyFont="1" applyFill="1" applyBorder="1" applyAlignment="1">
      <alignment horizontal="left" vertical="center"/>
    </xf>
    <xf numFmtId="0" fontId="26" fillId="0" borderId="30" xfId="51" applyFont="1" applyFill="1" applyBorder="1" applyAlignment="1">
      <alignment horizontal="left" vertical="center"/>
    </xf>
    <xf numFmtId="0" fontId="26" fillId="0" borderId="26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7" xfId="51" applyFont="1" applyFill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27" xfId="51" applyFont="1" applyBorder="1" applyAlignment="1">
      <alignment horizontal="left" vertical="center"/>
    </xf>
    <xf numFmtId="0" fontId="28" fillId="0" borderId="47" xfId="51" applyFont="1" applyBorder="1" applyAlignment="1">
      <alignment vertical="center"/>
    </xf>
    <xf numFmtId="0" fontId="26" fillId="0" borderId="48" xfId="51" applyFont="1" applyBorder="1" applyAlignment="1">
      <alignment horizontal="center" vertical="center"/>
    </xf>
    <xf numFmtId="0" fontId="28" fillId="0" borderId="48" xfId="51" applyFont="1" applyBorder="1" applyAlignment="1">
      <alignment vertical="center"/>
    </xf>
    <xf numFmtId="0" fontId="26" fillId="0" borderId="48" xfId="51" applyFont="1" applyBorder="1" applyAlignment="1">
      <alignment vertical="center"/>
    </xf>
    <xf numFmtId="58" fontId="11" fillId="0" borderId="48" xfId="51" applyNumberFormat="1" applyFont="1" applyBorder="1" applyAlignment="1">
      <alignment vertical="center"/>
    </xf>
    <xf numFmtId="0" fontId="28" fillId="0" borderId="48" xfId="51" applyFont="1" applyBorder="1" applyAlignment="1">
      <alignment horizontal="center" vertical="center"/>
    </xf>
    <xf numFmtId="0" fontId="28" fillId="0" borderId="49" xfId="51" applyFont="1" applyFill="1" applyBorder="1" applyAlignment="1">
      <alignment horizontal="left" vertical="center"/>
    </xf>
    <xf numFmtId="0" fontId="28" fillId="0" borderId="48" xfId="51" applyFont="1" applyFill="1" applyBorder="1" applyAlignment="1">
      <alignment horizontal="left" vertical="center"/>
    </xf>
    <xf numFmtId="0" fontId="28" fillId="0" borderId="50" xfId="51" applyFont="1" applyFill="1" applyBorder="1" applyAlignment="1">
      <alignment horizontal="center" vertical="center"/>
    </xf>
    <xf numFmtId="0" fontId="28" fillId="0" borderId="51" xfId="51" applyFont="1" applyFill="1" applyBorder="1" applyAlignment="1">
      <alignment horizontal="center" vertical="center"/>
    </xf>
    <xf numFmtId="0" fontId="28" fillId="0" borderId="23" xfId="51" applyFont="1" applyFill="1" applyBorder="1" applyAlignment="1">
      <alignment horizontal="center" vertical="center"/>
    </xf>
    <xf numFmtId="0" fontId="28" fillId="0" borderId="24" xfId="51" applyFont="1" applyFill="1" applyBorder="1" applyAlignment="1">
      <alignment horizontal="center" vertical="center"/>
    </xf>
    <xf numFmtId="0" fontId="11" fillId="0" borderId="46" xfId="51" applyFont="1" applyBorder="1" applyAlignment="1">
      <alignment horizontal="center" vertical="center"/>
    </xf>
    <xf numFmtId="0" fontId="11" fillId="0" borderId="52" xfId="51" applyFont="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6" fillId="0" borderId="36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5" fillId="0" borderId="20" xfId="51" applyFont="1" applyBorder="1" applyAlignment="1">
      <alignment horizontal="left" vertical="center"/>
    </xf>
    <xf numFmtId="0" fontId="25" fillId="0" borderId="27" xfId="51" applyFont="1" applyBorder="1" applyAlignment="1">
      <alignment horizontal="left" vertical="center"/>
    </xf>
    <xf numFmtId="0" fontId="25" fillId="0" borderId="21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26" fillId="0" borderId="37" xfId="51" applyFont="1" applyFill="1" applyBorder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5" fillId="0" borderId="37" xfId="51" applyFont="1" applyBorder="1" applyAlignment="1">
      <alignment horizontal="left" vertical="center"/>
    </xf>
    <xf numFmtId="0" fontId="23" fillId="0" borderId="41" xfId="51" applyFont="1" applyFill="1" applyBorder="1" applyAlignment="1">
      <alignment horizontal="left" vertical="center"/>
    </xf>
    <xf numFmtId="0" fontId="26" fillId="0" borderId="39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left" vertical="center"/>
    </xf>
    <xf numFmtId="0" fontId="23" fillId="0" borderId="21" xfId="51" applyFont="1" applyBorder="1" applyAlignment="1">
      <alignment horizontal="left" vertical="center"/>
    </xf>
    <xf numFmtId="0" fontId="26" fillId="0" borderId="53" xfId="51" applyFont="1" applyBorder="1" applyAlignment="1">
      <alignment horizontal="center" vertical="center"/>
    </xf>
    <xf numFmtId="0" fontId="28" fillId="0" borderId="54" xfId="51" applyFont="1" applyFill="1" applyBorder="1" applyAlignment="1">
      <alignment horizontal="left" vertical="center"/>
    </xf>
    <xf numFmtId="0" fontId="28" fillId="0" borderId="55" xfId="51" applyFont="1" applyFill="1" applyBorder="1" applyAlignment="1">
      <alignment horizontal="center" vertical="center"/>
    </xf>
    <xf numFmtId="0" fontId="28" fillId="0" borderId="38" xfId="51" applyFont="1" applyFill="1" applyBorder="1" applyAlignment="1">
      <alignment horizontal="center" vertical="center"/>
    </xf>
    <xf numFmtId="0" fontId="11" fillId="0" borderId="48" xfId="51" applyFont="1" applyBorder="1" applyAlignment="1">
      <alignment horizontal="center" vertical="center"/>
    </xf>
    <xf numFmtId="0" fontId="11" fillId="0" borderId="53" xfId="51" applyFont="1" applyBorder="1" applyAlignment="1">
      <alignment horizontal="center" vertical="center"/>
    </xf>
    <xf numFmtId="0" fontId="22" fillId="0" borderId="5" xfId="53" applyFont="1" applyFill="1" applyBorder="1" applyAlignment="1">
      <alignment horizontal="left"/>
    </xf>
    <xf numFmtId="0" fontId="22" fillId="3" borderId="6" xfId="53" applyFont="1" applyFill="1" applyBorder="1" applyAlignment="1">
      <alignment horizontal="left"/>
    </xf>
    <xf numFmtId="0" fontId="22" fillId="0" borderId="6" xfId="53" applyFont="1" applyFill="1" applyBorder="1" applyAlignment="1">
      <alignment horizontal="left"/>
    </xf>
    <xf numFmtId="0" fontId="17" fillId="3" borderId="2" xfId="53" applyFont="1" applyFill="1" applyBorder="1" applyAlignment="1">
      <alignment horizontal="center" vertical="center"/>
    </xf>
    <xf numFmtId="49" fontId="14" fillId="3" borderId="56" xfId="53" applyNumberFormat="1" applyFont="1" applyFill="1" applyBorder="1" applyAlignment="1">
      <alignment horizontal="center" vertical="center"/>
    </xf>
    <xf numFmtId="0" fontId="11" fillId="0" borderId="0" xfId="51" applyFont="1" applyBorder="1" applyAlignment="1">
      <alignment horizontal="left" vertical="center"/>
    </xf>
    <xf numFmtId="0" fontId="32" fillId="0" borderId="16" xfId="51" applyFont="1" applyBorder="1" applyAlignment="1">
      <alignment horizontal="center" vertical="top"/>
    </xf>
    <xf numFmtId="0" fontId="28" fillId="0" borderId="17" xfId="51" applyFont="1" applyFill="1" applyBorder="1" applyAlignment="1">
      <alignment horizontal="center" vertical="center"/>
    </xf>
    <xf numFmtId="0" fontId="23" fillId="0" borderId="23" xfId="51" applyFont="1" applyFill="1" applyBorder="1" applyAlignment="1">
      <alignment horizontal="left" vertical="center"/>
    </xf>
    <xf numFmtId="0" fontId="23" fillId="0" borderId="57" xfId="51" applyFont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8" fillId="0" borderId="49" xfId="51" applyFont="1" applyBorder="1" applyAlignment="1">
      <alignment horizontal="left" vertical="center"/>
    </xf>
    <xf numFmtId="0" fontId="28" fillId="0" borderId="48" xfId="51" applyFont="1" applyBorder="1" applyAlignment="1">
      <alignment horizontal="left" vertical="center"/>
    </xf>
    <xf numFmtId="0" fontId="23" fillId="0" borderId="50" xfId="51" applyFont="1" applyBorder="1" applyAlignment="1">
      <alignment vertical="center"/>
    </xf>
    <xf numFmtId="0" fontId="11" fillId="0" borderId="51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11" fillId="0" borderId="51" xfId="51" applyFont="1" applyBorder="1" applyAlignment="1">
      <alignment vertical="center"/>
    </xf>
    <xf numFmtId="0" fontId="23" fillId="0" borderId="51" xfId="51" applyFont="1" applyBorder="1" applyAlignment="1">
      <alignment vertical="center"/>
    </xf>
    <xf numFmtId="0" fontId="23" fillId="0" borderId="50" xfId="51" applyFont="1" applyBorder="1" applyAlignment="1">
      <alignment horizontal="center" vertical="center"/>
    </xf>
    <xf numFmtId="0" fontId="26" fillId="0" borderId="51" xfId="51" applyFont="1" applyBorder="1" applyAlignment="1">
      <alignment horizontal="center" vertical="center"/>
    </xf>
    <xf numFmtId="0" fontId="23" fillId="0" borderId="51" xfId="51" applyFont="1" applyBorder="1" applyAlignment="1">
      <alignment horizontal="center" vertical="center"/>
    </xf>
    <xf numFmtId="0" fontId="11" fillId="0" borderId="51" xfId="51" applyFont="1" applyBorder="1" applyAlignment="1">
      <alignment horizontal="center" vertical="center"/>
    </xf>
    <xf numFmtId="0" fontId="26" fillId="0" borderId="22" xfId="51" applyFont="1" applyBorder="1" applyAlignment="1">
      <alignment horizontal="center" vertical="center"/>
    </xf>
    <xf numFmtId="0" fontId="11" fillId="0" borderId="22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 wrapText="1"/>
    </xf>
    <xf numFmtId="0" fontId="23" fillId="0" borderId="34" xfId="51" applyFont="1" applyBorder="1" applyAlignment="1">
      <alignment horizontal="left" vertical="center" wrapText="1"/>
    </xf>
    <xf numFmtId="0" fontId="23" fillId="0" borderId="50" xfId="51" applyFont="1" applyBorder="1" applyAlignment="1">
      <alignment horizontal="left" vertical="center"/>
    </xf>
    <xf numFmtId="0" fontId="23" fillId="0" borderId="51" xfId="51" applyFont="1" applyBorder="1" applyAlignment="1">
      <alignment horizontal="left" vertical="center"/>
    </xf>
    <xf numFmtId="0" fontId="33" fillId="0" borderId="58" xfId="51" applyFont="1" applyBorder="1" applyAlignment="1">
      <alignment horizontal="left" vertical="center" wrapText="1"/>
    </xf>
    <xf numFmtId="9" fontId="26" fillId="0" borderId="22" xfId="51" applyNumberFormat="1" applyFont="1" applyBorder="1" applyAlignment="1">
      <alignment horizontal="center" vertical="center"/>
    </xf>
    <xf numFmtId="0" fontId="28" fillId="0" borderId="49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26" fillId="0" borderId="30" xfId="51" applyNumberFormat="1" applyFont="1" applyBorder="1" applyAlignment="1">
      <alignment horizontal="left" vertical="center"/>
    </xf>
    <xf numFmtId="9" fontId="26" fillId="0" borderId="26" xfId="51" applyNumberFormat="1" applyFont="1" applyBorder="1" applyAlignment="1">
      <alignment horizontal="left" vertical="center"/>
    </xf>
    <xf numFmtId="9" fontId="26" fillId="0" borderId="33" xfId="51" applyNumberFormat="1" applyFont="1" applyBorder="1" applyAlignment="1">
      <alignment horizontal="left" vertical="center"/>
    </xf>
    <xf numFmtId="9" fontId="26" fillId="0" borderId="34" xfId="51" applyNumberFormat="1" applyFont="1" applyBorder="1" applyAlignment="1">
      <alignment horizontal="left" vertical="center"/>
    </xf>
    <xf numFmtId="0" fontId="25" fillId="0" borderId="50" xfId="51" applyFont="1" applyFill="1" applyBorder="1" applyAlignment="1">
      <alignment horizontal="left" vertical="center"/>
    </xf>
    <xf numFmtId="0" fontId="25" fillId="0" borderId="51" xfId="51" applyFont="1" applyFill="1" applyBorder="1" applyAlignment="1">
      <alignment horizontal="left" vertical="center"/>
    </xf>
    <xf numFmtId="0" fontId="25" fillId="0" borderId="59" xfId="51" applyFont="1" applyFill="1" applyBorder="1" applyAlignment="1">
      <alignment horizontal="left" vertical="center"/>
    </xf>
    <xf numFmtId="0" fontId="25" fillId="0" borderId="34" xfId="51" applyFont="1" applyFill="1" applyBorder="1" applyAlignment="1">
      <alignment horizontal="left" vertical="center"/>
    </xf>
    <xf numFmtId="0" fontId="28" fillId="0" borderId="29" xfId="51" applyFont="1" applyFill="1" applyBorder="1" applyAlignment="1">
      <alignment horizontal="left" vertical="center"/>
    </xf>
    <xf numFmtId="0" fontId="26" fillId="0" borderId="31" xfId="51" applyFont="1" applyFill="1" applyBorder="1" applyAlignment="1">
      <alignment horizontal="left" vertical="center"/>
    </xf>
    <xf numFmtId="0" fontId="26" fillId="0" borderId="32" xfId="51" applyFont="1" applyFill="1" applyBorder="1" applyAlignment="1">
      <alignment horizontal="left" vertical="center"/>
    </xf>
    <xf numFmtId="0" fontId="28" fillId="0" borderId="45" xfId="51" applyFont="1" applyBorder="1" applyAlignment="1">
      <alignment vertical="center"/>
    </xf>
    <xf numFmtId="0" fontId="34" fillId="0" borderId="48" xfId="51" applyFont="1" applyBorder="1" applyAlignment="1">
      <alignment horizontal="center" vertical="center"/>
    </xf>
    <xf numFmtId="0" fontId="28" fillId="0" borderId="46" xfId="51" applyFont="1" applyBorder="1" applyAlignment="1">
      <alignment vertical="center"/>
    </xf>
    <xf numFmtId="0" fontId="26" fillId="0" borderId="60" xfId="51" applyFont="1" applyBorder="1" applyAlignment="1">
      <alignment vertical="center"/>
    </xf>
    <xf numFmtId="0" fontId="28" fillId="0" borderId="60" xfId="51" applyFont="1" applyBorder="1" applyAlignment="1">
      <alignment vertical="center"/>
    </xf>
    <xf numFmtId="58" fontId="11" fillId="0" borderId="46" xfId="51" applyNumberFormat="1" applyFont="1" applyBorder="1" applyAlignment="1">
      <alignment vertical="center"/>
    </xf>
    <xf numFmtId="0" fontId="28" fillId="0" borderId="29" xfId="51" applyFont="1" applyBorder="1" applyAlignment="1">
      <alignment horizontal="center" vertical="center"/>
    </xf>
    <xf numFmtId="0" fontId="26" fillId="0" borderId="57" xfId="51" applyFont="1" applyFill="1" applyBorder="1" applyAlignment="1">
      <alignment horizontal="left" vertical="center"/>
    </xf>
    <xf numFmtId="0" fontId="26" fillId="0" borderId="29" xfId="51" applyFont="1" applyFill="1" applyBorder="1" applyAlignment="1">
      <alignment horizontal="left" vertical="center"/>
    </xf>
    <xf numFmtId="0" fontId="11" fillId="0" borderId="60" xfId="51" applyFont="1" applyBorder="1" applyAlignment="1">
      <alignment vertical="center"/>
    </xf>
    <xf numFmtId="0" fontId="28" fillId="0" borderId="18" xfId="51" applyFont="1" applyFill="1" applyBorder="1" applyAlignment="1">
      <alignment horizontal="center" vertical="center"/>
    </xf>
    <xf numFmtId="0" fontId="28" fillId="0" borderId="36" xfId="51" applyFont="1" applyFill="1" applyBorder="1" applyAlignment="1">
      <alignment horizontal="center" vertical="center"/>
    </xf>
    <xf numFmtId="0" fontId="23" fillId="0" borderId="22" xfId="51" applyFont="1" applyFill="1" applyBorder="1" applyAlignment="1">
      <alignment horizontal="left" vertical="center"/>
    </xf>
    <xf numFmtId="0" fontId="23" fillId="0" borderId="24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left" vertical="center"/>
    </xf>
    <xf numFmtId="0" fontId="23" fillId="0" borderId="61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26" fillId="0" borderId="55" xfId="51" applyFont="1" applyBorder="1" applyAlignment="1">
      <alignment horizontal="left" vertical="center"/>
    </xf>
    <xf numFmtId="0" fontId="23" fillId="0" borderId="0" xfId="51" applyFont="1" applyBorder="1" applyAlignment="1">
      <alignment vertical="center"/>
    </xf>
    <xf numFmtId="0" fontId="23" fillId="0" borderId="41" xfId="51" applyFont="1" applyBorder="1" applyAlignment="1">
      <alignment horizontal="left" vertical="center" wrapText="1"/>
    </xf>
    <xf numFmtId="0" fontId="23" fillId="0" borderId="55" xfId="51" applyFont="1" applyBorder="1" applyAlignment="1">
      <alignment horizontal="left" vertical="center"/>
    </xf>
    <xf numFmtId="0" fontId="35" fillId="0" borderId="37" xfId="51" applyFont="1" applyBorder="1" applyAlignment="1">
      <alignment horizontal="left" vertical="center" wrapText="1"/>
    </xf>
    <xf numFmtId="0" fontId="35" fillId="0" borderId="37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8" fillId="0" borderId="54" xfId="0" applyFont="1" applyBorder="1" applyAlignment="1">
      <alignment horizontal="left" vertical="center"/>
    </xf>
    <xf numFmtId="9" fontId="26" fillId="0" borderId="39" xfId="51" applyNumberFormat="1" applyFont="1" applyBorder="1" applyAlignment="1">
      <alignment horizontal="left" vertical="center"/>
    </xf>
    <xf numFmtId="9" fontId="26" fillId="0" borderId="41" xfId="51" applyNumberFormat="1" applyFont="1" applyBorder="1" applyAlignment="1">
      <alignment horizontal="left" vertical="center"/>
    </xf>
    <xf numFmtId="0" fontId="25" fillId="0" borderId="55" xfId="51" applyFont="1" applyFill="1" applyBorder="1" applyAlignment="1">
      <alignment horizontal="left" vertical="center"/>
    </xf>
    <xf numFmtId="0" fontId="25" fillId="0" borderId="41" xfId="51" applyFont="1" applyFill="1" applyBorder="1" applyAlignment="1">
      <alignment horizontal="left" vertical="center"/>
    </xf>
    <xf numFmtId="0" fontId="26" fillId="0" borderId="40" xfId="51" applyFont="1" applyFill="1" applyBorder="1" applyAlignment="1">
      <alignment horizontal="left" vertical="center"/>
    </xf>
    <xf numFmtId="0" fontId="28" fillId="0" borderId="62" xfId="51" applyFont="1" applyBorder="1" applyAlignment="1">
      <alignment horizontal="center" vertical="center"/>
    </xf>
    <xf numFmtId="0" fontId="26" fillId="0" borderId="60" xfId="51" applyFont="1" applyBorder="1" applyAlignment="1">
      <alignment horizontal="center" vertical="center"/>
    </xf>
    <xf numFmtId="0" fontId="26" fillId="0" borderId="61" xfId="51" applyFont="1" applyBorder="1" applyAlignment="1">
      <alignment horizontal="center" vertical="center"/>
    </xf>
    <xf numFmtId="0" fontId="26" fillId="0" borderId="61" xfId="51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3" xfId="0" applyBorder="1"/>
    <xf numFmtId="0" fontId="0" fillId="0" borderId="42" xfId="0" applyBorder="1"/>
    <xf numFmtId="0" fontId="0" fillId="5" borderId="42" xfId="0" applyFill="1" applyBorder="1"/>
    <xf numFmtId="0" fontId="0" fillId="6" borderId="0" xfId="0" applyFill="1"/>
    <xf numFmtId="0" fontId="36" fillId="0" borderId="4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835025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8</xdr:col>
      <xdr:colOff>835025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48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8</xdr:col>
      <xdr:colOff>835025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48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835025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835025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104775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907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8</xdr:row>
      <xdr:rowOff>0</xdr:rowOff>
    </xdr:from>
    <xdr:to>
      <xdr:col>8</xdr:col>
      <xdr:colOff>104775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399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8</xdr:row>
      <xdr:rowOff>0</xdr:rowOff>
    </xdr:from>
    <xdr:to>
      <xdr:col>8</xdr:col>
      <xdr:colOff>104775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637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9</xdr:row>
      <xdr:rowOff>0</xdr:rowOff>
    </xdr:from>
    <xdr:to>
      <xdr:col>8</xdr:col>
      <xdr:colOff>104775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907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104775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907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104775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907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8</xdr:row>
      <xdr:rowOff>0</xdr:rowOff>
    </xdr:from>
    <xdr:to>
      <xdr:col>8</xdr:col>
      <xdr:colOff>104775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399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8</xdr:row>
      <xdr:rowOff>0</xdr:rowOff>
    </xdr:from>
    <xdr:to>
      <xdr:col>8</xdr:col>
      <xdr:colOff>104775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637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9</xdr:row>
      <xdr:rowOff>0</xdr:rowOff>
    </xdr:from>
    <xdr:to>
      <xdr:col>8</xdr:col>
      <xdr:colOff>104775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907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104775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907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815975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815975</xdr:colOff>
      <xdr:row>20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4064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815975</xdr:colOff>
      <xdr:row>20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4064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815975</xdr:colOff>
      <xdr:row>20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815975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331470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70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331470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331470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331470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331470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70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331470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3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331470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651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331470</xdr:colOff>
      <xdr:row>23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651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331470</xdr:colOff>
      <xdr:row>23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651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331470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3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312420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312420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312420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312420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312420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312420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312420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312420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312420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312420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312420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312420</xdr:colOff>
      <xdr:row>21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312420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312420</xdr:colOff>
      <xdr:row>21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312420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1105535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1105535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1105535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1105535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1105535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1105535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1105535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1105535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1105535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1105535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1105535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1105535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1105535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1105535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1105535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1105535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1105535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1105535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1105535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1105535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1105535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1105535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1105535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1105535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1105535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1105535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1105535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1105535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1105535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1105535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1105535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1105535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1105535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1105535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1105535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1105535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1105535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1105535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1105535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1105535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1105535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1105535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1105535</xdr:colOff>
      <xdr:row>18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1105535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1105535</xdr:colOff>
      <xdr:row>20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1105535</xdr:colOff>
      <xdr:row>20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1105535</xdr:colOff>
      <xdr:row>20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1105535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76.xml"/><Relationship Id="rId98" Type="http://schemas.openxmlformats.org/officeDocument/2006/relationships/ctrlProp" Target="../ctrlProps/ctrlProp275.xml"/><Relationship Id="rId97" Type="http://schemas.openxmlformats.org/officeDocument/2006/relationships/ctrlProp" Target="../ctrlProps/ctrlProp274.xml"/><Relationship Id="rId96" Type="http://schemas.openxmlformats.org/officeDocument/2006/relationships/ctrlProp" Target="../ctrlProps/ctrlProp273.xml"/><Relationship Id="rId95" Type="http://schemas.openxmlformats.org/officeDocument/2006/relationships/ctrlProp" Target="../ctrlProps/ctrlProp272.xml"/><Relationship Id="rId94" Type="http://schemas.openxmlformats.org/officeDocument/2006/relationships/ctrlProp" Target="../ctrlProps/ctrlProp271.xml"/><Relationship Id="rId93" Type="http://schemas.openxmlformats.org/officeDocument/2006/relationships/ctrlProp" Target="../ctrlProps/ctrlProp270.xml"/><Relationship Id="rId92" Type="http://schemas.openxmlformats.org/officeDocument/2006/relationships/ctrlProp" Target="../ctrlProps/ctrlProp269.xml"/><Relationship Id="rId91" Type="http://schemas.openxmlformats.org/officeDocument/2006/relationships/ctrlProp" Target="../ctrlProps/ctrlProp268.xml"/><Relationship Id="rId90" Type="http://schemas.openxmlformats.org/officeDocument/2006/relationships/ctrlProp" Target="../ctrlProps/ctrlProp267.xml"/><Relationship Id="rId9" Type="http://schemas.openxmlformats.org/officeDocument/2006/relationships/ctrlProp" Target="../ctrlProps/ctrlProp186.xml"/><Relationship Id="rId89" Type="http://schemas.openxmlformats.org/officeDocument/2006/relationships/ctrlProp" Target="../ctrlProps/ctrlProp266.xml"/><Relationship Id="rId88" Type="http://schemas.openxmlformats.org/officeDocument/2006/relationships/ctrlProp" Target="../ctrlProps/ctrlProp265.xml"/><Relationship Id="rId87" Type="http://schemas.openxmlformats.org/officeDocument/2006/relationships/ctrlProp" Target="../ctrlProps/ctrlProp264.xml"/><Relationship Id="rId86" Type="http://schemas.openxmlformats.org/officeDocument/2006/relationships/ctrlProp" Target="../ctrlProps/ctrlProp263.xml"/><Relationship Id="rId85" Type="http://schemas.openxmlformats.org/officeDocument/2006/relationships/ctrlProp" Target="../ctrlProps/ctrlProp262.xml"/><Relationship Id="rId84" Type="http://schemas.openxmlformats.org/officeDocument/2006/relationships/ctrlProp" Target="../ctrlProps/ctrlProp261.xml"/><Relationship Id="rId83" Type="http://schemas.openxmlformats.org/officeDocument/2006/relationships/ctrlProp" Target="../ctrlProps/ctrlProp260.xml"/><Relationship Id="rId82" Type="http://schemas.openxmlformats.org/officeDocument/2006/relationships/ctrlProp" Target="../ctrlProps/ctrlProp259.xml"/><Relationship Id="rId81" Type="http://schemas.openxmlformats.org/officeDocument/2006/relationships/ctrlProp" Target="../ctrlProps/ctrlProp258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8" Type="http://schemas.openxmlformats.org/officeDocument/2006/relationships/ctrlProp" Target="../ctrlProps/ctrlProp335.xml"/><Relationship Id="rId157" Type="http://schemas.openxmlformats.org/officeDocument/2006/relationships/ctrlProp" Target="../ctrlProps/ctrlProp334.xml"/><Relationship Id="rId156" Type="http://schemas.openxmlformats.org/officeDocument/2006/relationships/ctrlProp" Target="../ctrlProps/ctrlProp333.xml"/><Relationship Id="rId155" Type="http://schemas.openxmlformats.org/officeDocument/2006/relationships/ctrlProp" Target="../ctrlProps/ctrlProp332.xml"/><Relationship Id="rId154" Type="http://schemas.openxmlformats.org/officeDocument/2006/relationships/ctrlProp" Target="../ctrlProps/ctrlProp331.xml"/><Relationship Id="rId153" Type="http://schemas.openxmlformats.org/officeDocument/2006/relationships/ctrlProp" Target="../ctrlProps/ctrlProp330.xml"/><Relationship Id="rId152" Type="http://schemas.openxmlformats.org/officeDocument/2006/relationships/ctrlProp" Target="../ctrlProps/ctrlProp329.xml"/><Relationship Id="rId151" Type="http://schemas.openxmlformats.org/officeDocument/2006/relationships/ctrlProp" Target="../ctrlProps/ctrlProp328.xml"/><Relationship Id="rId150" Type="http://schemas.openxmlformats.org/officeDocument/2006/relationships/ctrlProp" Target="../ctrlProps/ctrlProp327.xml"/><Relationship Id="rId15" Type="http://schemas.openxmlformats.org/officeDocument/2006/relationships/ctrlProp" Target="../ctrlProps/ctrlProp192.xml"/><Relationship Id="rId149" Type="http://schemas.openxmlformats.org/officeDocument/2006/relationships/ctrlProp" Target="../ctrlProps/ctrlProp326.xml"/><Relationship Id="rId148" Type="http://schemas.openxmlformats.org/officeDocument/2006/relationships/ctrlProp" Target="../ctrlProps/ctrlProp325.xml"/><Relationship Id="rId147" Type="http://schemas.openxmlformats.org/officeDocument/2006/relationships/ctrlProp" Target="../ctrlProps/ctrlProp324.xml"/><Relationship Id="rId146" Type="http://schemas.openxmlformats.org/officeDocument/2006/relationships/ctrlProp" Target="../ctrlProps/ctrlProp323.xml"/><Relationship Id="rId145" Type="http://schemas.openxmlformats.org/officeDocument/2006/relationships/ctrlProp" Target="../ctrlProps/ctrlProp322.xml"/><Relationship Id="rId144" Type="http://schemas.openxmlformats.org/officeDocument/2006/relationships/ctrlProp" Target="../ctrlProps/ctrlProp321.xml"/><Relationship Id="rId143" Type="http://schemas.openxmlformats.org/officeDocument/2006/relationships/ctrlProp" Target="../ctrlProps/ctrlProp320.xml"/><Relationship Id="rId142" Type="http://schemas.openxmlformats.org/officeDocument/2006/relationships/ctrlProp" Target="../ctrlProps/ctrlProp319.xml"/><Relationship Id="rId141" Type="http://schemas.openxmlformats.org/officeDocument/2006/relationships/ctrlProp" Target="../ctrlProps/ctrlProp318.xml"/><Relationship Id="rId140" Type="http://schemas.openxmlformats.org/officeDocument/2006/relationships/ctrlProp" Target="../ctrlProps/ctrlProp317.xml"/><Relationship Id="rId14" Type="http://schemas.openxmlformats.org/officeDocument/2006/relationships/ctrlProp" Target="../ctrlProps/ctrlProp191.xml"/><Relationship Id="rId139" Type="http://schemas.openxmlformats.org/officeDocument/2006/relationships/ctrlProp" Target="../ctrlProps/ctrlProp316.xml"/><Relationship Id="rId138" Type="http://schemas.openxmlformats.org/officeDocument/2006/relationships/ctrlProp" Target="../ctrlProps/ctrlProp315.xml"/><Relationship Id="rId137" Type="http://schemas.openxmlformats.org/officeDocument/2006/relationships/ctrlProp" Target="../ctrlProps/ctrlProp314.xml"/><Relationship Id="rId136" Type="http://schemas.openxmlformats.org/officeDocument/2006/relationships/ctrlProp" Target="../ctrlProps/ctrlProp313.xml"/><Relationship Id="rId135" Type="http://schemas.openxmlformats.org/officeDocument/2006/relationships/ctrlProp" Target="../ctrlProps/ctrlProp312.xml"/><Relationship Id="rId134" Type="http://schemas.openxmlformats.org/officeDocument/2006/relationships/ctrlProp" Target="../ctrlProps/ctrlProp311.xml"/><Relationship Id="rId133" Type="http://schemas.openxmlformats.org/officeDocument/2006/relationships/ctrlProp" Target="../ctrlProps/ctrlProp310.xml"/><Relationship Id="rId132" Type="http://schemas.openxmlformats.org/officeDocument/2006/relationships/ctrlProp" Target="../ctrlProps/ctrlProp309.xml"/><Relationship Id="rId131" Type="http://schemas.openxmlformats.org/officeDocument/2006/relationships/ctrlProp" Target="../ctrlProps/ctrlProp308.xml"/><Relationship Id="rId130" Type="http://schemas.openxmlformats.org/officeDocument/2006/relationships/ctrlProp" Target="../ctrlProps/ctrlProp307.xml"/><Relationship Id="rId13" Type="http://schemas.openxmlformats.org/officeDocument/2006/relationships/ctrlProp" Target="../ctrlProps/ctrlProp190.xml"/><Relationship Id="rId129" Type="http://schemas.openxmlformats.org/officeDocument/2006/relationships/ctrlProp" Target="../ctrlProps/ctrlProp306.xml"/><Relationship Id="rId128" Type="http://schemas.openxmlformats.org/officeDocument/2006/relationships/ctrlProp" Target="../ctrlProps/ctrlProp305.xml"/><Relationship Id="rId127" Type="http://schemas.openxmlformats.org/officeDocument/2006/relationships/ctrlProp" Target="../ctrlProps/ctrlProp304.xml"/><Relationship Id="rId126" Type="http://schemas.openxmlformats.org/officeDocument/2006/relationships/ctrlProp" Target="../ctrlProps/ctrlProp303.xml"/><Relationship Id="rId125" Type="http://schemas.openxmlformats.org/officeDocument/2006/relationships/ctrlProp" Target="../ctrlProps/ctrlProp302.xml"/><Relationship Id="rId124" Type="http://schemas.openxmlformats.org/officeDocument/2006/relationships/ctrlProp" Target="../ctrlProps/ctrlProp301.xml"/><Relationship Id="rId123" Type="http://schemas.openxmlformats.org/officeDocument/2006/relationships/ctrlProp" Target="../ctrlProps/ctrlProp300.xml"/><Relationship Id="rId122" Type="http://schemas.openxmlformats.org/officeDocument/2006/relationships/ctrlProp" Target="../ctrlProps/ctrlProp299.xml"/><Relationship Id="rId121" Type="http://schemas.openxmlformats.org/officeDocument/2006/relationships/ctrlProp" Target="../ctrlProps/ctrlProp298.xml"/><Relationship Id="rId120" Type="http://schemas.openxmlformats.org/officeDocument/2006/relationships/ctrlProp" Target="../ctrlProps/ctrlProp297.xml"/><Relationship Id="rId12" Type="http://schemas.openxmlformats.org/officeDocument/2006/relationships/ctrlProp" Target="../ctrlProps/ctrlProp189.xml"/><Relationship Id="rId119" Type="http://schemas.openxmlformats.org/officeDocument/2006/relationships/ctrlProp" Target="../ctrlProps/ctrlProp296.xml"/><Relationship Id="rId118" Type="http://schemas.openxmlformats.org/officeDocument/2006/relationships/ctrlProp" Target="../ctrlProps/ctrlProp295.xml"/><Relationship Id="rId117" Type="http://schemas.openxmlformats.org/officeDocument/2006/relationships/ctrlProp" Target="../ctrlProps/ctrlProp294.xml"/><Relationship Id="rId116" Type="http://schemas.openxmlformats.org/officeDocument/2006/relationships/ctrlProp" Target="../ctrlProps/ctrlProp293.xml"/><Relationship Id="rId115" Type="http://schemas.openxmlformats.org/officeDocument/2006/relationships/ctrlProp" Target="../ctrlProps/ctrlProp292.xml"/><Relationship Id="rId114" Type="http://schemas.openxmlformats.org/officeDocument/2006/relationships/ctrlProp" Target="../ctrlProps/ctrlProp291.xml"/><Relationship Id="rId113" Type="http://schemas.openxmlformats.org/officeDocument/2006/relationships/ctrlProp" Target="../ctrlProps/ctrlProp290.xml"/><Relationship Id="rId112" Type="http://schemas.openxmlformats.org/officeDocument/2006/relationships/ctrlProp" Target="../ctrlProps/ctrlProp289.xml"/><Relationship Id="rId111" Type="http://schemas.openxmlformats.org/officeDocument/2006/relationships/ctrlProp" Target="../ctrlProps/ctrlProp288.xml"/><Relationship Id="rId110" Type="http://schemas.openxmlformats.org/officeDocument/2006/relationships/ctrlProp" Target="../ctrlProps/ctrlProp287.xml"/><Relationship Id="rId11" Type="http://schemas.openxmlformats.org/officeDocument/2006/relationships/ctrlProp" Target="../ctrlProps/ctrlProp188.xml"/><Relationship Id="rId109" Type="http://schemas.openxmlformats.org/officeDocument/2006/relationships/ctrlProp" Target="../ctrlProps/ctrlProp286.xml"/><Relationship Id="rId108" Type="http://schemas.openxmlformats.org/officeDocument/2006/relationships/ctrlProp" Target="../ctrlProps/ctrlProp285.xml"/><Relationship Id="rId107" Type="http://schemas.openxmlformats.org/officeDocument/2006/relationships/ctrlProp" Target="../ctrlProps/ctrlProp284.xml"/><Relationship Id="rId106" Type="http://schemas.openxmlformats.org/officeDocument/2006/relationships/ctrlProp" Target="../ctrlProps/ctrlProp283.xml"/><Relationship Id="rId105" Type="http://schemas.openxmlformats.org/officeDocument/2006/relationships/ctrlProp" Target="../ctrlProps/ctrlProp282.xml"/><Relationship Id="rId104" Type="http://schemas.openxmlformats.org/officeDocument/2006/relationships/ctrlProp" Target="../ctrlProps/ctrlProp281.xml"/><Relationship Id="rId103" Type="http://schemas.openxmlformats.org/officeDocument/2006/relationships/ctrlProp" Target="../ctrlProps/ctrlProp280.xml"/><Relationship Id="rId102" Type="http://schemas.openxmlformats.org/officeDocument/2006/relationships/ctrlProp" Target="../ctrlProps/ctrlProp279.xml"/><Relationship Id="rId101" Type="http://schemas.openxmlformats.org/officeDocument/2006/relationships/ctrlProp" Target="../ctrlProps/ctrlProp278.xml"/><Relationship Id="rId100" Type="http://schemas.openxmlformats.org/officeDocument/2006/relationships/ctrlProp" Target="../ctrlProps/ctrlProp277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9" customWidth="1"/>
    <col min="3" max="3" width="10.125" customWidth="1"/>
  </cols>
  <sheetData>
    <row r="1" ht="21" customHeight="1" spans="1:2">
      <c r="A1" s="470"/>
      <c r="B1" s="471" t="s">
        <v>0</v>
      </c>
    </row>
    <row r="2" spans="1:2">
      <c r="A2" s="9">
        <v>1</v>
      </c>
      <c r="B2" s="472" t="s">
        <v>1</v>
      </c>
    </row>
    <row r="3" spans="1:2">
      <c r="A3" s="9">
        <v>2</v>
      </c>
      <c r="B3" s="472" t="s">
        <v>2</v>
      </c>
    </row>
    <row r="4" spans="1:2">
      <c r="A4" s="9">
        <v>3</v>
      </c>
      <c r="B4" s="472" t="s">
        <v>3</v>
      </c>
    </row>
    <row r="5" spans="1:2">
      <c r="A5" s="9">
        <v>4</v>
      </c>
      <c r="B5" s="472" t="s">
        <v>4</v>
      </c>
    </row>
    <row r="6" spans="1:2">
      <c r="A6" s="9">
        <v>5</v>
      </c>
      <c r="B6" s="472" t="s">
        <v>5</v>
      </c>
    </row>
    <row r="7" spans="1:2">
      <c r="A7" s="9">
        <v>6</v>
      </c>
      <c r="B7" s="472" t="s">
        <v>6</v>
      </c>
    </row>
    <row r="8" s="468" customFormat="1" ht="15" customHeight="1" spans="1:2">
      <c r="A8" s="473">
        <v>7</v>
      </c>
      <c r="B8" s="474" t="s">
        <v>7</v>
      </c>
    </row>
    <row r="9" ht="18.95" customHeight="1" spans="1:2">
      <c r="A9" s="470"/>
      <c r="B9" s="475" t="s">
        <v>8</v>
      </c>
    </row>
    <row r="10" ht="15.95" customHeight="1" spans="1:2">
      <c r="A10" s="9">
        <v>1</v>
      </c>
      <c r="B10" s="476" t="s">
        <v>9</v>
      </c>
    </row>
    <row r="11" spans="1:2">
      <c r="A11" s="9">
        <v>2</v>
      </c>
      <c r="B11" s="472" t="s">
        <v>10</v>
      </c>
    </row>
    <row r="12" spans="1:2">
      <c r="A12" s="9">
        <v>3</v>
      </c>
      <c r="B12" s="474" t="s">
        <v>11</v>
      </c>
    </row>
    <row r="13" spans="1:2">
      <c r="A13" s="9">
        <v>4</v>
      </c>
      <c r="B13" s="472" t="s">
        <v>12</v>
      </c>
    </row>
    <row r="14" spans="1:2">
      <c r="A14" s="9">
        <v>5</v>
      </c>
      <c r="B14" s="472" t="s">
        <v>13</v>
      </c>
    </row>
    <row r="15" spans="1:2">
      <c r="A15" s="9">
        <v>6</v>
      </c>
      <c r="B15" s="472" t="s">
        <v>14</v>
      </c>
    </row>
    <row r="16" spans="1:2">
      <c r="A16" s="9">
        <v>7</v>
      </c>
      <c r="B16" s="472" t="s">
        <v>15</v>
      </c>
    </row>
    <row r="17" spans="1:2">
      <c r="A17" s="9">
        <v>8</v>
      </c>
      <c r="B17" s="472" t="s">
        <v>16</v>
      </c>
    </row>
    <row r="18" spans="1:2">
      <c r="A18" s="9">
        <v>9</v>
      </c>
      <c r="B18" s="472" t="s">
        <v>17</v>
      </c>
    </row>
    <row r="19" spans="1:2">
      <c r="A19" s="9"/>
      <c r="B19" s="472"/>
    </row>
    <row r="20" ht="20.25" spans="1:2">
      <c r="A20" s="470"/>
      <c r="B20" s="471" t="s">
        <v>18</v>
      </c>
    </row>
    <row r="21" spans="1:2">
      <c r="A21" s="9">
        <v>1</v>
      </c>
      <c r="B21" s="477" t="s">
        <v>19</v>
      </c>
    </row>
    <row r="22" spans="1:2">
      <c r="A22" s="9">
        <v>2</v>
      </c>
      <c r="B22" s="472" t="s">
        <v>20</v>
      </c>
    </row>
    <row r="23" spans="1:2">
      <c r="A23" s="9">
        <v>3</v>
      </c>
      <c r="B23" s="472" t="s">
        <v>21</v>
      </c>
    </row>
    <row r="24" spans="1:2">
      <c r="A24" s="9">
        <v>4</v>
      </c>
      <c r="B24" s="472" t="s">
        <v>22</v>
      </c>
    </row>
    <row r="25" spans="1:2">
      <c r="A25" s="9">
        <v>5</v>
      </c>
      <c r="B25" s="472" t="s">
        <v>23</v>
      </c>
    </row>
    <row r="26" spans="1:2">
      <c r="A26" s="9">
        <v>6</v>
      </c>
      <c r="B26" s="472" t="s">
        <v>24</v>
      </c>
    </row>
    <row r="27" spans="1:2">
      <c r="A27" s="9">
        <v>7</v>
      </c>
      <c r="B27" s="472" t="s">
        <v>25</v>
      </c>
    </row>
    <row r="28" spans="1:2">
      <c r="A28" s="9"/>
      <c r="B28" s="472"/>
    </row>
    <row r="29" ht="20.25" spans="1:2">
      <c r="A29" s="470"/>
      <c r="B29" s="471" t="s">
        <v>26</v>
      </c>
    </row>
    <row r="30" spans="1:2">
      <c r="A30" s="9">
        <v>1</v>
      </c>
      <c r="B30" s="477" t="s">
        <v>27</v>
      </c>
    </row>
    <row r="31" spans="1:2">
      <c r="A31" s="9">
        <v>2</v>
      </c>
      <c r="B31" s="472" t="s">
        <v>28</v>
      </c>
    </row>
    <row r="32" spans="1:2">
      <c r="A32" s="9">
        <v>3</v>
      </c>
      <c r="B32" s="472" t="s">
        <v>29</v>
      </c>
    </row>
    <row r="33" ht="28.5" spans="1:2">
      <c r="A33" s="9">
        <v>4</v>
      </c>
      <c r="B33" s="472" t="s">
        <v>30</v>
      </c>
    </row>
    <row r="34" spans="1:2">
      <c r="A34" s="9">
        <v>5</v>
      </c>
      <c r="B34" s="472" t="s">
        <v>31</v>
      </c>
    </row>
    <row r="35" spans="1:2">
      <c r="A35" s="9">
        <v>6</v>
      </c>
      <c r="B35" s="472" t="s">
        <v>32</v>
      </c>
    </row>
    <row r="36" spans="1:2">
      <c r="A36" s="9">
        <v>7</v>
      </c>
      <c r="B36" s="472" t="s">
        <v>33</v>
      </c>
    </row>
    <row r="37" spans="1:2">
      <c r="A37" s="9"/>
      <c r="B37" s="472"/>
    </row>
    <row r="39" spans="1:2">
      <c r="A39" s="478" t="s">
        <v>34</v>
      </c>
      <c r="B39" s="47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3" sqref="I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8" t="s">
        <v>35</v>
      </c>
      <c r="C2" s="449"/>
      <c r="D2" s="449"/>
      <c r="E2" s="449"/>
      <c r="F2" s="449"/>
      <c r="G2" s="449"/>
      <c r="H2" s="449"/>
      <c r="I2" s="463"/>
    </row>
    <row r="3" ht="27.95" customHeight="1" spans="2:9">
      <c r="B3" s="450"/>
      <c r="C3" s="451"/>
      <c r="D3" s="452" t="s">
        <v>36</v>
      </c>
      <c r="E3" s="453"/>
      <c r="F3" s="454" t="s">
        <v>37</v>
      </c>
      <c r="G3" s="455"/>
      <c r="H3" s="452" t="s">
        <v>38</v>
      </c>
      <c r="I3" s="464"/>
    </row>
    <row r="4" ht="27.95" customHeight="1" spans="2:9">
      <c r="B4" s="450" t="s">
        <v>39</v>
      </c>
      <c r="C4" s="451" t="s">
        <v>40</v>
      </c>
      <c r="D4" s="451" t="s">
        <v>41</v>
      </c>
      <c r="E4" s="451" t="s">
        <v>42</v>
      </c>
      <c r="F4" s="456" t="s">
        <v>41</v>
      </c>
      <c r="G4" s="456" t="s">
        <v>42</v>
      </c>
      <c r="H4" s="451" t="s">
        <v>41</v>
      </c>
      <c r="I4" s="465" t="s">
        <v>42</v>
      </c>
    </row>
    <row r="5" ht="27.95" customHeight="1" spans="2:9">
      <c r="B5" s="457" t="s">
        <v>43</v>
      </c>
      <c r="C5" s="9">
        <v>13</v>
      </c>
      <c r="D5" s="9">
        <v>0</v>
      </c>
      <c r="E5" s="9">
        <v>1</v>
      </c>
      <c r="F5" s="458">
        <v>0</v>
      </c>
      <c r="G5" s="458">
        <v>1</v>
      </c>
      <c r="H5" s="9">
        <v>1</v>
      </c>
      <c r="I5" s="466">
        <v>2</v>
      </c>
    </row>
    <row r="6" ht="27.95" customHeight="1" spans="2:9">
      <c r="B6" s="457" t="s">
        <v>44</v>
      </c>
      <c r="C6" s="9">
        <v>20</v>
      </c>
      <c r="D6" s="9">
        <v>0</v>
      </c>
      <c r="E6" s="9">
        <v>1</v>
      </c>
      <c r="F6" s="458">
        <v>1</v>
      </c>
      <c r="G6" s="458">
        <v>2</v>
      </c>
      <c r="H6" s="9">
        <v>2</v>
      </c>
      <c r="I6" s="466">
        <v>3</v>
      </c>
    </row>
    <row r="7" ht="27.95" customHeight="1" spans="2:9">
      <c r="B7" s="457" t="s">
        <v>45</v>
      </c>
      <c r="C7" s="9">
        <v>32</v>
      </c>
      <c r="D7" s="9">
        <v>0</v>
      </c>
      <c r="E7" s="9">
        <v>1</v>
      </c>
      <c r="F7" s="458">
        <v>2</v>
      </c>
      <c r="G7" s="458">
        <v>3</v>
      </c>
      <c r="H7" s="9">
        <v>3</v>
      </c>
      <c r="I7" s="466">
        <v>4</v>
      </c>
    </row>
    <row r="8" ht="27.95" customHeight="1" spans="2:9">
      <c r="B8" s="457" t="s">
        <v>46</v>
      </c>
      <c r="C8" s="9">
        <v>50</v>
      </c>
      <c r="D8" s="9">
        <v>1</v>
      </c>
      <c r="E8" s="9">
        <v>2</v>
      </c>
      <c r="F8" s="458">
        <v>3</v>
      </c>
      <c r="G8" s="458">
        <v>4</v>
      </c>
      <c r="H8" s="9">
        <v>5</v>
      </c>
      <c r="I8" s="466">
        <v>6</v>
      </c>
    </row>
    <row r="9" ht="27.95" customHeight="1" spans="2:9">
      <c r="B9" s="457" t="s">
        <v>47</v>
      </c>
      <c r="C9" s="9">
        <v>80</v>
      </c>
      <c r="D9" s="9">
        <v>2</v>
      </c>
      <c r="E9" s="9">
        <v>3</v>
      </c>
      <c r="F9" s="458">
        <v>5</v>
      </c>
      <c r="G9" s="458">
        <v>6</v>
      </c>
      <c r="H9" s="9">
        <v>7</v>
      </c>
      <c r="I9" s="466">
        <v>8</v>
      </c>
    </row>
    <row r="10" ht="27.95" customHeight="1" spans="2:9">
      <c r="B10" s="457" t="s">
        <v>48</v>
      </c>
      <c r="C10" s="9">
        <v>125</v>
      </c>
      <c r="D10" s="9">
        <v>3</v>
      </c>
      <c r="E10" s="9">
        <v>4</v>
      </c>
      <c r="F10" s="458">
        <v>7</v>
      </c>
      <c r="G10" s="458">
        <v>8</v>
      </c>
      <c r="H10" s="9">
        <v>10</v>
      </c>
      <c r="I10" s="466">
        <v>11</v>
      </c>
    </row>
    <row r="11" ht="27.95" customHeight="1" spans="2:9">
      <c r="B11" s="457" t="s">
        <v>49</v>
      </c>
      <c r="C11" s="9">
        <v>200</v>
      </c>
      <c r="D11" s="9">
        <v>5</v>
      </c>
      <c r="E11" s="9">
        <v>6</v>
      </c>
      <c r="F11" s="458">
        <v>10</v>
      </c>
      <c r="G11" s="458">
        <v>11</v>
      </c>
      <c r="H11" s="9">
        <v>14</v>
      </c>
      <c r="I11" s="466">
        <v>15</v>
      </c>
    </row>
    <row r="12" ht="27.95" customHeight="1" spans="2:9">
      <c r="B12" s="459" t="s">
        <v>50</v>
      </c>
      <c r="C12" s="460">
        <v>315</v>
      </c>
      <c r="D12" s="460">
        <v>7</v>
      </c>
      <c r="E12" s="460">
        <v>8</v>
      </c>
      <c r="F12" s="461">
        <v>14</v>
      </c>
      <c r="G12" s="461">
        <v>15</v>
      </c>
      <c r="H12" s="460">
        <v>21</v>
      </c>
      <c r="I12" s="467">
        <v>22</v>
      </c>
    </row>
    <row r="14" spans="2:4">
      <c r="B14" s="462" t="s">
        <v>51</v>
      </c>
      <c r="C14" s="462"/>
      <c r="D14" s="46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4" sqref="A4:G8"/>
    </sheetView>
  </sheetViews>
  <sheetFormatPr defaultColWidth="10.375" defaultRowHeight="16.5" customHeight="1"/>
  <cols>
    <col min="1" max="1" width="11.125" style="268" customWidth="1"/>
    <col min="2" max="6" width="10.375" style="268"/>
    <col min="7" max="7" width="11.75" style="268" customWidth="1"/>
    <col min="8" max="9" width="10.375" style="268"/>
    <col min="10" max="10" width="8.875" style="268" customWidth="1"/>
    <col min="11" max="11" width="12" style="268" customWidth="1"/>
    <col min="12" max="16384" width="10.375" style="268"/>
  </cols>
  <sheetData>
    <row r="1" ht="21" spans="1:11">
      <c r="A1" s="376" t="s">
        <v>52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ht="15" spans="1:11">
      <c r="A2" s="270" t="s">
        <v>53</v>
      </c>
      <c r="B2" s="271" t="s">
        <v>54</v>
      </c>
      <c r="C2" s="271"/>
      <c r="D2" s="272" t="s">
        <v>55</v>
      </c>
      <c r="E2" s="272"/>
      <c r="F2" s="271" t="s">
        <v>56</v>
      </c>
      <c r="G2" s="271"/>
      <c r="H2" s="273" t="s">
        <v>57</v>
      </c>
      <c r="I2" s="346" t="s">
        <v>58</v>
      </c>
      <c r="J2" s="346"/>
      <c r="K2" s="347"/>
    </row>
    <row r="3" ht="14.25" spans="1:11">
      <c r="A3" s="274" t="s">
        <v>59</v>
      </c>
      <c r="B3" s="275"/>
      <c r="C3" s="276"/>
      <c r="D3" s="277" t="s">
        <v>60</v>
      </c>
      <c r="E3" s="278"/>
      <c r="F3" s="278"/>
      <c r="G3" s="279"/>
      <c r="H3" s="377" t="s">
        <v>61</v>
      </c>
      <c r="I3" s="423"/>
      <c r="J3" s="423"/>
      <c r="K3" s="424"/>
    </row>
    <row r="4" ht="14.25" spans="1:11">
      <c r="A4" s="280" t="s">
        <v>62</v>
      </c>
      <c r="B4" s="281" t="s">
        <v>63</v>
      </c>
      <c r="C4" s="282"/>
      <c r="D4" s="280" t="s">
        <v>64</v>
      </c>
      <c r="E4" s="283"/>
      <c r="F4" s="284">
        <v>44587</v>
      </c>
      <c r="G4" s="285"/>
      <c r="H4" s="319" t="s">
        <v>65</v>
      </c>
      <c r="I4" s="425"/>
      <c r="J4" s="320" t="s">
        <v>66</v>
      </c>
      <c r="K4" s="357" t="s">
        <v>67</v>
      </c>
    </row>
    <row r="5" ht="14.25" spans="1:11">
      <c r="A5" s="286" t="s">
        <v>68</v>
      </c>
      <c r="B5" s="281" t="s">
        <v>69</v>
      </c>
      <c r="C5" s="282"/>
      <c r="D5" s="280" t="s">
        <v>70</v>
      </c>
      <c r="E5" s="283"/>
      <c r="F5" s="284">
        <v>44903</v>
      </c>
      <c r="G5" s="285"/>
      <c r="H5" s="319" t="s">
        <v>71</v>
      </c>
      <c r="I5" s="425"/>
      <c r="J5" s="320" t="s">
        <v>66</v>
      </c>
      <c r="K5" s="357" t="s">
        <v>67</v>
      </c>
    </row>
    <row r="6" ht="14.25" spans="1:11">
      <c r="A6" s="280" t="s">
        <v>72</v>
      </c>
      <c r="B6" s="287">
        <v>2</v>
      </c>
      <c r="C6" s="288">
        <v>6</v>
      </c>
      <c r="D6" s="286" t="s">
        <v>73</v>
      </c>
      <c r="E6" s="289"/>
      <c r="F6" s="290">
        <v>44917</v>
      </c>
      <c r="G6" s="291"/>
      <c r="H6" s="319" t="s">
        <v>74</v>
      </c>
      <c r="I6" s="425"/>
      <c r="J6" s="320" t="s">
        <v>66</v>
      </c>
      <c r="K6" s="357" t="s">
        <v>67</v>
      </c>
    </row>
    <row r="7" ht="14.25" spans="1:11">
      <c r="A7" s="280" t="s">
        <v>75</v>
      </c>
      <c r="B7" s="175">
        <v>1700</v>
      </c>
      <c r="C7" s="176"/>
      <c r="D7" s="286" t="s">
        <v>76</v>
      </c>
      <c r="E7" s="293"/>
      <c r="F7" s="290">
        <v>44919</v>
      </c>
      <c r="G7" s="291"/>
      <c r="H7" s="319" t="s">
        <v>77</v>
      </c>
      <c r="I7" s="425"/>
      <c r="J7" s="320" t="s">
        <v>66</v>
      </c>
      <c r="K7" s="357" t="s">
        <v>67</v>
      </c>
    </row>
    <row r="8" ht="15" spans="1:11">
      <c r="A8" s="295" t="s">
        <v>78</v>
      </c>
      <c r="B8" s="296"/>
      <c r="C8" s="297"/>
      <c r="D8" s="298" t="s">
        <v>79</v>
      </c>
      <c r="E8" s="299"/>
      <c r="F8" s="300">
        <v>44919</v>
      </c>
      <c r="G8" s="301"/>
      <c r="H8" s="378" t="s">
        <v>80</v>
      </c>
      <c r="I8" s="426"/>
      <c r="J8" s="427" t="s">
        <v>66</v>
      </c>
      <c r="K8" s="428" t="s">
        <v>67</v>
      </c>
    </row>
    <row r="9" ht="15" spans="1:11">
      <c r="A9" s="379" t="s">
        <v>81</v>
      </c>
      <c r="B9" s="380"/>
      <c r="C9" s="380"/>
      <c r="D9" s="380"/>
      <c r="E9" s="380"/>
      <c r="F9" s="380"/>
      <c r="G9" s="380"/>
      <c r="H9" s="380"/>
      <c r="I9" s="380"/>
      <c r="J9" s="380"/>
      <c r="K9" s="429"/>
    </row>
    <row r="10" ht="15" spans="1:11">
      <c r="A10" s="381" t="s">
        <v>82</v>
      </c>
      <c r="B10" s="382"/>
      <c r="C10" s="382"/>
      <c r="D10" s="382"/>
      <c r="E10" s="382"/>
      <c r="F10" s="382"/>
      <c r="G10" s="382"/>
      <c r="H10" s="382"/>
      <c r="I10" s="382"/>
      <c r="J10" s="382"/>
      <c r="K10" s="430"/>
    </row>
    <row r="11" ht="14.25" spans="1:11">
      <c r="A11" s="383" t="s">
        <v>83</v>
      </c>
      <c r="B11" s="384" t="s">
        <v>84</v>
      </c>
      <c r="C11" s="385" t="s">
        <v>85</v>
      </c>
      <c r="D11" s="386"/>
      <c r="E11" s="387" t="s">
        <v>86</v>
      </c>
      <c r="F11" s="384" t="s">
        <v>84</v>
      </c>
      <c r="G11" s="385" t="s">
        <v>85</v>
      </c>
      <c r="H11" s="385" t="s">
        <v>87</v>
      </c>
      <c r="I11" s="387" t="s">
        <v>88</v>
      </c>
      <c r="J11" s="384" t="s">
        <v>84</v>
      </c>
      <c r="K11" s="431" t="s">
        <v>85</v>
      </c>
    </row>
    <row r="12" ht="14.25" spans="1:11">
      <c r="A12" s="286" t="s">
        <v>89</v>
      </c>
      <c r="B12" s="308" t="s">
        <v>84</v>
      </c>
      <c r="C12" s="281" t="s">
        <v>85</v>
      </c>
      <c r="D12" s="293"/>
      <c r="E12" s="289" t="s">
        <v>90</v>
      </c>
      <c r="F12" s="308" t="s">
        <v>84</v>
      </c>
      <c r="G12" s="281" t="s">
        <v>85</v>
      </c>
      <c r="H12" s="281" t="s">
        <v>87</v>
      </c>
      <c r="I12" s="289" t="s">
        <v>91</v>
      </c>
      <c r="J12" s="308" t="s">
        <v>84</v>
      </c>
      <c r="K12" s="282" t="s">
        <v>85</v>
      </c>
    </row>
    <row r="13" ht="14.25" spans="1:11">
      <c r="A13" s="286" t="s">
        <v>92</v>
      </c>
      <c r="B13" s="308" t="s">
        <v>84</v>
      </c>
      <c r="C13" s="281" t="s">
        <v>85</v>
      </c>
      <c r="D13" s="293"/>
      <c r="E13" s="289" t="s">
        <v>93</v>
      </c>
      <c r="F13" s="281" t="s">
        <v>94</v>
      </c>
      <c r="G13" s="281" t="s">
        <v>95</v>
      </c>
      <c r="H13" s="281" t="s">
        <v>87</v>
      </c>
      <c r="I13" s="289" t="s">
        <v>96</v>
      </c>
      <c r="J13" s="308" t="s">
        <v>84</v>
      </c>
      <c r="K13" s="282" t="s">
        <v>85</v>
      </c>
    </row>
    <row r="14" ht="15" spans="1:11">
      <c r="A14" s="298" t="s">
        <v>97</v>
      </c>
      <c r="B14" s="299"/>
      <c r="C14" s="299"/>
      <c r="D14" s="299"/>
      <c r="E14" s="299"/>
      <c r="F14" s="299"/>
      <c r="G14" s="299"/>
      <c r="H14" s="299"/>
      <c r="I14" s="299"/>
      <c r="J14" s="299"/>
      <c r="K14" s="349"/>
    </row>
    <row r="15" ht="15" spans="1:11">
      <c r="A15" s="381" t="s">
        <v>98</v>
      </c>
      <c r="B15" s="382"/>
      <c r="C15" s="382"/>
      <c r="D15" s="382"/>
      <c r="E15" s="382"/>
      <c r="F15" s="382"/>
      <c r="G15" s="382"/>
      <c r="H15" s="382"/>
      <c r="I15" s="382"/>
      <c r="J15" s="382"/>
      <c r="K15" s="430"/>
    </row>
    <row r="16" ht="14.25" spans="1:11">
      <c r="A16" s="388" t="s">
        <v>99</v>
      </c>
      <c r="B16" s="385" t="s">
        <v>94</v>
      </c>
      <c r="C16" s="385" t="s">
        <v>95</v>
      </c>
      <c r="D16" s="389"/>
      <c r="E16" s="390" t="s">
        <v>100</v>
      </c>
      <c r="F16" s="385" t="s">
        <v>94</v>
      </c>
      <c r="G16" s="385" t="s">
        <v>95</v>
      </c>
      <c r="H16" s="391"/>
      <c r="I16" s="390" t="s">
        <v>101</v>
      </c>
      <c r="J16" s="385" t="s">
        <v>94</v>
      </c>
      <c r="K16" s="431" t="s">
        <v>95</v>
      </c>
    </row>
    <row r="17" customHeight="1" spans="1:22">
      <c r="A17" s="292" t="s">
        <v>102</v>
      </c>
      <c r="B17" s="281" t="s">
        <v>94</v>
      </c>
      <c r="C17" s="281" t="s">
        <v>95</v>
      </c>
      <c r="D17" s="392"/>
      <c r="E17" s="323" t="s">
        <v>103</v>
      </c>
      <c r="F17" s="281" t="s">
        <v>94</v>
      </c>
      <c r="G17" s="281" t="s">
        <v>95</v>
      </c>
      <c r="H17" s="393"/>
      <c r="I17" s="323" t="s">
        <v>104</v>
      </c>
      <c r="J17" s="281" t="s">
        <v>94</v>
      </c>
      <c r="K17" s="282" t="s">
        <v>95</v>
      </c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</row>
    <row r="18" ht="18" customHeight="1" spans="1:11">
      <c r="A18" s="394" t="s">
        <v>105</v>
      </c>
      <c r="B18" s="395"/>
      <c r="C18" s="395"/>
      <c r="D18" s="395"/>
      <c r="E18" s="395"/>
      <c r="F18" s="395"/>
      <c r="G18" s="395"/>
      <c r="H18" s="395"/>
      <c r="I18" s="395"/>
      <c r="J18" s="395"/>
      <c r="K18" s="433"/>
    </row>
    <row r="19" s="375" customFormat="1" ht="18" customHeight="1" spans="1:11">
      <c r="A19" s="381" t="s">
        <v>106</v>
      </c>
      <c r="B19" s="382"/>
      <c r="C19" s="382"/>
      <c r="D19" s="382"/>
      <c r="E19" s="382"/>
      <c r="F19" s="382"/>
      <c r="G19" s="382"/>
      <c r="H19" s="382"/>
      <c r="I19" s="382"/>
      <c r="J19" s="382"/>
      <c r="K19" s="430"/>
    </row>
    <row r="20" customHeight="1" spans="1:11">
      <c r="A20" s="396" t="s">
        <v>107</v>
      </c>
      <c r="B20" s="397"/>
      <c r="C20" s="397"/>
      <c r="D20" s="397"/>
      <c r="E20" s="397"/>
      <c r="F20" s="397"/>
      <c r="G20" s="397"/>
      <c r="H20" s="397"/>
      <c r="I20" s="397"/>
      <c r="J20" s="397"/>
      <c r="K20" s="434"/>
    </row>
    <row r="21" ht="21.75" customHeight="1" spans="1:11">
      <c r="A21" s="398" t="s">
        <v>108</v>
      </c>
      <c r="B21" s="323" t="s">
        <v>109</v>
      </c>
      <c r="C21" s="323" t="s">
        <v>110</v>
      </c>
      <c r="D21" s="323" t="s">
        <v>111</v>
      </c>
      <c r="E21" s="323" t="s">
        <v>112</v>
      </c>
      <c r="F21" s="323" t="s">
        <v>113</v>
      </c>
      <c r="G21" s="323" t="s">
        <v>114</v>
      </c>
      <c r="H21" s="323" t="s">
        <v>115</v>
      </c>
      <c r="I21" s="323" t="s">
        <v>116</v>
      </c>
      <c r="J21" s="323" t="s">
        <v>117</v>
      </c>
      <c r="K21" s="359" t="s">
        <v>118</v>
      </c>
    </row>
    <row r="22" customHeight="1" spans="1:11">
      <c r="A22" s="294" t="s">
        <v>119</v>
      </c>
      <c r="B22" s="399"/>
      <c r="C22" s="399"/>
      <c r="D22" s="399">
        <v>1</v>
      </c>
      <c r="E22" s="399">
        <v>1</v>
      </c>
      <c r="F22" s="399">
        <v>1</v>
      </c>
      <c r="G22" s="399">
        <v>1</v>
      </c>
      <c r="H22" s="399">
        <v>1</v>
      </c>
      <c r="I22" s="399">
        <v>1</v>
      </c>
      <c r="J22" s="399"/>
      <c r="K22" s="435"/>
    </row>
    <row r="23" customHeight="1" spans="1:11">
      <c r="A23" s="294" t="s">
        <v>120</v>
      </c>
      <c r="B23" s="399"/>
      <c r="C23" s="399"/>
      <c r="D23" s="399">
        <v>1</v>
      </c>
      <c r="E23" s="399">
        <v>1</v>
      </c>
      <c r="F23" s="399">
        <v>1</v>
      </c>
      <c r="G23" s="399">
        <v>1</v>
      </c>
      <c r="H23" s="399">
        <v>1</v>
      </c>
      <c r="I23" s="399">
        <v>1</v>
      </c>
      <c r="J23" s="399"/>
      <c r="K23" s="436"/>
    </row>
    <row r="24" customHeight="1" spans="1:11">
      <c r="A24" s="294"/>
      <c r="B24" s="399"/>
      <c r="C24" s="399"/>
      <c r="D24" s="399"/>
      <c r="E24" s="399"/>
      <c r="F24" s="399"/>
      <c r="G24" s="399"/>
      <c r="H24" s="399"/>
      <c r="I24" s="399"/>
      <c r="J24" s="399"/>
      <c r="K24" s="436"/>
    </row>
    <row r="25" customHeight="1" spans="1:11">
      <c r="A25" s="294"/>
      <c r="B25" s="399"/>
      <c r="C25" s="399"/>
      <c r="D25" s="399"/>
      <c r="E25" s="399"/>
      <c r="F25" s="399"/>
      <c r="G25" s="399"/>
      <c r="H25" s="399"/>
      <c r="I25" s="399"/>
      <c r="J25" s="399"/>
      <c r="K25" s="436"/>
    </row>
    <row r="26" customHeight="1" spans="1:11">
      <c r="A26" s="294"/>
      <c r="B26" s="399"/>
      <c r="C26" s="399"/>
      <c r="D26" s="399"/>
      <c r="E26" s="399"/>
      <c r="F26" s="399"/>
      <c r="G26" s="399"/>
      <c r="H26" s="399"/>
      <c r="I26" s="399"/>
      <c r="J26" s="399"/>
      <c r="K26" s="436"/>
    </row>
    <row r="27" customHeight="1" spans="1:11">
      <c r="A27" s="294"/>
      <c r="B27" s="399"/>
      <c r="C27" s="399"/>
      <c r="D27" s="399"/>
      <c r="E27" s="399"/>
      <c r="F27" s="399"/>
      <c r="G27" s="399"/>
      <c r="H27" s="399"/>
      <c r="I27" s="399"/>
      <c r="J27" s="399"/>
      <c r="K27" s="437"/>
    </row>
    <row r="28" customHeight="1" spans="1:11">
      <c r="A28" s="294"/>
      <c r="B28" s="399"/>
      <c r="C28" s="399"/>
      <c r="D28" s="399"/>
      <c r="E28" s="399"/>
      <c r="F28" s="399"/>
      <c r="G28" s="399"/>
      <c r="H28" s="399"/>
      <c r="I28" s="399"/>
      <c r="J28" s="399"/>
      <c r="K28" s="437"/>
    </row>
    <row r="29" ht="18" customHeight="1" spans="1:11">
      <c r="A29" s="400" t="s">
        <v>121</v>
      </c>
      <c r="B29" s="401"/>
      <c r="C29" s="401"/>
      <c r="D29" s="401"/>
      <c r="E29" s="401"/>
      <c r="F29" s="401"/>
      <c r="G29" s="401"/>
      <c r="H29" s="401"/>
      <c r="I29" s="401"/>
      <c r="J29" s="401"/>
      <c r="K29" s="438"/>
    </row>
    <row r="30" ht="18.75" customHeight="1" spans="1:11">
      <c r="A30" s="402" t="s">
        <v>122</v>
      </c>
      <c r="B30" s="403"/>
      <c r="C30" s="403"/>
      <c r="D30" s="403"/>
      <c r="E30" s="403"/>
      <c r="F30" s="403"/>
      <c r="G30" s="403"/>
      <c r="H30" s="403"/>
      <c r="I30" s="403"/>
      <c r="J30" s="403"/>
      <c r="K30" s="439"/>
    </row>
    <row r="31" ht="18.75" customHeight="1" spans="1:11">
      <c r="A31" s="404"/>
      <c r="B31" s="405"/>
      <c r="C31" s="405"/>
      <c r="D31" s="405"/>
      <c r="E31" s="405"/>
      <c r="F31" s="405"/>
      <c r="G31" s="405"/>
      <c r="H31" s="405"/>
      <c r="I31" s="405"/>
      <c r="J31" s="405"/>
      <c r="K31" s="440"/>
    </row>
    <row r="32" ht="18" customHeight="1" spans="1:11">
      <c r="A32" s="400" t="s">
        <v>123</v>
      </c>
      <c r="B32" s="401"/>
      <c r="C32" s="401"/>
      <c r="D32" s="401"/>
      <c r="E32" s="401"/>
      <c r="F32" s="401"/>
      <c r="G32" s="401"/>
      <c r="H32" s="401"/>
      <c r="I32" s="401"/>
      <c r="J32" s="401"/>
      <c r="K32" s="438"/>
    </row>
    <row r="33" ht="14.25" spans="1:11">
      <c r="A33" s="406" t="s">
        <v>124</v>
      </c>
      <c r="B33" s="407"/>
      <c r="C33" s="407"/>
      <c r="D33" s="407"/>
      <c r="E33" s="407"/>
      <c r="F33" s="407"/>
      <c r="G33" s="407"/>
      <c r="H33" s="407"/>
      <c r="I33" s="407"/>
      <c r="J33" s="407"/>
      <c r="K33" s="441"/>
    </row>
    <row r="34" ht="15" spans="1:11">
      <c r="A34" s="181" t="s">
        <v>125</v>
      </c>
      <c r="B34" s="183"/>
      <c r="C34" s="281" t="s">
        <v>66</v>
      </c>
      <c r="D34" s="281" t="s">
        <v>67</v>
      </c>
      <c r="E34" s="408" t="s">
        <v>126</v>
      </c>
      <c r="F34" s="409"/>
      <c r="G34" s="409"/>
      <c r="H34" s="409"/>
      <c r="I34" s="409"/>
      <c r="J34" s="409"/>
      <c r="K34" s="442"/>
    </row>
    <row r="35" ht="15" spans="1:11">
      <c r="A35" s="410" t="s">
        <v>127</v>
      </c>
      <c r="B35" s="410"/>
      <c r="C35" s="410"/>
      <c r="D35" s="410"/>
      <c r="E35" s="410"/>
      <c r="F35" s="410"/>
      <c r="G35" s="410"/>
      <c r="H35" s="410"/>
      <c r="I35" s="410"/>
      <c r="J35" s="410"/>
      <c r="K35" s="410"/>
    </row>
    <row r="36" ht="14.25" spans="1:11">
      <c r="A36" s="411" t="s">
        <v>128</v>
      </c>
      <c r="B36" s="412"/>
      <c r="C36" s="412"/>
      <c r="D36" s="412"/>
      <c r="E36" s="412"/>
      <c r="F36" s="412"/>
      <c r="G36" s="412"/>
      <c r="H36" s="412"/>
      <c r="I36" s="412"/>
      <c r="J36" s="412"/>
      <c r="K36" s="443"/>
    </row>
    <row r="37" ht="14.25" spans="1:11">
      <c r="A37" s="330" t="s">
        <v>129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62"/>
    </row>
    <row r="38" ht="14.25" spans="1:11">
      <c r="A38" s="330" t="s">
        <v>130</v>
      </c>
      <c r="B38" s="331"/>
      <c r="C38" s="331"/>
      <c r="D38" s="331"/>
      <c r="E38" s="331"/>
      <c r="F38" s="331"/>
      <c r="G38" s="331"/>
      <c r="H38" s="331"/>
      <c r="I38" s="331"/>
      <c r="J38" s="331"/>
      <c r="K38" s="362"/>
    </row>
    <row r="39" ht="14.25" spans="1:11">
      <c r="A39" s="330"/>
      <c r="B39" s="331"/>
      <c r="C39" s="331"/>
      <c r="D39" s="331"/>
      <c r="E39" s="331"/>
      <c r="F39" s="331"/>
      <c r="G39" s="331"/>
      <c r="H39" s="331"/>
      <c r="I39" s="331"/>
      <c r="J39" s="331"/>
      <c r="K39" s="362"/>
    </row>
    <row r="40" ht="14.25" spans="1:11">
      <c r="A40" s="330"/>
      <c r="B40" s="331"/>
      <c r="C40" s="331"/>
      <c r="D40" s="331"/>
      <c r="E40" s="331"/>
      <c r="F40" s="331"/>
      <c r="G40" s="331"/>
      <c r="H40" s="331"/>
      <c r="I40" s="331"/>
      <c r="J40" s="331"/>
      <c r="K40" s="362"/>
    </row>
    <row r="41" ht="14.25" spans="1:11">
      <c r="A41" s="330"/>
      <c r="B41" s="331"/>
      <c r="C41" s="331"/>
      <c r="D41" s="331"/>
      <c r="E41" s="331"/>
      <c r="F41" s="331"/>
      <c r="G41" s="331"/>
      <c r="H41" s="331"/>
      <c r="I41" s="331"/>
      <c r="J41" s="331"/>
      <c r="K41" s="362"/>
    </row>
    <row r="42" ht="14.25" spans="1:11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62"/>
    </row>
    <row r="43" ht="15" spans="1:11">
      <c r="A43" s="325" t="s">
        <v>131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60"/>
    </row>
    <row r="44" ht="15" spans="1:11">
      <c r="A44" s="381" t="s">
        <v>132</v>
      </c>
      <c r="B44" s="382"/>
      <c r="C44" s="382"/>
      <c r="D44" s="382"/>
      <c r="E44" s="382"/>
      <c r="F44" s="382"/>
      <c r="G44" s="382"/>
      <c r="H44" s="382"/>
      <c r="I44" s="382"/>
      <c r="J44" s="382"/>
      <c r="K44" s="430"/>
    </row>
    <row r="45" ht="14.25" spans="1:11">
      <c r="A45" s="388" t="s">
        <v>133</v>
      </c>
      <c r="B45" s="385" t="s">
        <v>94</v>
      </c>
      <c r="C45" s="385" t="s">
        <v>95</v>
      </c>
      <c r="D45" s="385" t="s">
        <v>87</v>
      </c>
      <c r="E45" s="390" t="s">
        <v>134</v>
      </c>
      <c r="F45" s="385" t="s">
        <v>94</v>
      </c>
      <c r="G45" s="385" t="s">
        <v>95</v>
      </c>
      <c r="H45" s="385" t="s">
        <v>87</v>
      </c>
      <c r="I45" s="390" t="s">
        <v>135</v>
      </c>
      <c r="J45" s="385" t="s">
        <v>94</v>
      </c>
      <c r="K45" s="431" t="s">
        <v>95</v>
      </c>
    </row>
    <row r="46" ht="14.25" spans="1:11">
      <c r="A46" s="292" t="s">
        <v>86</v>
      </c>
      <c r="B46" s="281" t="s">
        <v>94</v>
      </c>
      <c r="C46" s="281" t="s">
        <v>95</v>
      </c>
      <c r="D46" s="281" t="s">
        <v>87</v>
      </c>
      <c r="E46" s="323" t="s">
        <v>93</v>
      </c>
      <c r="F46" s="281" t="s">
        <v>94</v>
      </c>
      <c r="G46" s="281" t="s">
        <v>95</v>
      </c>
      <c r="H46" s="281" t="s">
        <v>87</v>
      </c>
      <c r="I46" s="323" t="s">
        <v>104</v>
      </c>
      <c r="J46" s="281" t="s">
        <v>94</v>
      </c>
      <c r="K46" s="282" t="s">
        <v>95</v>
      </c>
    </row>
    <row r="47" ht="15" spans="1:11">
      <c r="A47" s="298" t="s">
        <v>97</v>
      </c>
      <c r="B47" s="299"/>
      <c r="C47" s="299"/>
      <c r="D47" s="299"/>
      <c r="E47" s="299"/>
      <c r="F47" s="299"/>
      <c r="G47" s="299"/>
      <c r="H47" s="299"/>
      <c r="I47" s="299"/>
      <c r="J47" s="299"/>
      <c r="K47" s="349"/>
    </row>
    <row r="48" ht="15" spans="1:11">
      <c r="A48" s="410" t="s">
        <v>136</v>
      </c>
      <c r="B48" s="410"/>
      <c r="C48" s="410"/>
      <c r="D48" s="410"/>
      <c r="E48" s="410"/>
      <c r="F48" s="410"/>
      <c r="G48" s="410"/>
      <c r="H48" s="410"/>
      <c r="I48" s="410"/>
      <c r="J48" s="410"/>
      <c r="K48" s="410"/>
    </row>
    <row r="49" ht="15" spans="1:11">
      <c r="A49" s="411"/>
      <c r="B49" s="412"/>
      <c r="C49" s="412"/>
      <c r="D49" s="412"/>
      <c r="E49" s="412"/>
      <c r="F49" s="412"/>
      <c r="G49" s="412"/>
      <c r="H49" s="412"/>
      <c r="I49" s="412"/>
      <c r="J49" s="412"/>
      <c r="K49" s="443"/>
    </row>
    <row r="50" ht="15" spans="1:11">
      <c r="A50" s="413" t="s">
        <v>137</v>
      </c>
      <c r="B50" s="414" t="s">
        <v>138</v>
      </c>
      <c r="C50" s="414"/>
      <c r="D50" s="415" t="s">
        <v>139</v>
      </c>
      <c r="E50" s="416" t="s">
        <v>140</v>
      </c>
      <c r="F50" s="417" t="s">
        <v>141</v>
      </c>
      <c r="G50" s="418">
        <v>44875</v>
      </c>
      <c r="H50" s="419" t="s">
        <v>142</v>
      </c>
      <c r="I50" s="444"/>
      <c r="J50" s="445"/>
      <c r="K50" s="446"/>
    </row>
    <row r="51" ht="15" spans="1:11">
      <c r="A51" s="410" t="s">
        <v>143</v>
      </c>
      <c r="B51" s="410"/>
      <c r="C51" s="410"/>
      <c r="D51" s="410"/>
      <c r="E51" s="410"/>
      <c r="F51" s="410"/>
      <c r="G51" s="410"/>
      <c r="H51" s="410"/>
      <c r="I51" s="410"/>
      <c r="J51" s="410"/>
      <c r="K51" s="410"/>
    </row>
    <row r="52" ht="15" spans="1:11">
      <c r="A52" s="420"/>
      <c r="B52" s="421"/>
      <c r="C52" s="421"/>
      <c r="D52" s="421"/>
      <c r="E52" s="421"/>
      <c r="F52" s="421"/>
      <c r="G52" s="421"/>
      <c r="H52" s="421"/>
      <c r="I52" s="421"/>
      <c r="J52" s="421"/>
      <c r="K52" s="447"/>
    </row>
    <row r="53" ht="15" spans="1:11">
      <c r="A53" s="413" t="s">
        <v>137</v>
      </c>
      <c r="B53" s="414" t="s">
        <v>138</v>
      </c>
      <c r="C53" s="414"/>
      <c r="D53" s="415" t="s">
        <v>139</v>
      </c>
      <c r="E53" s="422"/>
      <c r="F53" s="417" t="s">
        <v>144</v>
      </c>
      <c r="G53" s="418"/>
      <c r="H53" s="419" t="s">
        <v>142</v>
      </c>
      <c r="I53" s="444"/>
      <c r="J53" s="445"/>
      <c r="K53" s="44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zoomScale="80" zoomScaleNormal="80" workbookViewId="0">
      <selection activeCell="A2" sqref="A2:G19"/>
    </sheetView>
  </sheetViews>
  <sheetFormatPr defaultColWidth="9" defaultRowHeight="26" customHeight="1"/>
  <cols>
    <col min="1" max="1" width="17.1666666666667" style="119" customWidth="1"/>
    <col min="2" max="7" width="9.33333333333333" style="119" customWidth="1"/>
    <col min="8" max="8" width="5.625" style="119" customWidth="1"/>
    <col min="9" max="9" width="13.5916666666667" style="119" customWidth="1"/>
    <col min="10" max="10" width="12.6583333333333" style="119" customWidth="1"/>
    <col min="11" max="11" width="12.4916666666667" style="119" customWidth="1"/>
    <col min="12" max="12" width="11.7" style="119" customWidth="1"/>
    <col min="13" max="13" width="11.8" style="119" customWidth="1"/>
    <col min="14" max="14" width="13.4" style="119" customWidth="1"/>
    <col min="15" max="15" width="8.5" style="119" customWidth="1"/>
    <col min="16" max="16384" width="9" style="119"/>
  </cols>
  <sheetData>
    <row r="1" s="119" customFormat="1" ht="16" customHeight="1" spans="1:15">
      <c r="A1" s="254" t="s">
        <v>145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8" t="s">
        <v>57</v>
      </c>
      <c r="J2" s="124" t="s">
        <v>146</v>
      </c>
      <c r="K2" s="124"/>
      <c r="L2" s="124"/>
      <c r="M2" s="124"/>
      <c r="N2" s="124"/>
      <c r="O2" s="259"/>
    </row>
    <row r="3" s="119" customFormat="1" ht="16" customHeight="1" spans="1:15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252" t="s">
        <v>149</v>
      </c>
      <c r="J3" s="252"/>
      <c r="K3" s="252"/>
      <c r="L3" s="252"/>
      <c r="M3" s="252"/>
      <c r="N3" s="252"/>
      <c r="O3" s="260"/>
    </row>
    <row r="4" s="119" customFormat="1" ht="16" customHeight="1" spans="1:15">
      <c r="A4" s="126"/>
      <c r="B4" s="129" t="s">
        <v>111</v>
      </c>
      <c r="C4" s="130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/>
      <c r="I4" s="253" t="s">
        <v>113</v>
      </c>
      <c r="J4" s="253" t="s">
        <v>114</v>
      </c>
      <c r="K4" s="253" t="s">
        <v>115</v>
      </c>
      <c r="L4" s="253"/>
      <c r="M4" s="253"/>
      <c r="N4" s="253"/>
      <c r="O4" s="261"/>
    </row>
    <row r="5" s="119" customFormat="1" ht="16" customHeight="1" spans="1:15">
      <c r="A5" s="126"/>
      <c r="B5" s="129" t="s">
        <v>150</v>
      </c>
      <c r="C5" s="130" t="s">
        <v>151</v>
      </c>
      <c r="D5" s="129" t="s">
        <v>152</v>
      </c>
      <c r="E5" s="129" t="s">
        <v>153</v>
      </c>
      <c r="F5" s="129" t="s">
        <v>154</v>
      </c>
      <c r="G5" s="129" t="s">
        <v>155</v>
      </c>
      <c r="H5" s="129"/>
      <c r="I5" s="373" t="s">
        <v>156</v>
      </c>
      <c r="J5" s="373" t="s">
        <v>156</v>
      </c>
      <c r="K5" s="373" t="s">
        <v>156</v>
      </c>
      <c r="L5" s="129"/>
      <c r="M5" s="129"/>
      <c r="N5" s="129"/>
      <c r="O5" s="262"/>
    </row>
    <row r="6" s="119" customFormat="1" ht="16" customHeight="1" spans="1:15">
      <c r="A6" s="129" t="s">
        <v>157</v>
      </c>
      <c r="B6" s="132">
        <f>C6-2.1</f>
        <v>97.8</v>
      </c>
      <c r="C6" s="132">
        <f>D6-2.1</f>
        <v>99.9</v>
      </c>
      <c r="D6" s="133">
        <v>102</v>
      </c>
      <c r="E6" s="132">
        <f t="shared" ref="E6:G6" si="0">D6+2.1</f>
        <v>104.1</v>
      </c>
      <c r="F6" s="132">
        <f t="shared" si="0"/>
        <v>106.2</v>
      </c>
      <c r="G6" s="132">
        <f t="shared" si="0"/>
        <v>108.3</v>
      </c>
      <c r="H6" s="132"/>
      <c r="I6" s="264" t="s">
        <v>158</v>
      </c>
      <c r="J6" s="264" t="s">
        <v>159</v>
      </c>
      <c r="K6" s="139" t="s">
        <v>160</v>
      </c>
      <c r="L6" s="139"/>
      <c r="M6" s="139"/>
      <c r="N6" s="139"/>
      <c r="O6" s="263"/>
    </row>
    <row r="7" s="119" customFormat="1" ht="16" customHeight="1" spans="1:15">
      <c r="A7" s="129" t="s">
        <v>161</v>
      </c>
      <c r="B7" s="132">
        <f>C7-1.5</f>
        <v>71.5</v>
      </c>
      <c r="C7" s="132">
        <f>D7-1.5</f>
        <v>73</v>
      </c>
      <c r="D7" s="133">
        <v>74.5</v>
      </c>
      <c r="E7" s="132">
        <f t="shared" ref="E7:G7" si="1">D7+1.5</f>
        <v>76</v>
      </c>
      <c r="F7" s="132">
        <f t="shared" si="1"/>
        <v>77.5</v>
      </c>
      <c r="G7" s="132">
        <f t="shared" si="1"/>
        <v>79</v>
      </c>
      <c r="H7" s="132"/>
      <c r="I7" s="264" t="s">
        <v>158</v>
      </c>
      <c r="J7" s="264" t="s">
        <v>162</v>
      </c>
      <c r="K7" s="264" t="s">
        <v>163</v>
      </c>
      <c r="L7" s="139"/>
      <c r="M7" s="139"/>
      <c r="N7" s="139"/>
      <c r="O7" s="263"/>
    </row>
    <row r="8" s="119" customFormat="1" ht="16" customHeight="1" spans="1:15">
      <c r="A8" s="129" t="s">
        <v>164</v>
      </c>
      <c r="B8" s="132">
        <f>C8-4</f>
        <v>78</v>
      </c>
      <c r="C8" s="132">
        <f>D8-4</f>
        <v>82</v>
      </c>
      <c r="D8" s="133">
        <v>86</v>
      </c>
      <c r="E8" s="132">
        <f t="shared" ref="E8:E10" si="2">D8+4</f>
        <v>90</v>
      </c>
      <c r="F8" s="132">
        <f>E8+5</f>
        <v>95</v>
      </c>
      <c r="G8" s="132">
        <f>F8+6</f>
        <v>101</v>
      </c>
      <c r="H8" s="132"/>
      <c r="I8" s="264" t="s">
        <v>162</v>
      </c>
      <c r="J8" s="264" t="s">
        <v>159</v>
      </c>
      <c r="K8" s="264" t="s">
        <v>162</v>
      </c>
      <c r="L8" s="264"/>
      <c r="M8" s="264"/>
      <c r="N8" s="264"/>
      <c r="O8" s="263"/>
    </row>
    <row r="9" s="119" customFormat="1" ht="16" customHeight="1" spans="1:15">
      <c r="A9" s="129" t="s">
        <v>165</v>
      </c>
      <c r="B9" s="132">
        <f>C9-4</f>
        <v>84</v>
      </c>
      <c r="C9" s="132">
        <f>D9-4</f>
        <v>88</v>
      </c>
      <c r="D9" s="133">
        <v>92</v>
      </c>
      <c r="E9" s="132">
        <f t="shared" si="2"/>
        <v>96</v>
      </c>
      <c r="F9" s="132">
        <f>E9+5</f>
        <v>101</v>
      </c>
      <c r="G9" s="132">
        <f>F9+6</f>
        <v>107</v>
      </c>
      <c r="H9" s="132"/>
      <c r="I9" s="264" t="s">
        <v>166</v>
      </c>
      <c r="J9" s="264" t="s">
        <v>166</v>
      </c>
      <c r="K9" s="264" t="s">
        <v>162</v>
      </c>
      <c r="L9" s="139"/>
      <c r="M9" s="264"/>
      <c r="N9" s="264"/>
      <c r="O9" s="263"/>
    </row>
    <row r="10" s="119" customFormat="1" ht="16" customHeight="1" spans="1:15">
      <c r="A10" s="129" t="s">
        <v>167</v>
      </c>
      <c r="B10" s="132">
        <f>C10-3.6</f>
        <v>98.8</v>
      </c>
      <c r="C10" s="132">
        <f>D10-3.6</f>
        <v>102.4</v>
      </c>
      <c r="D10" s="133">
        <v>106</v>
      </c>
      <c r="E10" s="132">
        <f t="shared" si="2"/>
        <v>110</v>
      </c>
      <c r="F10" s="132">
        <f>E10+4</f>
        <v>114</v>
      </c>
      <c r="G10" s="132">
        <f>F10+4</f>
        <v>118</v>
      </c>
      <c r="H10" s="132"/>
      <c r="I10" s="264" t="s">
        <v>168</v>
      </c>
      <c r="J10" s="264" t="s">
        <v>169</v>
      </c>
      <c r="K10" s="139" t="s">
        <v>170</v>
      </c>
      <c r="L10" s="139"/>
      <c r="M10" s="139"/>
      <c r="N10" s="139"/>
      <c r="O10" s="263"/>
    </row>
    <row r="11" s="119" customFormat="1" ht="16" customHeight="1" spans="1:15">
      <c r="A11" s="246" t="s">
        <v>171</v>
      </c>
      <c r="B11" s="132">
        <f>C11-2.3/2</f>
        <v>30.2</v>
      </c>
      <c r="C11" s="132">
        <f>D11-2.3/2</f>
        <v>31.35</v>
      </c>
      <c r="D11" s="133">
        <v>32.5</v>
      </c>
      <c r="E11" s="132">
        <f t="shared" ref="E11:G11" si="3">D11+2.6/2</f>
        <v>33.8</v>
      </c>
      <c r="F11" s="132">
        <f t="shared" si="3"/>
        <v>35.1</v>
      </c>
      <c r="G11" s="132">
        <f t="shared" si="3"/>
        <v>36.4</v>
      </c>
      <c r="H11" s="132"/>
      <c r="I11" s="139" t="s">
        <v>172</v>
      </c>
      <c r="J11" s="139" t="s">
        <v>173</v>
      </c>
      <c r="K11" s="139" t="s">
        <v>174</v>
      </c>
      <c r="L11" s="139"/>
      <c r="M11" s="139"/>
      <c r="N11" s="139"/>
      <c r="O11" s="263"/>
    </row>
    <row r="12" s="119" customFormat="1" ht="16" customHeight="1" spans="1:15">
      <c r="A12" s="246" t="s">
        <v>175</v>
      </c>
      <c r="B12" s="132">
        <f>C12-0.7</f>
        <v>21.6</v>
      </c>
      <c r="C12" s="132">
        <f>D12-0.7</f>
        <v>22.3</v>
      </c>
      <c r="D12" s="133">
        <v>23</v>
      </c>
      <c r="E12" s="132">
        <f>D12+0.7</f>
        <v>23.7</v>
      </c>
      <c r="F12" s="132">
        <f>E12+0.7</f>
        <v>24.4</v>
      </c>
      <c r="G12" s="132">
        <f>F12+0.9</f>
        <v>25.3</v>
      </c>
      <c r="H12" s="132"/>
      <c r="I12" s="139" t="s">
        <v>176</v>
      </c>
      <c r="J12" s="139" t="s">
        <v>177</v>
      </c>
      <c r="K12" s="139" t="s">
        <v>178</v>
      </c>
      <c r="L12" s="139"/>
      <c r="M12" s="139"/>
      <c r="N12" s="139"/>
      <c r="O12" s="263"/>
    </row>
    <row r="13" s="119" customFormat="1" ht="16" customHeight="1" spans="1:15">
      <c r="A13" s="129" t="s">
        <v>179</v>
      </c>
      <c r="B13" s="132">
        <f>C13-0.5</f>
        <v>19</v>
      </c>
      <c r="C13" s="132">
        <f>D13-0.5</f>
        <v>19.5</v>
      </c>
      <c r="D13" s="133">
        <v>20</v>
      </c>
      <c r="E13" s="132">
        <f>D13+0.5</f>
        <v>20.5</v>
      </c>
      <c r="F13" s="132">
        <f>E13+0.5</f>
        <v>21</v>
      </c>
      <c r="G13" s="132">
        <f>F13+0.7</f>
        <v>21.7</v>
      </c>
      <c r="H13" s="132"/>
      <c r="I13" s="139" t="s">
        <v>176</v>
      </c>
      <c r="J13" s="139" t="s">
        <v>176</v>
      </c>
      <c r="K13" s="139" t="s">
        <v>180</v>
      </c>
      <c r="L13" s="139"/>
      <c r="M13" s="139"/>
      <c r="N13" s="139"/>
      <c r="O13" s="263"/>
    </row>
    <row r="14" s="119" customFormat="1" ht="16" customHeight="1" spans="1:15">
      <c r="A14" s="129" t="s">
        <v>181</v>
      </c>
      <c r="B14" s="132">
        <f>C14-0.7</f>
        <v>25.7</v>
      </c>
      <c r="C14" s="132">
        <f>D14-0.6</f>
        <v>26.4</v>
      </c>
      <c r="D14" s="133">
        <v>27</v>
      </c>
      <c r="E14" s="132">
        <f>D14+0.6</f>
        <v>27.6</v>
      </c>
      <c r="F14" s="132">
        <f>E14+0.7</f>
        <v>28.3</v>
      </c>
      <c r="G14" s="132">
        <f>F14+0.6</f>
        <v>28.9</v>
      </c>
      <c r="H14" s="132"/>
      <c r="I14" s="139" t="s">
        <v>176</v>
      </c>
      <c r="J14" s="139" t="s">
        <v>176</v>
      </c>
      <c r="K14" s="139" t="s">
        <v>180</v>
      </c>
      <c r="L14" s="139"/>
      <c r="M14" s="139"/>
      <c r="N14" s="139"/>
      <c r="O14" s="263"/>
    </row>
    <row r="15" s="119" customFormat="1" ht="16" customHeight="1" spans="1:15">
      <c r="A15" s="129" t="s">
        <v>182</v>
      </c>
      <c r="B15" s="132">
        <f>C15-0.9</f>
        <v>42.2</v>
      </c>
      <c r="C15" s="132">
        <f>D15-0.9</f>
        <v>43.1</v>
      </c>
      <c r="D15" s="133">
        <v>44</v>
      </c>
      <c r="E15" s="132">
        <f t="shared" ref="E15:G15" si="4">D15+1.1</f>
        <v>45.1</v>
      </c>
      <c r="F15" s="132">
        <f t="shared" si="4"/>
        <v>46.2</v>
      </c>
      <c r="G15" s="132">
        <f t="shared" si="4"/>
        <v>47.3</v>
      </c>
      <c r="H15" s="132"/>
      <c r="I15" s="264" t="s">
        <v>162</v>
      </c>
      <c r="J15" s="264" t="s">
        <v>162</v>
      </c>
      <c r="K15" s="139" t="s">
        <v>183</v>
      </c>
      <c r="L15" s="265"/>
      <c r="M15" s="265"/>
      <c r="N15" s="265"/>
      <c r="O15" s="265"/>
    </row>
    <row r="16" s="119" customFormat="1" ht="16" customHeight="1" spans="1:15">
      <c r="A16" s="129" t="s">
        <v>184</v>
      </c>
      <c r="B16" s="132">
        <f t="shared" ref="B16:B18" si="5">D16-0.5</f>
        <v>14.5</v>
      </c>
      <c r="C16" s="132">
        <f t="shared" ref="C16:G16" si="6">B16</f>
        <v>14.5</v>
      </c>
      <c r="D16" s="133">
        <v>15</v>
      </c>
      <c r="E16" s="132">
        <f t="shared" si="6"/>
        <v>15</v>
      </c>
      <c r="F16" s="132">
        <f t="shared" ref="F16:F18" si="7">D16+1.5</f>
        <v>16.5</v>
      </c>
      <c r="G16" s="132">
        <f t="shared" si="6"/>
        <v>16.5</v>
      </c>
      <c r="H16" s="132"/>
      <c r="I16" s="139" t="s">
        <v>176</v>
      </c>
      <c r="J16" s="139" t="s">
        <v>176</v>
      </c>
      <c r="K16" s="139" t="s">
        <v>180</v>
      </c>
      <c r="L16" s="266"/>
      <c r="M16" s="266"/>
      <c r="N16" s="266"/>
      <c r="O16" s="266"/>
    </row>
    <row r="17" s="119" customFormat="1" ht="16" customHeight="1" spans="1:15">
      <c r="A17" s="129" t="s">
        <v>185</v>
      </c>
      <c r="B17" s="132">
        <f t="shared" si="5"/>
        <v>16.5</v>
      </c>
      <c r="C17" s="132">
        <f t="shared" ref="C17:G17" si="8">B17</f>
        <v>16.5</v>
      </c>
      <c r="D17" s="133">
        <v>17</v>
      </c>
      <c r="E17" s="132">
        <f t="shared" si="8"/>
        <v>17</v>
      </c>
      <c r="F17" s="132">
        <f t="shared" si="7"/>
        <v>18.5</v>
      </c>
      <c r="G17" s="132">
        <f t="shared" si="8"/>
        <v>18.5</v>
      </c>
      <c r="H17" s="132"/>
      <c r="I17" s="264" t="s">
        <v>162</v>
      </c>
      <c r="J17" s="264" t="s">
        <v>162</v>
      </c>
      <c r="K17" s="139" t="s">
        <v>183</v>
      </c>
      <c r="L17" s="266"/>
      <c r="M17" s="266"/>
      <c r="N17" s="266"/>
      <c r="O17" s="266"/>
    </row>
    <row r="18" s="119" customFormat="1" ht="16" customHeight="1" spans="1:15">
      <c r="A18" s="129" t="s">
        <v>186</v>
      </c>
      <c r="B18" s="132">
        <f t="shared" si="5"/>
        <v>15</v>
      </c>
      <c r="C18" s="132">
        <f t="shared" ref="C18:G18" si="9">B18</f>
        <v>15</v>
      </c>
      <c r="D18" s="133">
        <v>15.5</v>
      </c>
      <c r="E18" s="132">
        <f t="shared" si="9"/>
        <v>15.5</v>
      </c>
      <c r="F18" s="132">
        <f t="shared" si="7"/>
        <v>17</v>
      </c>
      <c r="G18" s="132">
        <f t="shared" si="9"/>
        <v>17</v>
      </c>
      <c r="H18" s="132"/>
      <c r="I18" s="139" t="s">
        <v>176</v>
      </c>
      <c r="J18" s="139" t="s">
        <v>176</v>
      </c>
      <c r="K18" s="139" t="s">
        <v>180</v>
      </c>
      <c r="L18" s="266"/>
      <c r="M18" s="266"/>
      <c r="N18" s="266"/>
      <c r="O18" s="266"/>
    </row>
    <row r="19" s="119" customFormat="1" ht="16" customHeight="1" spans="1:15">
      <c r="A19" s="129" t="s">
        <v>187</v>
      </c>
      <c r="B19" s="247">
        <f>C19</f>
        <v>4</v>
      </c>
      <c r="C19" s="247">
        <f>D19</f>
        <v>4</v>
      </c>
      <c r="D19" s="248">
        <v>4</v>
      </c>
      <c r="E19" s="247">
        <f t="shared" ref="E19:G19" si="10">D19</f>
        <v>4</v>
      </c>
      <c r="F19" s="247">
        <f t="shared" si="10"/>
        <v>4</v>
      </c>
      <c r="G19" s="247">
        <f t="shared" si="10"/>
        <v>4</v>
      </c>
      <c r="H19" s="247"/>
      <c r="I19" s="139" t="s">
        <v>176</v>
      </c>
      <c r="J19" s="139" t="s">
        <v>176</v>
      </c>
      <c r="K19" s="139" t="s">
        <v>176</v>
      </c>
      <c r="L19" s="266"/>
      <c r="M19" s="266"/>
      <c r="N19" s="266"/>
      <c r="O19" s="266"/>
    </row>
    <row r="20" s="119" customFormat="1" ht="16" customHeight="1" spans="1:15">
      <c r="A20" s="370"/>
      <c r="B20" s="371"/>
      <c r="C20" s="371"/>
      <c r="D20" s="371"/>
      <c r="E20" s="371"/>
      <c r="F20" s="371"/>
      <c r="G20" s="371"/>
      <c r="H20" s="371"/>
      <c r="I20" s="139"/>
      <c r="J20" s="139"/>
      <c r="K20" s="139"/>
      <c r="L20" s="266"/>
      <c r="M20" s="266"/>
      <c r="N20" s="266"/>
      <c r="O20" s="266"/>
    </row>
    <row r="21" s="119" customFormat="1" ht="16" customHeight="1" spans="1:15">
      <c r="A21" s="370"/>
      <c r="B21" s="372"/>
      <c r="C21" s="372"/>
      <c r="D21" s="372"/>
      <c r="E21" s="372"/>
      <c r="F21" s="372"/>
      <c r="G21" s="372"/>
      <c r="H21" s="372"/>
      <c r="I21" s="139"/>
      <c r="J21" s="139"/>
      <c r="K21" s="139"/>
      <c r="L21" s="266"/>
      <c r="M21" s="266"/>
      <c r="N21" s="266"/>
      <c r="O21" s="266"/>
    </row>
    <row r="22" s="119" customFormat="1" ht="14.25" spans="1:15">
      <c r="A22" s="146" t="s">
        <v>188</v>
      </c>
      <c r="D22" s="147"/>
      <c r="E22" s="147"/>
      <c r="F22" s="147"/>
      <c r="G22" s="147"/>
      <c r="H22" s="147"/>
      <c r="I22" s="374"/>
      <c r="J22" s="374"/>
      <c r="K22" s="374"/>
      <c r="L22" s="147"/>
      <c r="M22" s="147"/>
      <c r="N22" s="147"/>
      <c r="O22" s="147"/>
    </row>
    <row r="23" s="119" customFormat="1" ht="14.25" spans="1:15">
      <c r="A23" s="119" t="s">
        <v>189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</row>
    <row r="24" s="119" customFormat="1" ht="14.25" spans="1:14">
      <c r="A24" s="147"/>
      <c r="B24" s="147"/>
      <c r="C24" s="147"/>
      <c r="D24" s="147"/>
      <c r="E24" s="147"/>
      <c r="F24" s="147"/>
      <c r="G24" s="147"/>
      <c r="H24" s="147"/>
      <c r="I24" s="146" t="s">
        <v>190</v>
      </c>
      <c r="J24" s="267"/>
      <c r="K24" s="267"/>
      <c r="L24" s="146" t="s">
        <v>191</v>
      </c>
      <c r="M24" s="146"/>
      <c r="N24" s="146" t="s">
        <v>192</v>
      </c>
    </row>
  </sheetData>
  <mergeCells count="7">
    <mergeCell ref="A1:O1"/>
    <mergeCell ref="B2:C2"/>
    <mergeCell ref="E2:G2"/>
    <mergeCell ref="J2:O2"/>
    <mergeCell ref="B3:G3"/>
    <mergeCell ref="I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N17" sqref="N17"/>
    </sheetView>
  </sheetViews>
  <sheetFormatPr defaultColWidth="10" defaultRowHeight="16.5" customHeight="1"/>
  <cols>
    <col min="1" max="1" width="10.875" style="268" customWidth="1"/>
    <col min="2" max="16384" width="10" style="268"/>
  </cols>
  <sheetData>
    <row r="1" ht="22.5" customHeight="1" spans="1:11">
      <c r="A1" s="269" t="s">
        <v>193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7.25" customHeight="1" spans="1:11">
      <c r="A2" s="270" t="s">
        <v>53</v>
      </c>
      <c r="B2" s="271"/>
      <c r="C2" s="271"/>
      <c r="D2" s="272" t="s">
        <v>55</v>
      </c>
      <c r="E2" s="272"/>
      <c r="F2" s="271"/>
      <c r="G2" s="271"/>
      <c r="H2" s="273" t="s">
        <v>57</v>
      </c>
      <c r="I2" s="346"/>
      <c r="J2" s="346"/>
      <c r="K2" s="347"/>
    </row>
    <row r="3" customHeight="1" spans="1:11">
      <c r="A3" s="274" t="s">
        <v>59</v>
      </c>
      <c r="B3" s="275"/>
      <c r="C3" s="276"/>
      <c r="D3" s="277" t="s">
        <v>60</v>
      </c>
      <c r="E3" s="278"/>
      <c r="F3" s="278"/>
      <c r="G3" s="279"/>
      <c r="H3" s="277" t="s">
        <v>61</v>
      </c>
      <c r="I3" s="278"/>
      <c r="J3" s="278"/>
      <c r="K3" s="279"/>
    </row>
    <row r="4" customHeight="1" spans="1:11">
      <c r="A4" s="280" t="s">
        <v>62</v>
      </c>
      <c r="B4" s="281" t="s">
        <v>63</v>
      </c>
      <c r="C4" s="282"/>
      <c r="D4" s="280" t="s">
        <v>64</v>
      </c>
      <c r="E4" s="283"/>
      <c r="F4" s="284">
        <v>44587</v>
      </c>
      <c r="G4" s="285"/>
      <c r="H4" s="280" t="s">
        <v>194</v>
      </c>
      <c r="I4" s="283"/>
      <c r="J4" s="281" t="s">
        <v>66</v>
      </c>
      <c r="K4" s="282" t="s">
        <v>67</v>
      </c>
    </row>
    <row r="5" customHeight="1" spans="1:11">
      <c r="A5" s="286" t="s">
        <v>68</v>
      </c>
      <c r="B5" s="281" t="s">
        <v>69</v>
      </c>
      <c r="C5" s="282"/>
      <c r="D5" s="280" t="s">
        <v>70</v>
      </c>
      <c r="E5" s="283"/>
      <c r="F5" s="284">
        <v>44903</v>
      </c>
      <c r="G5" s="285"/>
      <c r="H5" s="280" t="s">
        <v>195</v>
      </c>
      <c r="I5" s="283"/>
      <c r="J5" s="281" t="s">
        <v>66</v>
      </c>
      <c r="K5" s="282" t="s">
        <v>67</v>
      </c>
    </row>
    <row r="6" customHeight="1" spans="1:11">
      <c r="A6" s="280" t="s">
        <v>72</v>
      </c>
      <c r="B6" s="287">
        <v>2</v>
      </c>
      <c r="C6" s="288">
        <v>6</v>
      </c>
      <c r="D6" s="286" t="s">
        <v>73</v>
      </c>
      <c r="E6" s="289"/>
      <c r="F6" s="290">
        <v>44917</v>
      </c>
      <c r="G6" s="291"/>
      <c r="H6" s="292" t="s">
        <v>196</v>
      </c>
      <c r="I6" s="323"/>
      <c r="J6" s="323"/>
      <c r="K6" s="348"/>
    </row>
    <row r="7" customHeight="1" spans="1:11">
      <c r="A7" s="280" t="s">
        <v>75</v>
      </c>
      <c r="B7" s="175">
        <v>1700</v>
      </c>
      <c r="C7" s="176"/>
      <c r="D7" s="286" t="s">
        <v>76</v>
      </c>
      <c r="E7" s="293"/>
      <c r="F7" s="290">
        <v>44919</v>
      </c>
      <c r="G7" s="291"/>
      <c r="H7" s="294" t="s">
        <v>197</v>
      </c>
      <c r="I7" s="281"/>
      <c r="J7" s="281"/>
      <c r="K7" s="282"/>
    </row>
    <row r="8" customHeight="1" spans="1:11">
      <c r="A8" s="295" t="s">
        <v>78</v>
      </c>
      <c r="B8" s="296"/>
      <c r="C8" s="297"/>
      <c r="D8" s="298" t="s">
        <v>79</v>
      </c>
      <c r="E8" s="299"/>
      <c r="F8" s="300">
        <v>44919</v>
      </c>
      <c r="G8" s="301"/>
      <c r="H8" s="298"/>
      <c r="I8" s="299"/>
      <c r="J8" s="299"/>
      <c r="K8" s="349"/>
    </row>
    <row r="9" customHeight="1" spans="1:11">
      <c r="A9" s="302" t="s">
        <v>198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customHeight="1" spans="1:11">
      <c r="A10" s="303" t="s">
        <v>83</v>
      </c>
      <c r="B10" s="304" t="s">
        <v>84</v>
      </c>
      <c r="C10" s="305" t="s">
        <v>85</v>
      </c>
      <c r="D10" s="306"/>
      <c r="E10" s="307" t="s">
        <v>88</v>
      </c>
      <c r="F10" s="304" t="s">
        <v>84</v>
      </c>
      <c r="G10" s="305" t="s">
        <v>85</v>
      </c>
      <c r="H10" s="304"/>
      <c r="I10" s="307" t="s">
        <v>86</v>
      </c>
      <c r="J10" s="304" t="s">
        <v>84</v>
      </c>
      <c r="K10" s="350" t="s">
        <v>85</v>
      </c>
    </row>
    <row r="11" customHeight="1" spans="1:11">
      <c r="A11" s="286" t="s">
        <v>89</v>
      </c>
      <c r="B11" s="308" t="s">
        <v>84</v>
      </c>
      <c r="C11" s="281" t="s">
        <v>85</v>
      </c>
      <c r="D11" s="293"/>
      <c r="E11" s="289" t="s">
        <v>91</v>
      </c>
      <c r="F11" s="308" t="s">
        <v>84</v>
      </c>
      <c r="G11" s="281" t="s">
        <v>85</v>
      </c>
      <c r="H11" s="308"/>
      <c r="I11" s="289" t="s">
        <v>96</v>
      </c>
      <c r="J11" s="308" t="s">
        <v>84</v>
      </c>
      <c r="K11" s="282" t="s">
        <v>85</v>
      </c>
    </row>
    <row r="12" customHeight="1" spans="1:11">
      <c r="A12" s="298" t="s">
        <v>188</v>
      </c>
      <c r="B12" s="299"/>
      <c r="C12" s="299"/>
      <c r="D12" s="299"/>
      <c r="E12" s="299"/>
      <c r="F12" s="299"/>
      <c r="G12" s="299"/>
      <c r="H12" s="299"/>
      <c r="I12" s="299"/>
      <c r="J12" s="299"/>
      <c r="K12" s="349"/>
    </row>
    <row r="13" customHeight="1" spans="1:11">
      <c r="A13" s="309" t="s">
        <v>199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customHeight="1" spans="1:11">
      <c r="A14" s="310" t="s">
        <v>200</v>
      </c>
      <c r="B14" s="311"/>
      <c r="C14" s="311"/>
      <c r="D14" s="311"/>
      <c r="E14" s="311"/>
      <c r="F14" s="311"/>
      <c r="G14" s="311"/>
      <c r="H14" s="311"/>
      <c r="I14" s="351"/>
      <c r="J14" s="351"/>
      <c r="K14" s="352"/>
    </row>
    <row r="15" customHeight="1" spans="1:11">
      <c r="A15" s="312" t="s">
        <v>201</v>
      </c>
      <c r="B15" s="313"/>
      <c r="C15" s="313"/>
      <c r="D15" s="314"/>
      <c r="E15" s="315"/>
      <c r="F15" s="313"/>
      <c r="G15" s="313"/>
      <c r="H15" s="314"/>
      <c r="I15" s="353"/>
      <c r="J15" s="354"/>
      <c r="K15" s="355"/>
    </row>
    <row r="16" customHeight="1" spans="1:11">
      <c r="A16" s="316"/>
      <c r="B16" s="317"/>
      <c r="C16" s="317"/>
      <c r="D16" s="317"/>
      <c r="E16" s="317"/>
      <c r="F16" s="317"/>
      <c r="G16" s="317"/>
      <c r="H16" s="317"/>
      <c r="I16" s="317"/>
      <c r="J16" s="317"/>
      <c r="K16" s="356"/>
    </row>
    <row r="17" customHeight="1" spans="1:11">
      <c r="A17" s="309" t="s">
        <v>202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customHeight="1" spans="1:11">
      <c r="A18" s="310" t="s">
        <v>203</v>
      </c>
      <c r="B18" s="311"/>
      <c r="C18" s="311"/>
      <c r="D18" s="311"/>
      <c r="E18" s="311"/>
      <c r="F18" s="311"/>
      <c r="G18" s="311"/>
      <c r="H18" s="311"/>
      <c r="I18" s="351"/>
      <c r="J18" s="351"/>
      <c r="K18" s="352"/>
    </row>
    <row r="19" customHeight="1" spans="1:11">
      <c r="A19" s="312"/>
      <c r="B19" s="313"/>
      <c r="C19" s="313"/>
      <c r="D19" s="314"/>
      <c r="E19" s="315"/>
      <c r="F19" s="313"/>
      <c r="G19" s="313"/>
      <c r="H19" s="314"/>
      <c r="I19" s="353"/>
      <c r="J19" s="354"/>
      <c r="K19" s="355"/>
    </row>
    <row r="20" customHeight="1" spans="1:11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56"/>
    </row>
    <row r="21" customHeight="1" spans="1:11">
      <c r="A21" s="318" t="s">
        <v>123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</row>
    <row r="22" customHeight="1" spans="1:11">
      <c r="A22" s="168" t="s">
        <v>124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36"/>
    </row>
    <row r="23" customHeight="1" spans="1:11">
      <c r="A23" s="181" t="s">
        <v>125</v>
      </c>
      <c r="B23" s="183"/>
      <c r="C23" s="281" t="s">
        <v>66</v>
      </c>
      <c r="D23" s="281" t="s">
        <v>67</v>
      </c>
      <c r="E23" s="180"/>
      <c r="F23" s="180"/>
      <c r="G23" s="180"/>
      <c r="H23" s="180"/>
      <c r="I23" s="180"/>
      <c r="J23" s="180"/>
      <c r="K23" s="230"/>
    </row>
    <row r="24" customHeight="1" spans="1:11">
      <c r="A24" s="319" t="s">
        <v>204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57"/>
    </row>
    <row r="25" customHeight="1" spans="1:11">
      <c r="A25" s="321"/>
      <c r="B25" s="322"/>
      <c r="C25" s="322"/>
      <c r="D25" s="322"/>
      <c r="E25" s="322"/>
      <c r="F25" s="322"/>
      <c r="G25" s="322"/>
      <c r="H25" s="322"/>
      <c r="I25" s="322"/>
      <c r="J25" s="322"/>
      <c r="K25" s="358"/>
    </row>
    <row r="26" customHeight="1" spans="1:11">
      <c r="A26" s="302" t="s">
        <v>132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customHeight="1" spans="1:11">
      <c r="A27" s="274" t="s">
        <v>133</v>
      </c>
      <c r="B27" s="305" t="s">
        <v>94</v>
      </c>
      <c r="C27" s="305" t="s">
        <v>95</v>
      </c>
      <c r="D27" s="305" t="s">
        <v>87</v>
      </c>
      <c r="E27" s="275" t="s">
        <v>134</v>
      </c>
      <c r="F27" s="305" t="s">
        <v>94</v>
      </c>
      <c r="G27" s="305" t="s">
        <v>95</v>
      </c>
      <c r="H27" s="305" t="s">
        <v>87</v>
      </c>
      <c r="I27" s="275" t="s">
        <v>135</v>
      </c>
      <c r="J27" s="305" t="s">
        <v>94</v>
      </c>
      <c r="K27" s="350" t="s">
        <v>95</v>
      </c>
    </row>
    <row r="28" customHeight="1" spans="1:11">
      <c r="A28" s="292" t="s">
        <v>86</v>
      </c>
      <c r="B28" s="281" t="s">
        <v>94</v>
      </c>
      <c r="C28" s="281" t="s">
        <v>95</v>
      </c>
      <c r="D28" s="281" t="s">
        <v>87</v>
      </c>
      <c r="E28" s="323" t="s">
        <v>93</v>
      </c>
      <c r="F28" s="281" t="s">
        <v>94</v>
      </c>
      <c r="G28" s="281" t="s">
        <v>95</v>
      </c>
      <c r="H28" s="281" t="s">
        <v>87</v>
      </c>
      <c r="I28" s="323" t="s">
        <v>104</v>
      </c>
      <c r="J28" s="281" t="s">
        <v>94</v>
      </c>
      <c r="K28" s="282" t="s">
        <v>95</v>
      </c>
    </row>
    <row r="29" customHeight="1" spans="1:11">
      <c r="A29" s="280" t="s">
        <v>97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9"/>
    </row>
    <row r="30" customHeight="1" spans="1:11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60"/>
    </row>
    <row r="31" customHeight="1" spans="1:11">
      <c r="A31" s="327" t="s">
        <v>205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</row>
    <row r="32" ht="17.25" customHeight="1" spans="1:11">
      <c r="A32" s="328" t="s">
        <v>206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61"/>
    </row>
    <row r="33" ht="17.25" customHeight="1" spans="1:11">
      <c r="A33" s="330" t="s">
        <v>207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62"/>
    </row>
    <row r="34" ht="17.25" customHeight="1" spans="1:11">
      <c r="A34" s="330" t="s">
        <v>208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62"/>
    </row>
    <row r="35" ht="17.25" customHeight="1" spans="1:11">
      <c r="A35" s="330"/>
      <c r="B35" s="331"/>
      <c r="C35" s="331"/>
      <c r="D35" s="331"/>
      <c r="E35" s="331"/>
      <c r="F35" s="331"/>
      <c r="G35" s="331"/>
      <c r="H35" s="331"/>
      <c r="I35" s="331"/>
      <c r="J35" s="331"/>
      <c r="K35" s="362"/>
    </row>
    <row r="36" ht="17.25" customHeight="1" spans="1:11">
      <c r="A36" s="330"/>
      <c r="B36" s="331"/>
      <c r="C36" s="331"/>
      <c r="D36" s="331"/>
      <c r="E36" s="331"/>
      <c r="F36" s="331"/>
      <c r="G36" s="331"/>
      <c r="H36" s="331"/>
      <c r="I36" s="331"/>
      <c r="J36" s="331"/>
      <c r="K36" s="362"/>
    </row>
    <row r="37" ht="17.25" customHeight="1" spans="1:11">
      <c r="A37" s="330"/>
      <c r="B37" s="331"/>
      <c r="C37" s="331"/>
      <c r="D37" s="331"/>
      <c r="E37" s="331"/>
      <c r="F37" s="331"/>
      <c r="G37" s="331"/>
      <c r="H37" s="331"/>
      <c r="I37" s="331"/>
      <c r="J37" s="331"/>
      <c r="K37" s="362"/>
    </row>
    <row r="38" ht="17.25" customHeight="1" spans="1:11">
      <c r="A38" s="330"/>
      <c r="B38" s="331"/>
      <c r="C38" s="331"/>
      <c r="D38" s="331"/>
      <c r="E38" s="331"/>
      <c r="F38" s="331"/>
      <c r="G38" s="331"/>
      <c r="H38" s="331"/>
      <c r="I38" s="331"/>
      <c r="J38" s="331"/>
      <c r="K38" s="362"/>
    </row>
    <row r="39" ht="17.25" customHeight="1" spans="1:11">
      <c r="A39" s="330"/>
      <c r="B39" s="331"/>
      <c r="C39" s="331"/>
      <c r="D39" s="331"/>
      <c r="E39" s="331"/>
      <c r="F39" s="331"/>
      <c r="G39" s="331"/>
      <c r="H39" s="331"/>
      <c r="I39" s="331"/>
      <c r="J39" s="331"/>
      <c r="K39" s="362"/>
    </row>
    <row r="40" ht="17.25" customHeight="1" spans="1:11">
      <c r="A40" s="330"/>
      <c r="B40" s="331"/>
      <c r="C40" s="331"/>
      <c r="D40" s="331"/>
      <c r="E40" s="331"/>
      <c r="F40" s="331"/>
      <c r="G40" s="331"/>
      <c r="H40" s="331"/>
      <c r="I40" s="331"/>
      <c r="J40" s="331"/>
      <c r="K40" s="362"/>
    </row>
    <row r="41" ht="17.25" customHeight="1" spans="1:11">
      <c r="A41" s="330"/>
      <c r="B41" s="331"/>
      <c r="C41" s="331"/>
      <c r="D41" s="331"/>
      <c r="E41" s="331"/>
      <c r="F41" s="331"/>
      <c r="G41" s="331"/>
      <c r="H41" s="331"/>
      <c r="I41" s="331"/>
      <c r="J41" s="331"/>
      <c r="K41" s="362"/>
    </row>
    <row r="42" ht="17.25" customHeight="1" spans="1:11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62"/>
    </row>
    <row r="43" ht="17.25" customHeight="1" spans="1:11">
      <c r="A43" s="325" t="s">
        <v>131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60"/>
    </row>
    <row r="44" customHeight="1" spans="1:11">
      <c r="A44" s="327" t="s">
        <v>209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</row>
    <row r="45" ht="18" customHeight="1" spans="1:11">
      <c r="A45" s="332" t="s">
        <v>188</v>
      </c>
      <c r="B45" s="333"/>
      <c r="C45" s="333"/>
      <c r="D45" s="333"/>
      <c r="E45" s="333"/>
      <c r="F45" s="333"/>
      <c r="G45" s="333"/>
      <c r="H45" s="333"/>
      <c r="I45" s="333"/>
      <c r="J45" s="333"/>
      <c r="K45" s="363"/>
    </row>
    <row r="46" ht="18" customHeight="1" spans="1:11">
      <c r="A46" s="332"/>
      <c r="B46" s="333"/>
      <c r="C46" s="333"/>
      <c r="D46" s="333"/>
      <c r="E46" s="333"/>
      <c r="F46" s="333"/>
      <c r="G46" s="333"/>
      <c r="H46" s="333"/>
      <c r="I46" s="333"/>
      <c r="J46" s="333"/>
      <c r="K46" s="363"/>
    </row>
    <row r="47" ht="18" customHeight="1" spans="1:11">
      <c r="A47" s="321"/>
      <c r="B47" s="322"/>
      <c r="C47" s="322"/>
      <c r="D47" s="322"/>
      <c r="E47" s="322"/>
      <c r="F47" s="322"/>
      <c r="G47" s="322"/>
      <c r="H47" s="322"/>
      <c r="I47" s="322"/>
      <c r="J47" s="322"/>
      <c r="K47" s="358"/>
    </row>
    <row r="48" ht="21" customHeight="1" spans="1:11">
      <c r="A48" s="334" t="s">
        <v>137</v>
      </c>
      <c r="B48" s="335" t="s">
        <v>138</v>
      </c>
      <c r="C48" s="335"/>
      <c r="D48" s="336" t="s">
        <v>139</v>
      </c>
      <c r="E48" s="337"/>
      <c r="F48" s="336" t="s">
        <v>141</v>
      </c>
      <c r="G48" s="338"/>
      <c r="H48" s="339" t="s">
        <v>142</v>
      </c>
      <c r="I48" s="339"/>
      <c r="J48" s="335"/>
      <c r="K48" s="364"/>
    </row>
    <row r="49" customHeight="1" spans="1:11">
      <c r="A49" s="340" t="s">
        <v>143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65"/>
    </row>
    <row r="50" customHeight="1" spans="1:11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66"/>
    </row>
    <row r="51" customHeight="1" spans="1:11">
      <c r="A51" s="344"/>
      <c r="B51" s="345"/>
      <c r="C51" s="345"/>
      <c r="D51" s="345"/>
      <c r="E51" s="345"/>
      <c r="F51" s="345"/>
      <c r="G51" s="345"/>
      <c r="H51" s="345"/>
      <c r="I51" s="345"/>
      <c r="J51" s="345"/>
      <c r="K51" s="367"/>
    </row>
    <row r="52" ht="21" customHeight="1" spans="1:11">
      <c r="A52" s="334" t="s">
        <v>137</v>
      </c>
      <c r="B52" s="335" t="s">
        <v>138</v>
      </c>
      <c r="C52" s="335"/>
      <c r="D52" s="336" t="s">
        <v>139</v>
      </c>
      <c r="E52" s="336"/>
      <c r="F52" s="336" t="s">
        <v>141</v>
      </c>
      <c r="G52" s="336"/>
      <c r="H52" s="339" t="s">
        <v>142</v>
      </c>
      <c r="I52" s="339"/>
      <c r="J52" s="368"/>
      <c r="K52" s="36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A2" sqref="A2:G20"/>
    </sheetView>
  </sheetViews>
  <sheetFormatPr defaultColWidth="9" defaultRowHeight="26" customHeight="1"/>
  <cols>
    <col min="1" max="1" width="17.1666666666667" style="119" customWidth="1"/>
    <col min="2" max="7" width="9.33333333333333" style="119" customWidth="1"/>
    <col min="8" max="8" width="1.33333333333333" style="119" customWidth="1"/>
    <col min="9" max="9" width="10.9" style="119" customWidth="1"/>
    <col min="10" max="10" width="11" style="119" customWidth="1"/>
    <col min="11" max="11" width="11.6" style="119" customWidth="1"/>
    <col min="12" max="12" width="11.7" style="119" customWidth="1"/>
    <col min="13" max="13" width="11.8" style="119" customWidth="1"/>
    <col min="14" max="14" width="13.4" style="119" customWidth="1"/>
    <col min="15" max="15" width="8.5" style="119" customWidth="1"/>
    <col min="16" max="16384" width="9" style="119"/>
  </cols>
  <sheetData>
    <row r="1" s="119" customFormat="1" ht="16" customHeight="1" spans="1:15">
      <c r="A1" s="254" t="s">
        <v>145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256"/>
      <c r="I2" s="258" t="s">
        <v>57</v>
      </c>
      <c r="J2" s="124" t="s">
        <v>58</v>
      </c>
      <c r="K2" s="124"/>
      <c r="L2" s="124"/>
      <c r="M2" s="124"/>
      <c r="N2" s="124"/>
      <c r="O2" s="259"/>
    </row>
    <row r="3" s="119" customFormat="1" ht="16" customHeight="1" spans="1:15">
      <c r="A3" s="126" t="s">
        <v>147</v>
      </c>
      <c r="B3" s="127" t="s">
        <v>148</v>
      </c>
      <c r="C3" s="127"/>
      <c r="D3" s="127"/>
      <c r="E3" s="127"/>
      <c r="F3" s="127"/>
      <c r="G3" s="127"/>
      <c r="H3" s="142"/>
      <c r="I3" s="252" t="s">
        <v>149</v>
      </c>
      <c r="J3" s="252"/>
      <c r="K3" s="252"/>
      <c r="L3" s="252"/>
      <c r="M3" s="252"/>
      <c r="N3" s="252"/>
      <c r="O3" s="260"/>
    </row>
    <row r="4" s="119" customFormat="1" ht="16" customHeight="1" spans="1:15">
      <c r="A4" s="126"/>
      <c r="B4" s="129" t="s">
        <v>111</v>
      </c>
      <c r="C4" s="130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42"/>
      <c r="I4" s="253" t="s">
        <v>120</v>
      </c>
      <c r="J4" s="253" t="s">
        <v>119</v>
      </c>
      <c r="K4" s="253" t="s">
        <v>120</v>
      </c>
      <c r="L4" s="253" t="s">
        <v>119</v>
      </c>
      <c r="M4" s="253" t="s">
        <v>120</v>
      </c>
      <c r="N4" s="253" t="s">
        <v>119</v>
      </c>
      <c r="O4" s="261"/>
    </row>
    <row r="5" s="119" customFormat="1" ht="16" customHeight="1" spans="1:15">
      <c r="A5" s="126"/>
      <c r="B5" s="129" t="s">
        <v>150</v>
      </c>
      <c r="C5" s="130" t="s">
        <v>151</v>
      </c>
      <c r="D5" s="129" t="s">
        <v>152</v>
      </c>
      <c r="E5" s="129" t="s">
        <v>153</v>
      </c>
      <c r="F5" s="129" t="s">
        <v>154</v>
      </c>
      <c r="G5" s="129" t="s">
        <v>155</v>
      </c>
      <c r="H5" s="142"/>
      <c r="I5" s="128" t="s">
        <v>210</v>
      </c>
      <c r="J5" s="129" t="s">
        <v>211</v>
      </c>
      <c r="K5" s="129" t="s">
        <v>212</v>
      </c>
      <c r="L5" s="129" t="s">
        <v>213</v>
      </c>
      <c r="M5" s="129" t="s">
        <v>214</v>
      </c>
      <c r="N5" s="129" t="s">
        <v>215</v>
      </c>
      <c r="O5" s="262" t="s">
        <v>117</v>
      </c>
    </row>
    <row r="6" s="119" customFormat="1" ht="16" customHeight="1" spans="1:15">
      <c r="A6" s="129" t="s">
        <v>157</v>
      </c>
      <c r="B6" s="132">
        <f>C6-2.1</f>
        <v>97.8</v>
      </c>
      <c r="C6" s="132">
        <f>D6-2.1</f>
        <v>99.9</v>
      </c>
      <c r="D6" s="133">
        <v>102</v>
      </c>
      <c r="E6" s="132">
        <f t="shared" ref="E6:G6" si="0">D6+2.1</f>
        <v>104.1</v>
      </c>
      <c r="F6" s="132">
        <f t="shared" si="0"/>
        <v>106.2</v>
      </c>
      <c r="G6" s="132">
        <f t="shared" si="0"/>
        <v>108.3</v>
      </c>
      <c r="H6" s="142"/>
      <c r="I6" s="139" t="s">
        <v>216</v>
      </c>
      <c r="J6" s="139" t="s">
        <v>217</v>
      </c>
      <c r="K6" s="139" t="s">
        <v>218</v>
      </c>
      <c r="L6" s="139" t="s">
        <v>219</v>
      </c>
      <c r="M6" s="139" t="s">
        <v>220</v>
      </c>
      <c r="N6" s="139" t="s">
        <v>221</v>
      </c>
      <c r="O6" s="263"/>
    </row>
    <row r="7" s="119" customFormat="1" ht="16" customHeight="1" spans="1:15">
      <c r="A7" s="129" t="s">
        <v>161</v>
      </c>
      <c r="B7" s="132">
        <f>C7-1.5</f>
        <v>71.5</v>
      </c>
      <c r="C7" s="132">
        <f>D7-1.5</f>
        <v>73</v>
      </c>
      <c r="D7" s="133">
        <v>74.5</v>
      </c>
      <c r="E7" s="132">
        <f t="shared" ref="E7:G7" si="1">D7+1.5</f>
        <v>76</v>
      </c>
      <c r="F7" s="132">
        <f t="shared" si="1"/>
        <v>77.5</v>
      </c>
      <c r="G7" s="132">
        <f t="shared" si="1"/>
        <v>79</v>
      </c>
      <c r="H7" s="142"/>
      <c r="I7" s="139" t="s">
        <v>222</v>
      </c>
      <c r="J7" s="139" t="s">
        <v>223</v>
      </c>
      <c r="K7" s="139" t="s">
        <v>224</v>
      </c>
      <c r="L7" s="139" t="s">
        <v>225</v>
      </c>
      <c r="M7" s="139" t="s">
        <v>226</v>
      </c>
      <c r="N7" s="139" t="s">
        <v>227</v>
      </c>
      <c r="O7" s="263"/>
    </row>
    <row r="8" s="119" customFormat="1" ht="16" customHeight="1" spans="1:15">
      <c r="A8" s="129" t="s">
        <v>164</v>
      </c>
      <c r="B8" s="132">
        <f>C8-4</f>
        <v>78</v>
      </c>
      <c r="C8" s="132">
        <f>D8-4</f>
        <v>82</v>
      </c>
      <c r="D8" s="133">
        <v>86</v>
      </c>
      <c r="E8" s="132">
        <f t="shared" ref="E8:E10" si="2">D8+4</f>
        <v>90</v>
      </c>
      <c r="F8" s="132">
        <f>E8+5</f>
        <v>95</v>
      </c>
      <c r="G8" s="132">
        <f>F8+6</f>
        <v>101</v>
      </c>
      <c r="H8" s="142"/>
      <c r="I8" s="264" t="s">
        <v>228</v>
      </c>
      <c r="J8" s="139" t="s">
        <v>229</v>
      </c>
      <c r="K8" s="139" t="s">
        <v>176</v>
      </c>
      <c r="L8" s="264" t="s">
        <v>228</v>
      </c>
      <c r="M8" s="264" t="s">
        <v>162</v>
      </c>
      <c r="N8" s="264" t="s">
        <v>159</v>
      </c>
      <c r="O8" s="263"/>
    </row>
    <row r="9" s="119" customFormat="1" ht="16" customHeight="1" spans="1:15">
      <c r="A9" s="129" t="s">
        <v>165</v>
      </c>
      <c r="B9" s="132">
        <f>C9-4</f>
        <v>84</v>
      </c>
      <c r="C9" s="132">
        <f>D9-4</f>
        <v>88</v>
      </c>
      <c r="D9" s="133">
        <v>92</v>
      </c>
      <c r="E9" s="132">
        <f t="shared" si="2"/>
        <v>96</v>
      </c>
      <c r="F9" s="132">
        <f>E9+5</f>
        <v>101</v>
      </c>
      <c r="G9" s="132">
        <f>F9+6</f>
        <v>107</v>
      </c>
      <c r="H9" s="142"/>
      <c r="I9" s="139" t="s">
        <v>216</v>
      </c>
      <c r="J9" s="139" t="s">
        <v>230</v>
      </c>
      <c r="K9" s="139" t="s">
        <v>160</v>
      </c>
      <c r="L9" s="139" t="s">
        <v>183</v>
      </c>
      <c r="M9" s="264" t="s">
        <v>231</v>
      </c>
      <c r="N9" s="264" t="s">
        <v>231</v>
      </c>
      <c r="O9" s="263"/>
    </row>
    <row r="10" s="119" customFormat="1" ht="16" customHeight="1" spans="1:15">
      <c r="A10" s="129" t="s">
        <v>167</v>
      </c>
      <c r="B10" s="132">
        <f>C10-3.6</f>
        <v>98.8</v>
      </c>
      <c r="C10" s="132">
        <f>D10-3.6</f>
        <v>102.4</v>
      </c>
      <c r="D10" s="133">
        <v>106</v>
      </c>
      <c r="E10" s="132">
        <f t="shared" si="2"/>
        <v>110</v>
      </c>
      <c r="F10" s="132">
        <f>E10+4</f>
        <v>114</v>
      </c>
      <c r="G10" s="132">
        <f>F10+4</f>
        <v>118</v>
      </c>
      <c r="H10" s="142"/>
      <c r="I10" s="139" t="s">
        <v>232</v>
      </c>
      <c r="J10" s="139" t="s">
        <v>170</v>
      </c>
      <c r="K10" s="139" t="s">
        <v>222</v>
      </c>
      <c r="L10" s="139" t="s">
        <v>216</v>
      </c>
      <c r="M10" s="139" t="s">
        <v>233</v>
      </c>
      <c r="N10" s="139" t="s">
        <v>234</v>
      </c>
      <c r="O10" s="263"/>
    </row>
    <row r="11" s="119" customFormat="1" ht="16" customHeight="1" spans="1:15">
      <c r="A11" s="246" t="s">
        <v>171</v>
      </c>
      <c r="B11" s="132">
        <f>C11-2.3/2</f>
        <v>30.2</v>
      </c>
      <c r="C11" s="132">
        <f>D11-2.3/2</f>
        <v>31.35</v>
      </c>
      <c r="D11" s="133">
        <v>32.5</v>
      </c>
      <c r="E11" s="132">
        <f t="shared" ref="E11:G11" si="3">D11+2.6/2</f>
        <v>33.8</v>
      </c>
      <c r="F11" s="132">
        <f t="shared" si="3"/>
        <v>35.1</v>
      </c>
      <c r="G11" s="132">
        <f t="shared" si="3"/>
        <v>36.4</v>
      </c>
      <c r="H11" s="142"/>
      <c r="I11" s="139" t="s">
        <v>235</v>
      </c>
      <c r="J11" s="139" t="s">
        <v>236</v>
      </c>
      <c r="K11" s="139" t="s">
        <v>183</v>
      </c>
      <c r="L11" s="139" t="s">
        <v>237</v>
      </c>
      <c r="M11" s="139" t="s">
        <v>238</v>
      </c>
      <c r="N11" s="139" t="s">
        <v>239</v>
      </c>
      <c r="O11" s="263"/>
    </row>
    <row r="12" s="119" customFormat="1" ht="16" customHeight="1" spans="1:15">
      <c r="A12" s="246" t="s">
        <v>175</v>
      </c>
      <c r="B12" s="132">
        <f>C12-0.7</f>
        <v>21.6</v>
      </c>
      <c r="C12" s="132">
        <f>D12-0.7</f>
        <v>22.3</v>
      </c>
      <c r="D12" s="133">
        <v>23</v>
      </c>
      <c r="E12" s="132">
        <f>D12+0.7</f>
        <v>23.7</v>
      </c>
      <c r="F12" s="132">
        <f>E12+0.7</f>
        <v>24.4</v>
      </c>
      <c r="G12" s="132">
        <f>F12+0.9</f>
        <v>25.3</v>
      </c>
      <c r="H12" s="142"/>
      <c r="I12" s="139" t="s">
        <v>176</v>
      </c>
      <c r="J12" s="139" t="s">
        <v>240</v>
      </c>
      <c r="K12" s="139" t="s">
        <v>241</v>
      </c>
      <c r="L12" s="139" t="s">
        <v>172</v>
      </c>
      <c r="M12" s="139" t="s">
        <v>242</v>
      </c>
      <c r="N12" s="139" t="s">
        <v>243</v>
      </c>
      <c r="O12" s="263"/>
    </row>
    <row r="13" s="119" customFormat="1" ht="16" customHeight="1" spans="1:15">
      <c r="A13" s="129" t="s">
        <v>179</v>
      </c>
      <c r="B13" s="132">
        <f>C13-0.5</f>
        <v>19</v>
      </c>
      <c r="C13" s="132">
        <f>D13-0.5</f>
        <v>19.5</v>
      </c>
      <c r="D13" s="133">
        <v>20</v>
      </c>
      <c r="E13" s="132">
        <f>D13+0.5</f>
        <v>20.5</v>
      </c>
      <c r="F13" s="132">
        <f>E13+0.5</f>
        <v>21</v>
      </c>
      <c r="G13" s="132">
        <f>F13+0.7</f>
        <v>21.7</v>
      </c>
      <c r="H13" s="142"/>
      <c r="I13" s="139" t="s">
        <v>244</v>
      </c>
      <c r="J13" s="139" t="s">
        <v>245</v>
      </c>
      <c r="K13" s="139" t="s">
        <v>246</v>
      </c>
      <c r="L13" s="139" t="s">
        <v>247</v>
      </c>
      <c r="M13" s="139" t="s">
        <v>248</v>
      </c>
      <c r="N13" s="139" t="s">
        <v>249</v>
      </c>
      <c r="O13" s="263"/>
    </row>
    <row r="14" s="119" customFormat="1" ht="16" customHeight="1" spans="1:15">
      <c r="A14" s="129" t="s">
        <v>181</v>
      </c>
      <c r="B14" s="132">
        <f>C14-0.7</f>
        <v>25.7</v>
      </c>
      <c r="C14" s="132">
        <f>D14-0.6</f>
        <v>26.4</v>
      </c>
      <c r="D14" s="133">
        <v>27</v>
      </c>
      <c r="E14" s="132">
        <f>D14+0.6</f>
        <v>27.6</v>
      </c>
      <c r="F14" s="132">
        <f>E14+0.7</f>
        <v>28.3</v>
      </c>
      <c r="G14" s="132">
        <f>F14+0.6</f>
        <v>28.9</v>
      </c>
      <c r="H14" s="142"/>
      <c r="I14" s="139" t="s">
        <v>250</v>
      </c>
      <c r="J14" s="139" t="s">
        <v>251</v>
      </c>
      <c r="K14" s="139" t="s">
        <v>183</v>
      </c>
      <c r="L14" s="139" t="s">
        <v>252</v>
      </c>
      <c r="M14" s="139" t="s">
        <v>253</v>
      </c>
      <c r="N14" s="139" t="s">
        <v>254</v>
      </c>
      <c r="O14" s="263"/>
    </row>
    <row r="15" s="119" customFormat="1" ht="16" customHeight="1" spans="1:15">
      <c r="A15" s="129" t="s">
        <v>182</v>
      </c>
      <c r="B15" s="132">
        <f>C15-0.9</f>
        <v>42.2</v>
      </c>
      <c r="C15" s="132">
        <f>D15-0.9</f>
        <v>43.1</v>
      </c>
      <c r="D15" s="133">
        <v>44</v>
      </c>
      <c r="E15" s="132">
        <f t="shared" ref="E15:G15" si="4">D15+1.1</f>
        <v>45.1</v>
      </c>
      <c r="F15" s="132">
        <f t="shared" si="4"/>
        <v>46.2</v>
      </c>
      <c r="G15" s="132">
        <f t="shared" si="4"/>
        <v>47.3</v>
      </c>
      <c r="H15" s="142"/>
      <c r="I15" s="139" t="s">
        <v>176</v>
      </c>
      <c r="J15" s="139" t="s">
        <v>176</v>
      </c>
      <c r="K15" s="139" t="s">
        <v>180</v>
      </c>
      <c r="L15" s="139" t="s">
        <v>176</v>
      </c>
      <c r="M15" s="139" t="s">
        <v>176</v>
      </c>
      <c r="N15" s="139" t="s">
        <v>237</v>
      </c>
      <c r="O15" s="263"/>
    </row>
    <row r="16" s="119" customFormat="1" ht="16" customHeight="1" spans="1:15">
      <c r="A16" s="129" t="s">
        <v>184</v>
      </c>
      <c r="B16" s="132">
        <f t="shared" ref="B16:B18" si="5">D16-0.5</f>
        <v>14.5</v>
      </c>
      <c r="C16" s="132">
        <f t="shared" ref="C16:G16" si="6">B16</f>
        <v>14.5</v>
      </c>
      <c r="D16" s="133">
        <v>15</v>
      </c>
      <c r="E16" s="132">
        <f t="shared" si="6"/>
        <v>15</v>
      </c>
      <c r="F16" s="132">
        <f t="shared" ref="F16:F18" si="7">D16+1.5</f>
        <v>16.5</v>
      </c>
      <c r="G16" s="132">
        <f t="shared" si="6"/>
        <v>16.5</v>
      </c>
      <c r="H16" s="142"/>
      <c r="I16" s="264" t="s">
        <v>162</v>
      </c>
      <c r="J16" s="264" t="s">
        <v>162</v>
      </c>
      <c r="K16" s="139" t="s">
        <v>183</v>
      </c>
      <c r="L16" s="264" t="s">
        <v>162</v>
      </c>
      <c r="M16" s="264" t="s">
        <v>162</v>
      </c>
      <c r="N16" s="139" t="s">
        <v>183</v>
      </c>
      <c r="O16" s="265"/>
    </row>
    <row r="17" s="119" customFormat="1" ht="16" customHeight="1" spans="1:15">
      <c r="A17" s="129" t="s">
        <v>185</v>
      </c>
      <c r="B17" s="132">
        <f t="shared" si="5"/>
        <v>16.5</v>
      </c>
      <c r="C17" s="132">
        <f t="shared" ref="C17:G17" si="8">B17</f>
        <v>16.5</v>
      </c>
      <c r="D17" s="133">
        <v>17</v>
      </c>
      <c r="E17" s="132">
        <f t="shared" si="8"/>
        <v>17</v>
      </c>
      <c r="F17" s="132">
        <f t="shared" si="7"/>
        <v>18.5</v>
      </c>
      <c r="G17" s="132">
        <f t="shared" si="8"/>
        <v>18.5</v>
      </c>
      <c r="H17" s="142"/>
      <c r="I17" s="139" t="s">
        <v>176</v>
      </c>
      <c r="J17" s="139" t="s">
        <v>176</v>
      </c>
      <c r="K17" s="139" t="s">
        <v>180</v>
      </c>
      <c r="L17" s="139" t="s">
        <v>176</v>
      </c>
      <c r="M17" s="139" t="s">
        <v>176</v>
      </c>
      <c r="N17" s="139" t="s">
        <v>237</v>
      </c>
      <c r="O17" s="266"/>
    </row>
    <row r="18" s="119" customFormat="1" ht="16" customHeight="1" spans="1:15">
      <c r="A18" s="129" t="s">
        <v>186</v>
      </c>
      <c r="B18" s="132">
        <f t="shared" si="5"/>
        <v>15</v>
      </c>
      <c r="C18" s="132">
        <f t="shared" ref="C18:G18" si="9">B18</f>
        <v>15</v>
      </c>
      <c r="D18" s="133">
        <v>15.5</v>
      </c>
      <c r="E18" s="132">
        <f t="shared" si="9"/>
        <v>15.5</v>
      </c>
      <c r="F18" s="132">
        <f t="shared" si="7"/>
        <v>17</v>
      </c>
      <c r="G18" s="132">
        <f t="shared" si="9"/>
        <v>17</v>
      </c>
      <c r="H18" s="142"/>
      <c r="I18" s="264" t="s">
        <v>162</v>
      </c>
      <c r="J18" s="264" t="s">
        <v>162</v>
      </c>
      <c r="K18" s="139" t="s">
        <v>183</v>
      </c>
      <c r="L18" s="264" t="s">
        <v>162</v>
      </c>
      <c r="M18" s="264" t="s">
        <v>162</v>
      </c>
      <c r="N18" s="139" t="s">
        <v>183</v>
      </c>
      <c r="O18" s="266"/>
    </row>
    <row r="19" s="119" customFormat="1" ht="16" customHeight="1" spans="1:15">
      <c r="A19" s="129" t="s">
        <v>187</v>
      </c>
      <c r="B19" s="247">
        <f>C19</f>
        <v>4</v>
      </c>
      <c r="C19" s="247">
        <f>D19</f>
        <v>4</v>
      </c>
      <c r="D19" s="248">
        <v>4</v>
      </c>
      <c r="E19" s="247">
        <f t="shared" ref="E19:G19" si="10">D19</f>
        <v>4</v>
      </c>
      <c r="F19" s="247">
        <f t="shared" si="10"/>
        <v>4</v>
      </c>
      <c r="G19" s="247">
        <f t="shared" si="10"/>
        <v>4</v>
      </c>
      <c r="H19" s="142"/>
      <c r="I19" s="139" t="s">
        <v>176</v>
      </c>
      <c r="J19" s="139" t="s">
        <v>176</v>
      </c>
      <c r="K19" s="139" t="s">
        <v>180</v>
      </c>
      <c r="L19" s="139" t="s">
        <v>176</v>
      </c>
      <c r="M19" s="139" t="s">
        <v>176</v>
      </c>
      <c r="N19" s="139" t="s">
        <v>237</v>
      </c>
      <c r="O19" s="266"/>
    </row>
    <row r="20" s="119" customFormat="1" ht="16" customHeight="1" spans="1:15">
      <c r="A20" s="250"/>
      <c r="B20" s="250"/>
      <c r="C20" s="250"/>
      <c r="D20" s="250"/>
      <c r="E20" s="250"/>
      <c r="F20" s="250"/>
      <c r="G20" s="250"/>
      <c r="H20" s="142"/>
      <c r="I20" s="266"/>
      <c r="J20" s="266"/>
      <c r="K20" s="266"/>
      <c r="L20" s="266"/>
      <c r="M20" s="266"/>
      <c r="N20" s="266"/>
      <c r="O20" s="266"/>
    </row>
    <row r="21" s="119" customFormat="1" ht="16" customHeight="1" spans="1:15">
      <c r="A21" s="250"/>
      <c r="B21" s="250"/>
      <c r="C21" s="250"/>
      <c r="D21" s="250"/>
      <c r="E21" s="250"/>
      <c r="F21" s="250"/>
      <c r="G21" s="250"/>
      <c r="H21" s="142"/>
      <c r="I21" s="266"/>
      <c r="J21" s="266"/>
      <c r="K21" s="266"/>
      <c r="L21" s="266"/>
      <c r="M21" s="266"/>
      <c r="N21" s="266"/>
      <c r="O21" s="266"/>
    </row>
    <row r="22" s="119" customFormat="1" ht="16" customHeight="1" spans="1:15">
      <c r="A22" s="250"/>
      <c r="B22" s="250"/>
      <c r="C22" s="250"/>
      <c r="D22" s="250"/>
      <c r="E22" s="250"/>
      <c r="F22" s="250"/>
      <c r="G22" s="250"/>
      <c r="H22" s="257"/>
      <c r="I22" s="266"/>
      <c r="J22" s="266"/>
      <c r="K22" s="266"/>
      <c r="L22" s="266"/>
      <c r="M22" s="266"/>
      <c r="N22" s="266"/>
      <c r="O22" s="266"/>
    </row>
    <row r="23" s="119" customFormat="1" ht="14.25" spans="1:15">
      <c r="A23" s="146" t="s">
        <v>188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</row>
    <row r="24" s="119" customFormat="1" ht="14.25" spans="1:15">
      <c r="A24" s="119" t="s">
        <v>189</v>
      </c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</row>
    <row r="25" s="119" customFormat="1" ht="14.25" spans="1:14">
      <c r="A25" s="147"/>
      <c r="B25" s="147"/>
      <c r="C25" s="147"/>
      <c r="D25" s="147"/>
      <c r="E25" s="147"/>
      <c r="F25" s="147"/>
      <c r="G25" s="147"/>
      <c r="H25" s="147"/>
      <c r="I25" s="146" t="s">
        <v>255</v>
      </c>
      <c r="J25" s="267"/>
      <c r="K25" s="267"/>
      <c r="L25" s="146" t="s">
        <v>191</v>
      </c>
      <c r="M25" s="146"/>
      <c r="N25" s="146" t="s">
        <v>192</v>
      </c>
    </row>
  </sheetData>
  <mergeCells count="7">
    <mergeCell ref="A1:O1"/>
    <mergeCell ref="B2:C2"/>
    <mergeCell ref="E2:G2"/>
    <mergeCell ref="J2:O2"/>
    <mergeCell ref="B3:G3"/>
    <mergeCell ref="I3:O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A2" sqref="A2:G19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86666666666667" style="119" customWidth="1"/>
    <col min="9" max="9" width="20.3083333333333" style="119" customWidth="1"/>
    <col min="10" max="10" width="19.0583333333333" style="120" customWidth="1"/>
    <col min="11" max="11" width="20" style="120" customWidth="1"/>
    <col min="12" max="12" width="17.9666666666667" style="120" customWidth="1"/>
    <col min="13" max="13" width="15.775" style="120" customWidth="1"/>
    <col min="14" max="14" width="16.4" style="120" customWidth="1"/>
    <col min="15" max="15" width="16.0916666666667" style="120" customWidth="1"/>
    <col min="16" max="16" width="16.375" style="120" customWidth="1"/>
    <col min="17" max="16384" width="9" style="119"/>
  </cols>
  <sheetData>
    <row r="1" s="119" customFormat="1" ht="30" customHeight="1" spans="1:16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48"/>
      <c r="K1" s="148"/>
      <c r="L1" s="148"/>
      <c r="M1" s="148"/>
      <c r="N1" s="148"/>
      <c r="O1" s="148"/>
      <c r="P1" s="148"/>
    </row>
    <row r="2" s="119" customFormat="1" ht="29.1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49"/>
      <c r="I2" s="251" t="s">
        <v>57</v>
      </c>
      <c r="J2" s="150" t="s">
        <v>256</v>
      </c>
      <c r="K2" s="150"/>
      <c r="L2" s="150"/>
      <c r="M2" s="150"/>
      <c r="N2" s="151"/>
      <c r="O2" s="151"/>
      <c r="P2" s="152"/>
    </row>
    <row r="3" s="119" customFormat="1" ht="29.1" customHeight="1" spans="1:16">
      <c r="A3" s="126" t="s">
        <v>147</v>
      </c>
      <c r="B3" s="127" t="s">
        <v>148</v>
      </c>
      <c r="C3" s="127"/>
      <c r="D3" s="127"/>
      <c r="E3" s="127"/>
      <c r="F3" s="127"/>
      <c r="G3" s="127"/>
      <c r="H3" s="141"/>
      <c r="I3" s="252" t="s">
        <v>149</v>
      </c>
      <c r="J3" s="153"/>
      <c r="K3" s="153"/>
      <c r="L3" s="153"/>
      <c r="M3" s="153"/>
      <c r="N3" s="154"/>
      <c r="O3" s="154"/>
      <c r="P3" s="155"/>
    </row>
    <row r="4" s="119" customFormat="1" ht="29.1" customHeight="1" spans="1:16">
      <c r="A4" s="126"/>
      <c r="B4" s="129" t="s">
        <v>111</v>
      </c>
      <c r="C4" s="130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41"/>
      <c r="I4" s="253"/>
      <c r="J4" s="156" t="s">
        <v>111</v>
      </c>
      <c r="K4" s="156" t="s">
        <v>112</v>
      </c>
      <c r="L4" s="157" t="s">
        <v>113</v>
      </c>
      <c r="M4" s="156" t="s">
        <v>114</v>
      </c>
      <c r="N4" s="156" t="s">
        <v>115</v>
      </c>
      <c r="O4" s="156" t="s">
        <v>116</v>
      </c>
      <c r="P4" s="143" t="s">
        <v>257</v>
      </c>
    </row>
    <row r="5" s="119" customFormat="1" ht="29.1" customHeight="1" spans="1:16">
      <c r="A5" s="126"/>
      <c r="B5" s="129" t="s">
        <v>150</v>
      </c>
      <c r="C5" s="130" t="s">
        <v>151</v>
      </c>
      <c r="D5" s="129" t="s">
        <v>152</v>
      </c>
      <c r="E5" s="129" t="s">
        <v>153</v>
      </c>
      <c r="F5" s="129" t="s">
        <v>154</v>
      </c>
      <c r="G5" s="129" t="s">
        <v>155</v>
      </c>
      <c r="H5" s="141"/>
      <c r="I5" s="253"/>
      <c r="J5" s="158" t="s">
        <v>258</v>
      </c>
      <c r="K5" s="158" t="s">
        <v>259</v>
      </c>
      <c r="L5" s="158" t="s">
        <v>260</v>
      </c>
      <c r="M5" s="158" t="s">
        <v>261</v>
      </c>
      <c r="N5" s="158" t="s">
        <v>262</v>
      </c>
      <c r="O5" s="158" t="s">
        <v>263</v>
      </c>
      <c r="P5" s="158" t="s">
        <v>264</v>
      </c>
    </row>
    <row r="6" s="119" customFormat="1" ht="29.1" customHeight="1" spans="1:16">
      <c r="A6" s="129" t="s">
        <v>157</v>
      </c>
      <c r="B6" s="132">
        <f>C6-2.1</f>
        <v>97.8</v>
      </c>
      <c r="C6" s="132">
        <f>D6-2.1</f>
        <v>99.9</v>
      </c>
      <c r="D6" s="133">
        <v>102</v>
      </c>
      <c r="E6" s="132">
        <f t="shared" ref="E6:G6" si="0">D6+2.1</f>
        <v>104.1</v>
      </c>
      <c r="F6" s="132">
        <f t="shared" si="0"/>
        <v>106.2</v>
      </c>
      <c r="G6" s="132">
        <f t="shared" si="0"/>
        <v>108.3</v>
      </c>
      <c r="H6" s="141"/>
      <c r="I6" s="129" t="s">
        <v>157</v>
      </c>
      <c r="J6" s="160">
        <f t="shared" ref="J6:N6" si="1">-0.5-1</f>
        <v>-1.5</v>
      </c>
      <c r="K6" s="159" t="s">
        <v>265</v>
      </c>
      <c r="L6" s="159" t="s">
        <v>266</v>
      </c>
      <c r="M6" s="160">
        <f t="shared" si="1"/>
        <v>-1.5</v>
      </c>
      <c r="N6" s="160">
        <f t="shared" si="1"/>
        <v>-1.5</v>
      </c>
      <c r="O6" s="159" t="s">
        <v>266</v>
      </c>
      <c r="P6" s="159"/>
    </row>
    <row r="7" s="119" customFormat="1" ht="29.1" customHeight="1" spans="1:16">
      <c r="A7" s="129" t="s">
        <v>161</v>
      </c>
      <c r="B7" s="132">
        <f>C7-1.5</f>
        <v>71.5</v>
      </c>
      <c r="C7" s="132">
        <f>D7-1.5</f>
        <v>73</v>
      </c>
      <c r="D7" s="133">
        <v>74.5</v>
      </c>
      <c r="E7" s="132">
        <f t="shared" ref="E7:G7" si="2">D7+1.5</f>
        <v>76</v>
      </c>
      <c r="F7" s="132">
        <f t="shared" si="2"/>
        <v>77.5</v>
      </c>
      <c r="G7" s="132">
        <f t="shared" si="2"/>
        <v>79</v>
      </c>
      <c r="H7" s="141"/>
      <c r="I7" s="129" t="s">
        <v>161</v>
      </c>
      <c r="J7" s="160" t="s">
        <v>267</v>
      </c>
      <c r="K7" s="159" t="s">
        <v>265</v>
      </c>
      <c r="L7" s="159" t="s">
        <v>265</v>
      </c>
      <c r="M7" s="160" t="s">
        <v>268</v>
      </c>
      <c r="N7" s="160" t="s">
        <v>268</v>
      </c>
      <c r="O7" s="159" t="s">
        <v>265</v>
      </c>
      <c r="P7" s="159"/>
    </row>
    <row r="8" s="119" customFormat="1" ht="29.1" customHeight="1" spans="1:16">
      <c r="A8" s="129" t="s">
        <v>164</v>
      </c>
      <c r="B8" s="132">
        <f>C8-4</f>
        <v>78</v>
      </c>
      <c r="C8" s="132">
        <f>D8-4</f>
        <v>82</v>
      </c>
      <c r="D8" s="133">
        <v>86</v>
      </c>
      <c r="E8" s="132">
        <f t="shared" ref="E8:E10" si="3">D8+4</f>
        <v>90</v>
      </c>
      <c r="F8" s="132">
        <f>E8+5</f>
        <v>95</v>
      </c>
      <c r="G8" s="132">
        <f>F8+6</f>
        <v>101</v>
      </c>
      <c r="H8" s="141"/>
      <c r="I8" s="129" t="s">
        <v>164</v>
      </c>
      <c r="J8" s="161" t="s">
        <v>268</v>
      </c>
      <c r="K8" s="159" t="s">
        <v>265</v>
      </c>
      <c r="L8" s="159" t="s">
        <v>265</v>
      </c>
      <c r="M8" s="159" t="s">
        <v>265</v>
      </c>
      <c r="N8" s="161" t="s">
        <v>269</v>
      </c>
      <c r="O8" s="139" t="s">
        <v>270</v>
      </c>
      <c r="P8" s="139"/>
    </row>
    <row r="9" s="119" customFormat="1" ht="29.1" customHeight="1" spans="1:16">
      <c r="A9" s="129" t="s">
        <v>165</v>
      </c>
      <c r="B9" s="132">
        <f>C9-4</f>
        <v>84</v>
      </c>
      <c r="C9" s="132">
        <f>D9-4</f>
        <v>88</v>
      </c>
      <c r="D9" s="133">
        <v>92</v>
      </c>
      <c r="E9" s="132">
        <f t="shared" si="3"/>
        <v>96</v>
      </c>
      <c r="F9" s="132">
        <f>E9+5</f>
        <v>101</v>
      </c>
      <c r="G9" s="132">
        <f>F9+6</f>
        <v>107</v>
      </c>
      <c r="H9" s="141"/>
      <c r="I9" s="129" t="s">
        <v>165</v>
      </c>
      <c r="J9" s="159" t="s">
        <v>265</v>
      </c>
      <c r="K9" s="159" t="s">
        <v>265</v>
      </c>
      <c r="L9" s="139" t="s">
        <v>271</v>
      </c>
      <c r="M9" s="159" t="s">
        <v>265</v>
      </c>
      <c r="N9" s="159" t="s">
        <v>265</v>
      </c>
      <c r="O9" s="139" t="s">
        <v>271</v>
      </c>
      <c r="P9" s="159"/>
    </row>
    <row r="10" s="119" customFormat="1" ht="29.1" customHeight="1" spans="1:16">
      <c r="A10" s="129" t="s">
        <v>167</v>
      </c>
      <c r="B10" s="132">
        <f>C10-3.6</f>
        <v>98.8</v>
      </c>
      <c r="C10" s="132">
        <f>D10-3.6</f>
        <v>102.4</v>
      </c>
      <c r="D10" s="133">
        <v>106</v>
      </c>
      <c r="E10" s="132">
        <f t="shared" si="3"/>
        <v>110</v>
      </c>
      <c r="F10" s="132">
        <f>E10+4</f>
        <v>114</v>
      </c>
      <c r="G10" s="132">
        <f>F10+4</f>
        <v>118</v>
      </c>
      <c r="H10" s="141"/>
      <c r="I10" s="129" t="s">
        <v>167</v>
      </c>
      <c r="J10" s="161" t="s">
        <v>272</v>
      </c>
      <c r="K10" s="159" t="s">
        <v>265</v>
      </c>
      <c r="L10" s="159" t="s">
        <v>273</v>
      </c>
      <c r="M10" s="161" t="s">
        <v>268</v>
      </c>
      <c r="N10" s="161" t="s">
        <v>274</v>
      </c>
      <c r="O10" s="159" t="s">
        <v>273</v>
      </c>
      <c r="P10" s="139"/>
    </row>
    <row r="11" s="119" customFormat="1" ht="29.1" customHeight="1" spans="1:16">
      <c r="A11" s="246" t="s">
        <v>171</v>
      </c>
      <c r="B11" s="132">
        <f>C11-2.3/2</f>
        <v>30.2</v>
      </c>
      <c r="C11" s="132">
        <f>D11-2.3/2</f>
        <v>31.35</v>
      </c>
      <c r="D11" s="133">
        <v>32.5</v>
      </c>
      <c r="E11" s="132">
        <f t="shared" ref="E11:G11" si="4">D11+2.6/2</f>
        <v>33.8</v>
      </c>
      <c r="F11" s="132">
        <f t="shared" si="4"/>
        <v>35.1</v>
      </c>
      <c r="G11" s="132">
        <f t="shared" si="4"/>
        <v>36.4</v>
      </c>
      <c r="H11" s="141"/>
      <c r="I11" s="246" t="s">
        <v>171</v>
      </c>
      <c r="J11" s="159" t="s">
        <v>265</v>
      </c>
      <c r="K11" s="159" t="s">
        <v>265</v>
      </c>
      <c r="L11" s="139" t="s">
        <v>275</v>
      </c>
      <c r="M11" s="161" t="s">
        <v>276</v>
      </c>
      <c r="N11" s="159" t="s">
        <v>265</v>
      </c>
      <c r="O11" s="139" t="s">
        <v>275</v>
      </c>
      <c r="P11" s="139"/>
    </row>
    <row r="12" s="119" customFormat="1" ht="29.1" customHeight="1" spans="1:16">
      <c r="A12" s="246" t="s">
        <v>175</v>
      </c>
      <c r="B12" s="132">
        <f>C12-0.7</f>
        <v>21.6</v>
      </c>
      <c r="C12" s="132">
        <f>D12-0.7</f>
        <v>22.3</v>
      </c>
      <c r="D12" s="133">
        <v>23</v>
      </c>
      <c r="E12" s="132">
        <f>D12+0.7</f>
        <v>23.7</v>
      </c>
      <c r="F12" s="132">
        <f>E12+0.7</f>
        <v>24.4</v>
      </c>
      <c r="G12" s="132">
        <f>F12+0.9</f>
        <v>25.3</v>
      </c>
      <c r="H12" s="141"/>
      <c r="I12" s="246" t="s">
        <v>175</v>
      </c>
      <c r="J12" s="159" t="s">
        <v>265</v>
      </c>
      <c r="K12" s="139" t="s">
        <v>271</v>
      </c>
      <c r="L12" s="159" t="s">
        <v>265</v>
      </c>
      <c r="M12" s="161" t="s">
        <v>277</v>
      </c>
      <c r="N12" s="159" t="s">
        <v>265</v>
      </c>
      <c r="O12" s="159" t="s">
        <v>265</v>
      </c>
      <c r="P12" s="139"/>
    </row>
    <row r="13" s="119" customFormat="1" ht="29.1" customHeight="1" spans="1:16">
      <c r="A13" s="129" t="s">
        <v>179</v>
      </c>
      <c r="B13" s="132">
        <f>C13-0.5</f>
        <v>19</v>
      </c>
      <c r="C13" s="132">
        <f>D13-0.5</f>
        <v>19.5</v>
      </c>
      <c r="D13" s="133">
        <v>20</v>
      </c>
      <c r="E13" s="132">
        <f>D13+0.5</f>
        <v>20.5</v>
      </c>
      <c r="F13" s="132">
        <f>E13+0.5</f>
        <v>21</v>
      </c>
      <c r="G13" s="132">
        <f>F13+0.7</f>
        <v>21.7</v>
      </c>
      <c r="H13" s="141"/>
      <c r="I13" s="129" t="s">
        <v>179</v>
      </c>
      <c r="J13" s="159" t="s">
        <v>265</v>
      </c>
      <c r="K13" s="159" t="s">
        <v>265</v>
      </c>
      <c r="L13" s="159" t="s">
        <v>265</v>
      </c>
      <c r="M13" s="161" t="s">
        <v>278</v>
      </c>
      <c r="N13" s="159" t="s">
        <v>265</v>
      </c>
      <c r="O13" s="159" t="s">
        <v>265</v>
      </c>
      <c r="P13" s="139"/>
    </row>
    <row r="14" s="119" customFormat="1" ht="29.1" customHeight="1" spans="1:16">
      <c r="A14" s="129" t="s">
        <v>181</v>
      </c>
      <c r="B14" s="132">
        <f>C14-0.7</f>
        <v>25.7</v>
      </c>
      <c r="C14" s="132">
        <f>D14-0.6</f>
        <v>26.4</v>
      </c>
      <c r="D14" s="133">
        <v>27</v>
      </c>
      <c r="E14" s="132">
        <f>D14+0.6</f>
        <v>27.6</v>
      </c>
      <c r="F14" s="132">
        <f>E14+0.7</f>
        <v>28.3</v>
      </c>
      <c r="G14" s="132">
        <f>F14+0.6</f>
        <v>28.9</v>
      </c>
      <c r="H14" s="141"/>
      <c r="I14" s="129" t="s">
        <v>181</v>
      </c>
      <c r="J14" s="139" t="s">
        <v>279</v>
      </c>
      <c r="K14" s="159" t="s">
        <v>265</v>
      </c>
      <c r="L14" s="139" t="s">
        <v>279</v>
      </c>
      <c r="M14" s="161" t="s">
        <v>280</v>
      </c>
      <c r="N14" s="161" t="s">
        <v>281</v>
      </c>
      <c r="O14" s="139" t="s">
        <v>279</v>
      </c>
      <c r="P14" s="139"/>
    </row>
    <row r="15" s="119" customFormat="1" ht="29.1" customHeight="1" spans="1:16">
      <c r="A15" s="129" t="s">
        <v>182</v>
      </c>
      <c r="B15" s="132">
        <f>C15-0.9</f>
        <v>42.2</v>
      </c>
      <c r="C15" s="132">
        <f>D15-0.9</f>
        <v>43.1</v>
      </c>
      <c r="D15" s="133">
        <v>44</v>
      </c>
      <c r="E15" s="132">
        <f t="shared" ref="E15:G15" si="5">D15+1.1</f>
        <v>45.1</v>
      </c>
      <c r="F15" s="132">
        <f t="shared" si="5"/>
        <v>46.2</v>
      </c>
      <c r="G15" s="132">
        <f t="shared" si="5"/>
        <v>47.3</v>
      </c>
      <c r="H15" s="141"/>
      <c r="I15" s="129" t="s">
        <v>182</v>
      </c>
      <c r="J15" s="159" t="s">
        <v>265</v>
      </c>
      <c r="K15" s="139" t="s">
        <v>271</v>
      </c>
      <c r="L15" s="159" t="s">
        <v>265</v>
      </c>
      <c r="M15" s="159" t="s">
        <v>265</v>
      </c>
      <c r="N15" s="159" t="s">
        <v>265</v>
      </c>
      <c r="O15" s="159" t="s">
        <v>265</v>
      </c>
      <c r="P15" s="139"/>
    </row>
    <row r="16" s="119" customFormat="1" ht="29.1" customHeight="1" spans="1:16">
      <c r="A16" s="129" t="s">
        <v>184</v>
      </c>
      <c r="B16" s="132">
        <f t="shared" ref="B16:B18" si="6">D16-0.5</f>
        <v>14.5</v>
      </c>
      <c r="C16" s="132">
        <f t="shared" ref="C16:G16" si="7">B16</f>
        <v>14.5</v>
      </c>
      <c r="D16" s="133">
        <v>15</v>
      </c>
      <c r="E16" s="132">
        <f t="shared" si="7"/>
        <v>15</v>
      </c>
      <c r="F16" s="132">
        <f t="shared" ref="F16:F18" si="8">D16+1.5</f>
        <v>16.5</v>
      </c>
      <c r="G16" s="132">
        <f t="shared" si="7"/>
        <v>16.5</v>
      </c>
      <c r="H16" s="141"/>
      <c r="I16" s="129" t="s">
        <v>184</v>
      </c>
      <c r="J16" s="159" t="s">
        <v>265</v>
      </c>
      <c r="K16" s="159" t="s">
        <v>265</v>
      </c>
      <c r="L16" s="159" t="s">
        <v>265</v>
      </c>
      <c r="M16" s="159" t="s">
        <v>265</v>
      </c>
      <c r="N16" s="161" t="s">
        <v>272</v>
      </c>
      <c r="O16" s="159" t="s">
        <v>265</v>
      </c>
      <c r="P16" s="139"/>
    </row>
    <row r="17" s="119" customFormat="1" ht="29.1" customHeight="1" spans="1:16">
      <c r="A17" s="129" t="s">
        <v>185</v>
      </c>
      <c r="B17" s="132">
        <f t="shared" si="6"/>
        <v>16.5</v>
      </c>
      <c r="C17" s="132">
        <f t="shared" ref="C17:G17" si="9">B17</f>
        <v>16.5</v>
      </c>
      <c r="D17" s="133">
        <v>17</v>
      </c>
      <c r="E17" s="132">
        <f t="shared" si="9"/>
        <v>17</v>
      </c>
      <c r="F17" s="132">
        <f t="shared" si="8"/>
        <v>18.5</v>
      </c>
      <c r="G17" s="132">
        <f t="shared" si="9"/>
        <v>18.5</v>
      </c>
      <c r="H17" s="141"/>
      <c r="I17" s="129" t="s">
        <v>185</v>
      </c>
      <c r="J17" s="139" t="s">
        <v>279</v>
      </c>
      <c r="K17" s="139" t="s">
        <v>275</v>
      </c>
      <c r="L17" s="139" t="s">
        <v>282</v>
      </c>
      <c r="M17" s="161" t="s">
        <v>268</v>
      </c>
      <c r="N17" s="159" t="s">
        <v>265</v>
      </c>
      <c r="O17" s="159" t="s">
        <v>265</v>
      </c>
      <c r="P17" s="139"/>
    </row>
    <row r="18" s="119" customFormat="1" ht="29.1" customHeight="1" spans="1:16">
      <c r="A18" s="129" t="s">
        <v>186</v>
      </c>
      <c r="B18" s="132">
        <f t="shared" si="6"/>
        <v>15</v>
      </c>
      <c r="C18" s="132">
        <f t="shared" ref="C18:G18" si="10">B18</f>
        <v>15</v>
      </c>
      <c r="D18" s="133">
        <v>15.5</v>
      </c>
      <c r="E18" s="132">
        <f t="shared" si="10"/>
        <v>15.5</v>
      </c>
      <c r="F18" s="132">
        <f t="shared" si="8"/>
        <v>17</v>
      </c>
      <c r="G18" s="132">
        <f t="shared" si="10"/>
        <v>17</v>
      </c>
      <c r="H18" s="141"/>
      <c r="I18" s="129" t="s">
        <v>186</v>
      </c>
      <c r="J18" s="159" t="s">
        <v>265</v>
      </c>
      <c r="K18" s="139" t="s">
        <v>266</v>
      </c>
      <c r="L18" s="139" t="s">
        <v>266</v>
      </c>
      <c r="M18" s="161" t="s">
        <v>283</v>
      </c>
      <c r="N18" s="159" t="s">
        <v>265</v>
      </c>
      <c r="O18" s="159" t="s">
        <v>265</v>
      </c>
      <c r="P18" s="139"/>
    </row>
    <row r="19" s="119" customFormat="1" ht="29.1" customHeight="1" spans="1:16">
      <c r="A19" s="129" t="s">
        <v>187</v>
      </c>
      <c r="B19" s="247">
        <f>C19</f>
        <v>4</v>
      </c>
      <c r="C19" s="247">
        <f>D19</f>
        <v>4</v>
      </c>
      <c r="D19" s="248">
        <v>4</v>
      </c>
      <c r="E19" s="247">
        <f t="shared" ref="E19:G19" si="11">D19</f>
        <v>4</v>
      </c>
      <c r="F19" s="247">
        <f t="shared" si="11"/>
        <v>4</v>
      </c>
      <c r="G19" s="247">
        <f t="shared" si="11"/>
        <v>4</v>
      </c>
      <c r="H19" s="141"/>
      <c r="I19" s="129" t="s">
        <v>187</v>
      </c>
      <c r="J19" s="159" t="s">
        <v>265</v>
      </c>
      <c r="K19" s="159" t="s">
        <v>265</v>
      </c>
      <c r="L19" s="159" t="s">
        <v>265</v>
      </c>
      <c r="M19" s="159" t="s">
        <v>265</v>
      </c>
      <c r="N19" s="159" t="s">
        <v>265</v>
      </c>
      <c r="O19" s="159" t="s">
        <v>265</v>
      </c>
      <c r="P19" s="139"/>
    </row>
    <row r="20" s="119" customFormat="1" ht="29.1" customHeight="1" spans="1:16">
      <c r="A20" s="250"/>
      <c r="B20" s="250"/>
      <c r="C20" s="250"/>
      <c r="D20" s="250"/>
      <c r="E20" s="250"/>
      <c r="F20" s="250"/>
      <c r="G20" s="250"/>
      <c r="H20" s="141"/>
      <c r="I20" s="129"/>
      <c r="J20" s="139"/>
      <c r="K20" s="139"/>
      <c r="L20" s="159"/>
      <c r="M20" s="159"/>
      <c r="N20" s="139"/>
      <c r="O20" s="139"/>
      <c r="P20" s="139"/>
    </row>
    <row r="21" s="119" customFormat="1" ht="29.1" customHeight="1" spans="1:16">
      <c r="A21" s="129"/>
      <c r="B21" s="136"/>
      <c r="C21" s="136"/>
      <c r="D21" s="137"/>
      <c r="E21" s="136"/>
      <c r="F21" s="136"/>
      <c r="G21" s="136"/>
      <c r="H21" s="141"/>
      <c r="I21" s="129"/>
      <c r="J21" s="139"/>
      <c r="K21" s="139"/>
      <c r="L21" s="139"/>
      <c r="M21" s="161"/>
      <c r="N21" s="139"/>
      <c r="O21" s="139"/>
      <c r="P21" s="139"/>
    </row>
    <row r="22" s="119" customFormat="1" ht="29.1" customHeight="1" spans="1:16">
      <c r="A22" s="138"/>
      <c r="B22" s="139"/>
      <c r="C22" s="140"/>
      <c r="D22" s="140"/>
      <c r="E22" s="140"/>
      <c r="F22" s="140"/>
      <c r="G22" s="139"/>
      <c r="H22" s="141"/>
      <c r="I22" s="139"/>
      <c r="J22" s="139"/>
      <c r="K22" s="139"/>
      <c r="L22" s="139"/>
      <c r="M22" s="139"/>
      <c r="N22" s="139"/>
      <c r="O22" s="139"/>
      <c r="P22" s="139"/>
    </row>
    <row r="23" s="119" customFormat="1" ht="29.1" customHeight="1" spans="1:16">
      <c r="A23" s="142"/>
      <c r="B23" s="143"/>
      <c r="C23" s="144"/>
      <c r="D23" s="144"/>
      <c r="E23" s="145"/>
      <c r="F23" s="145"/>
      <c r="G23" s="143"/>
      <c r="H23" s="141"/>
      <c r="I23" s="143"/>
      <c r="J23" s="143"/>
      <c r="K23" s="139"/>
      <c r="L23" s="143"/>
      <c r="M23" s="143"/>
      <c r="N23" s="143"/>
      <c r="O23" s="143"/>
      <c r="P23" s="143"/>
    </row>
    <row r="24" s="119" customFormat="1" ht="14.25" spans="1:16">
      <c r="A24" s="146" t="s">
        <v>188</v>
      </c>
      <c r="D24" s="147"/>
      <c r="E24" s="147"/>
      <c r="F24" s="147"/>
      <c r="G24" s="147"/>
      <c r="H24" s="147"/>
      <c r="I24" s="147"/>
      <c r="J24" s="162"/>
      <c r="K24" s="162"/>
      <c r="L24" s="162"/>
      <c r="M24" s="162"/>
      <c r="N24" s="162"/>
      <c r="O24" s="162"/>
      <c r="P24" s="162"/>
    </row>
    <row r="25" s="119" customFormat="1" ht="14.25" spans="1:16">
      <c r="A25" s="119" t="s">
        <v>189</v>
      </c>
      <c r="B25" s="147"/>
      <c r="C25" s="147"/>
      <c r="D25" s="147"/>
      <c r="E25" s="147"/>
      <c r="F25" s="147"/>
      <c r="G25" s="147"/>
      <c r="H25" s="147"/>
      <c r="I25" s="146" t="s">
        <v>284</v>
      </c>
      <c r="J25" s="163"/>
      <c r="K25" s="163" t="s">
        <v>285</v>
      </c>
      <c r="L25" s="163"/>
      <c r="M25" s="163" t="s">
        <v>286</v>
      </c>
      <c r="N25" s="163"/>
      <c r="O25" s="163"/>
      <c r="P25" s="120"/>
    </row>
    <row r="26" s="119" customFormat="1" customHeight="1" spans="1:16">
      <c r="A26" s="147"/>
      <c r="J26" s="120"/>
      <c r="K26" s="120"/>
      <c r="L26" s="120"/>
      <c r="M26" s="120"/>
      <c r="N26" s="120"/>
      <c r="O26" s="120"/>
      <c r="P26" s="120"/>
    </row>
  </sheetData>
  <mergeCells count="7">
    <mergeCell ref="A1:P1"/>
    <mergeCell ref="B2:C2"/>
    <mergeCell ref="E2:G2"/>
    <mergeCell ref="J2:P2"/>
    <mergeCell ref="B3:G3"/>
    <mergeCell ref="I3:P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topLeftCell="A2" workbookViewId="0">
      <selection activeCell="E2" sqref="E2"/>
    </sheetView>
  </sheetViews>
  <sheetFormatPr defaultColWidth="10.125" defaultRowHeight="14.25"/>
  <cols>
    <col min="1" max="1" width="9.625" style="164" customWidth="1"/>
    <col min="2" max="2" width="11.125" style="164" customWidth="1"/>
    <col min="3" max="3" width="9.125" style="164" customWidth="1"/>
    <col min="4" max="4" width="9.5" style="164" customWidth="1"/>
    <col min="5" max="5" width="11.75" style="164" customWidth="1"/>
    <col min="6" max="6" width="10.375" style="164" customWidth="1"/>
    <col min="7" max="7" width="9.5" style="164" customWidth="1"/>
    <col min="8" max="8" width="9.125" style="164" customWidth="1"/>
    <col min="9" max="9" width="8.125" style="164" customWidth="1"/>
    <col min="10" max="10" width="10.5" style="164" customWidth="1"/>
    <col min="11" max="11" width="12.125" style="164" customWidth="1"/>
    <col min="12" max="16384" width="10.125" style="164"/>
  </cols>
  <sheetData>
    <row r="1" s="164" customFormat="1" ht="26.25" spans="1:11">
      <c r="A1" s="167" t="s">
        <v>287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="164" customFormat="1" spans="1:11">
      <c r="A2" s="168" t="s">
        <v>53</v>
      </c>
      <c r="B2" s="169" t="s">
        <v>54</v>
      </c>
      <c r="C2" s="169"/>
      <c r="D2" s="170" t="s">
        <v>62</v>
      </c>
      <c r="E2" s="171" t="s">
        <v>63</v>
      </c>
      <c r="F2" s="172" t="s">
        <v>288</v>
      </c>
      <c r="G2" s="173" t="s">
        <v>69</v>
      </c>
      <c r="H2" s="173"/>
      <c r="I2" s="205" t="s">
        <v>57</v>
      </c>
      <c r="J2" s="173" t="s">
        <v>58</v>
      </c>
      <c r="K2" s="229"/>
    </row>
    <row r="3" s="164" customFormat="1" ht="27" customHeight="1" spans="1:11">
      <c r="A3" s="174" t="s">
        <v>75</v>
      </c>
      <c r="B3" s="175">
        <v>1700</v>
      </c>
      <c r="C3" s="176"/>
      <c r="D3" s="177" t="s">
        <v>289</v>
      </c>
      <c r="E3" s="178" t="s">
        <v>290</v>
      </c>
      <c r="F3" s="179"/>
      <c r="G3" s="179"/>
      <c r="H3" s="180" t="s">
        <v>291</v>
      </c>
      <c r="I3" s="180"/>
      <c r="J3" s="180"/>
      <c r="K3" s="230"/>
    </row>
    <row r="4" s="164" customFormat="1" spans="1:11">
      <c r="A4" s="181" t="s">
        <v>72</v>
      </c>
      <c r="B4" s="182">
        <v>2</v>
      </c>
      <c r="C4" s="182">
        <v>6</v>
      </c>
      <c r="D4" s="183" t="s">
        <v>292</v>
      </c>
      <c r="E4" s="184" t="s">
        <v>293</v>
      </c>
      <c r="F4" s="184"/>
      <c r="G4" s="184"/>
      <c r="H4" s="183" t="s">
        <v>294</v>
      </c>
      <c r="I4" s="183"/>
      <c r="J4" s="198" t="s">
        <v>66</v>
      </c>
      <c r="K4" s="231" t="s">
        <v>67</v>
      </c>
    </row>
    <row r="5" s="164" customFormat="1" spans="1:11">
      <c r="A5" s="181" t="s">
        <v>295</v>
      </c>
      <c r="B5" s="185">
        <v>1</v>
      </c>
      <c r="C5" s="185"/>
      <c r="D5" s="177" t="s">
        <v>296</v>
      </c>
      <c r="E5" s="177" t="s">
        <v>297</v>
      </c>
      <c r="F5" s="177" t="s">
        <v>298</v>
      </c>
      <c r="G5" s="177" t="s">
        <v>299</v>
      </c>
      <c r="H5" s="183" t="s">
        <v>300</v>
      </c>
      <c r="I5" s="183"/>
      <c r="J5" s="198" t="s">
        <v>66</v>
      </c>
      <c r="K5" s="231" t="s">
        <v>67</v>
      </c>
    </row>
    <row r="6" s="164" customFormat="1" ht="15" spans="1:11">
      <c r="A6" s="186" t="s">
        <v>301</v>
      </c>
      <c r="B6" s="187">
        <v>80</v>
      </c>
      <c r="C6" s="187"/>
      <c r="D6" s="188" t="s">
        <v>302</v>
      </c>
      <c r="E6" s="189"/>
      <c r="F6" s="190">
        <v>788</v>
      </c>
      <c r="G6" s="188"/>
      <c r="H6" s="191" t="s">
        <v>303</v>
      </c>
      <c r="I6" s="191"/>
      <c r="J6" s="190" t="s">
        <v>66</v>
      </c>
      <c r="K6" s="232" t="s">
        <v>67</v>
      </c>
    </row>
    <row r="7" s="164" customFormat="1" ht="15" spans="1:11">
      <c r="A7" s="192"/>
      <c r="B7" s="193"/>
      <c r="C7" s="193"/>
      <c r="D7" s="192"/>
      <c r="E7" s="193"/>
      <c r="F7" s="194"/>
      <c r="G7" s="192"/>
      <c r="H7" s="194"/>
      <c r="I7" s="193"/>
      <c r="J7" s="193"/>
      <c r="K7" s="193"/>
    </row>
    <row r="8" s="164" customFormat="1" spans="1:11">
      <c r="A8" s="195" t="s">
        <v>304</v>
      </c>
      <c r="B8" s="172" t="s">
        <v>305</v>
      </c>
      <c r="C8" s="172" t="s">
        <v>306</v>
      </c>
      <c r="D8" s="172" t="s">
        <v>307</v>
      </c>
      <c r="E8" s="172" t="s">
        <v>308</v>
      </c>
      <c r="F8" s="172" t="s">
        <v>309</v>
      </c>
      <c r="G8" s="196" t="s">
        <v>310</v>
      </c>
      <c r="H8" s="197"/>
      <c r="I8" s="197"/>
      <c r="J8" s="197"/>
      <c r="K8" s="233"/>
    </row>
    <row r="9" s="164" customFormat="1" spans="1:11">
      <c r="A9" s="181" t="s">
        <v>311</v>
      </c>
      <c r="B9" s="183"/>
      <c r="C9" s="198" t="s">
        <v>66</v>
      </c>
      <c r="D9" s="198" t="s">
        <v>67</v>
      </c>
      <c r="E9" s="177" t="s">
        <v>312</v>
      </c>
      <c r="F9" s="199" t="s">
        <v>313</v>
      </c>
      <c r="G9" s="200"/>
      <c r="H9" s="201"/>
      <c r="I9" s="201"/>
      <c r="J9" s="201"/>
      <c r="K9" s="234"/>
    </row>
    <row r="10" s="164" customFormat="1" spans="1:11">
      <c r="A10" s="181" t="s">
        <v>314</v>
      </c>
      <c r="B10" s="183"/>
      <c r="C10" s="198" t="s">
        <v>66</v>
      </c>
      <c r="D10" s="198" t="s">
        <v>67</v>
      </c>
      <c r="E10" s="177" t="s">
        <v>315</v>
      </c>
      <c r="F10" s="199" t="s">
        <v>316</v>
      </c>
      <c r="G10" s="200" t="s">
        <v>317</v>
      </c>
      <c r="H10" s="201"/>
      <c r="I10" s="201"/>
      <c r="J10" s="201"/>
      <c r="K10" s="234"/>
    </row>
    <row r="11" s="164" customFormat="1" spans="1:11">
      <c r="A11" s="202" t="s">
        <v>198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35"/>
    </row>
    <row r="12" s="164" customFormat="1" spans="1:11">
      <c r="A12" s="174" t="s">
        <v>88</v>
      </c>
      <c r="B12" s="198" t="s">
        <v>84</v>
      </c>
      <c r="C12" s="198" t="s">
        <v>85</v>
      </c>
      <c r="D12" s="199"/>
      <c r="E12" s="177" t="s">
        <v>86</v>
      </c>
      <c r="F12" s="198" t="s">
        <v>84</v>
      </c>
      <c r="G12" s="198" t="s">
        <v>85</v>
      </c>
      <c r="H12" s="198"/>
      <c r="I12" s="177" t="s">
        <v>318</v>
      </c>
      <c r="J12" s="198" t="s">
        <v>84</v>
      </c>
      <c r="K12" s="231" t="s">
        <v>85</v>
      </c>
    </row>
    <row r="13" s="164" customFormat="1" spans="1:11">
      <c r="A13" s="174" t="s">
        <v>91</v>
      </c>
      <c r="B13" s="198" t="s">
        <v>84</v>
      </c>
      <c r="C13" s="198" t="s">
        <v>85</v>
      </c>
      <c r="D13" s="199"/>
      <c r="E13" s="177" t="s">
        <v>96</v>
      </c>
      <c r="F13" s="198" t="s">
        <v>84</v>
      </c>
      <c r="G13" s="198" t="s">
        <v>85</v>
      </c>
      <c r="H13" s="198"/>
      <c r="I13" s="177" t="s">
        <v>319</v>
      </c>
      <c r="J13" s="198" t="s">
        <v>84</v>
      </c>
      <c r="K13" s="231" t="s">
        <v>85</v>
      </c>
    </row>
    <row r="14" s="164" customFormat="1" ht="15" spans="1:11">
      <c r="A14" s="186" t="s">
        <v>320</v>
      </c>
      <c r="B14" s="190" t="s">
        <v>84</v>
      </c>
      <c r="C14" s="190" t="s">
        <v>85</v>
      </c>
      <c r="D14" s="189"/>
      <c r="E14" s="188" t="s">
        <v>321</v>
      </c>
      <c r="F14" s="190" t="s">
        <v>84</v>
      </c>
      <c r="G14" s="190" t="s">
        <v>85</v>
      </c>
      <c r="H14" s="190"/>
      <c r="I14" s="188" t="s">
        <v>322</v>
      </c>
      <c r="J14" s="190" t="s">
        <v>84</v>
      </c>
      <c r="K14" s="232" t="s">
        <v>85</v>
      </c>
    </row>
    <row r="15" s="164" customFormat="1" ht="15" spans="1:11">
      <c r="A15" s="192"/>
      <c r="B15" s="204"/>
      <c r="C15" s="204"/>
      <c r="D15" s="193"/>
      <c r="E15" s="192"/>
      <c r="F15" s="204"/>
      <c r="G15" s="204"/>
      <c r="H15" s="204"/>
      <c r="I15" s="192"/>
      <c r="J15" s="204"/>
      <c r="K15" s="204"/>
    </row>
    <row r="16" s="165" customFormat="1" spans="1:11">
      <c r="A16" s="168" t="s">
        <v>323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36"/>
    </row>
    <row r="17" s="164" customFormat="1" spans="1:11">
      <c r="A17" s="181" t="s">
        <v>324</v>
      </c>
      <c r="B17" s="183"/>
      <c r="C17" s="183"/>
      <c r="D17" s="183"/>
      <c r="E17" s="183"/>
      <c r="F17" s="183"/>
      <c r="G17" s="183"/>
      <c r="H17" s="183"/>
      <c r="I17" s="183"/>
      <c r="J17" s="183"/>
      <c r="K17" s="237"/>
    </row>
    <row r="18" s="164" customFormat="1" spans="1:11">
      <c r="A18" s="181" t="s">
        <v>325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237"/>
    </row>
    <row r="19" s="164" customFormat="1" spans="1:11">
      <c r="A19" s="206" t="s">
        <v>326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31"/>
    </row>
    <row r="20" s="164" customFormat="1" spans="1:11">
      <c r="A20" s="207" t="s">
        <v>327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38"/>
    </row>
    <row r="21" s="164" customFormat="1" spans="1:11">
      <c r="A21" s="207" t="s">
        <v>328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38"/>
    </row>
    <row r="22" s="164" customFormat="1" spans="1:11">
      <c r="A22" s="207"/>
      <c r="B22" s="208"/>
      <c r="C22" s="208"/>
      <c r="D22" s="208"/>
      <c r="E22" s="208"/>
      <c r="F22" s="208"/>
      <c r="G22" s="208"/>
      <c r="H22" s="208"/>
      <c r="I22" s="208"/>
      <c r="J22" s="208"/>
      <c r="K22" s="238"/>
    </row>
    <row r="23" s="164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39"/>
    </row>
    <row r="24" s="164" customFormat="1" spans="1:11">
      <c r="A24" s="181" t="s">
        <v>125</v>
      </c>
      <c r="B24" s="183"/>
      <c r="C24" s="198" t="s">
        <v>66</v>
      </c>
      <c r="D24" s="198" t="s">
        <v>67</v>
      </c>
      <c r="E24" s="180"/>
      <c r="F24" s="180"/>
      <c r="G24" s="180"/>
      <c r="H24" s="180"/>
      <c r="I24" s="180"/>
      <c r="J24" s="180"/>
      <c r="K24" s="230"/>
    </row>
    <row r="25" s="164" customFormat="1" ht="15" spans="1:11">
      <c r="A25" s="211" t="s">
        <v>329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40"/>
    </row>
    <row r="26" s="164" customFormat="1" ht="15" spans="1:11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s="164" customFormat="1" spans="1:11">
      <c r="A27" s="214" t="s">
        <v>330</v>
      </c>
      <c r="B27" s="197"/>
      <c r="C27" s="197"/>
      <c r="D27" s="197"/>
      <c r="E27" s="197"/>
      <c r="F27" s="197"/>
      <c r="G27" s="197"/>
      <c r="H27" s="197"/>
      <c r="I27" s="197"/>
      <c r="J27" s="197"/>
      <c r="K27" s="233"/>
    </row>
    <row r="28" s="164" customFormat="1" spans="1:11">
      <c r="A28" s="249" t="s">
        <v>331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41"/>
    </row>
    <row r="29" s="164" customFormat="1" ht="17.25" customHeight="1" spans="1:11">
      <c r="A29" s="217" t="s">
        <v>332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2"/>
    </row>
    <row r="30" s="164" customFormat="1" ht="17.25" customHeight="1" spans="1:11">
      <c r="A30" s="217" t="s">
        <v>333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42"/>
    </row>
    <row r="31" s="164" customFormat="1" ht="17.25" customHeight="1" spans="1:11">
      <c r="A31" s="217" t="s">
        <v>334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42"/>
    </row>
    <row r="32" s="164" customFormat="1" ht="17.25" customHeight="1" spans="1:11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42"/>
    </row>
    <row r="33" s="164" customFormat="1" ht="17.25" customHeight="1" spans="1:11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42"/>
    </row>
    <row r="34" s="164" customFormat="1" ht="17.25" customHeight="1" spans="1:11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42"/>
    </row>
    <row r="35" s="164" customFormat="1" ht="17.25" customHeight="1" spans="1:1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38"/>
    </row>
    <row r="36" s="164" customFormat="1" ht="17.25" customHeight="1" spans="1:11">
      <c r="A36" s="219"/>
      <c r="B36" s="208"/>
      <c r="C36" s="208"/>
      <c r="D36" s="208"/>
      <c r="E36" s="208"/>
      <c r="F36" s="208"/>
      <c r="G36" s="208"/>
      <c r="H36" s="208"/>
      <c r="I36" s="208"/>
      <c r="J36" s="208"/>
      <c r="K36" s="238"/>
    </row>
    <row r="37" s="164" customFormat="1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43"/>
    </row>
    <row r="38" s="164" customFormat="1" ht="18.75" customHeight="1" spans="1:11">
      <c r="A38" s="222" t="s">
        <v>335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44"/>
    </row>
    <row r="39" s="166" customFormat="1" ht="18.75" customHeight="1" spans="1:11">
      <c r="A39" s="181" t="s">
        <v>336</v>
      </c>
      <c r="B39" s="183"/>
      <c r="C39" s="183"/>
      <c r="D39" s="180" t="s">
        <v>337</v>
      </c>
      <c r="E39" s="180"/>
      <c r="F39" s="224" t="s">
        <v>338</v>
      </c>
      <c r="G39" s="225"/>
      <c r="H39" s="183" t="s">
        <v>339</v>
      </c>
      <c r="I39" s="183"/>
      <c r="J39" s="183" t="s">
        <v>340</v>
      </c>
      <c r="K39" s="237"/>
    </row>
    <row r="40" s="164" customFormat="1" ht="18.75" customHeight="1" spans="1:13">
      <c r="A40" s="181" t="s">
        <v>188</v>
      </c>
      <c r="B40" s="183"/>
      <c r="C40" s="183"/>
      <c r="D40" s="183"/>
      <c r="E40" s="183"/>
      <c r="F40" s="183"/>
      <c r="G40" s="183"/>
      <c r="H40" s="183"/>
      <c r="I40" s="183"/>
      <c r="J40" s="183"/>
      <c r="K40" s="237"/>
      <c r="M40" s="166"/>
    </row>
    <row r="41" s="164" customFormat="1" ht="30.95" customHeight="1" spans="1:11">
      <c r="A41" s="181"/>
      <c r="B41" s="183"/>
      <c r="C41" s="183"/>
      <c r="D41" s="183"/>
      <c r="E41" s="183"/>
      <c r="F41" s="183"/>
      <c r="G41" s="183"/>
      <c r="H41" s="183"/>
      <c r="I41" s="183"/>
      <c r="J41" s="183"/>
      <c r="K41" s="237"/>
    </row>
    <row r="42" s="164" customFormat="1" ht="18.75" customHeight="1" spans="1:11">
      <c r="A42" s="181"/>
      <c r="B42" s="183"/>
      <c r="C42" s="183"/>
      <c r="D42" s="183"/>
      <c r="E42" s="183"/>
      <c r="F42" s="183"/>
      <c r="G42" s="183"/>
      <c r="H42" s="183"/>
      <c r="I42" s="183"/>
      <c r="J42" s="183"/>
      <c r="K42" s="237"/>
    </row>
    <row r="43" s="164" customFormat="1" ht="32.1" customHeight="1" spans="1:11">
      <c r="A43" s="186" t="s">
        <v>137</v>
      </c>
      <c r="B43" s="226" t="s">
        <v>341</v>
      </c>
      <c r="C43" s="226"/>
      <c r="D43" s="188" t="s">
        <v>342</v>
      </c>
      <c r="E43" s="189" t="s">
        <v>343</v>
      </c>
      <c r="F43" s="188" t="s">
        <v>141</v>
      </c>
      <c r="G43" s="227" t="s">
        <v>344</v>
      </c>
      <c r="H43" s="228" t="s">
        <v>142</v>
      </c>
      <c r="I43" s="228"/>
      <c r="J43" s="226" t="s">
        <v>345</v>
      </c>
      <c r="K43" s="245"/>
    </row>
    <row r="44" s="164" customFormat="1" ht="16.5" customHeight="1"/>
    <row r="45" s="164" customFormat="1" ht="16.5" customHeight="1"/>
    <row r="46" s="164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A5" workbookViewId="0">
      <selection activeCell="F12" sqref="F12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86666666666667" style="119" customWidth="1"/>
    <col min="9" max="9" width="19.0583333333333" style="120" customWidth="1"/>
    <col min="10" max="10" width="20" style="120" customWidth="1"/>
    <col min="11" max="11" width="17.9666666666667" style="120" customWidth="1"/>
    <col min="12" max="12" width="15.775" style="120" customWidth="1"/>
    <col min="13" max="13" width="16.4" style="120" customWidth="1"/>
    <col min="14" max="14" width="16.0916666666667" style="120" customWidth="1"/>
    <col min="15" max="15" width="16.375" style="120" customWidth="1"/>
    <col min="16" max="16384" width="9" style="119"/>
  </cols>
  <sheetData>
    <row r="1" s="119" customFormat="1" ht="30" customHeight="1" spans="1:15">
      <c r="A1" s="121" t="s">
        <v>145</v>
      </c>
      <c r="B1" s="122"/>
      <c r="C1" s="122"/>
      <c r="D1" s="122"/>
      <c r="E1" s="122"/>
      <c r="F1" s="122"/>
      <c r="G1" s="122"/>
      <c r="H1" s="122"/>
      <c r="I1" s="148"/>
      <c r="J1" s="148"/>
      <c r="K1" s="148"/>
      <c r="L1" s="148"/>
      <c r="M1" s="148"/>
      <c r="N1" s="148"/>
      <c r="O1" s="148"/>
    </row>
    <row r="2" s="119" customFormat="1" ht="29.1" customHeight="1" spans="1:15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49"/>
      <c r="I2" s="150" t="s">
        <v>58</v>
      </c>
      <c r="J2" s="150"/>
      <c r="K2" s="150"/>
      <c r="L2" s="150"/>
      <c r="M2" s="151"/>
      <c r="N2" s="151"/>
      <c r="O2" s="152"/>
    </row>
    <row r="3" s="119" customFormat="1" ht="29.1" customHeight="1" spans="1:15">
      <c r="A3" s="126" t="s">
        <v>147</v>
      </c>
      <c r="B3" s="127" t="s">
        <v>148</v>
      </c>
      <c r="C3" s="127"/>
      <c r="D3" s="127"/>
      <c r="E3" s="127"/>
      <c r="F3" s="127"/>
      <c r="G3" s="127"/>
      <c r="H3" s="141"/>
      <c r="I3" s="153"/>
      <c r="J3" s="153"/>
      <c r="K3" s="153"/>
      <c r="L3" s="153"/>
      <c r="M3" s="154"/>
      <c r="N3" s="154"/>
      <c r="O3" s="155"/>
    </row>
    <row r="4" s="119" customFormat="1" ht="29.1" customHeight="1" spans="1:15">
      <c r="A4" s="126"/>
      <c r="B4" s="129" t="s">
        <v>111</v>
      </c>
      <c r="C4" s="130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41"/>
      <c r="I4" s="156" t="s">
        <v>111</v>
      </c>
      <c r="J4" s="156" t="s">
        <v>112</v>
      </c>
      <c r="K4" s="157" t="s">
        <v>113</v>
      </c>
      <c r="L4" s="156" t="s">
        <v>114</v>
      </c>
      <c r="M4" s="156" t="s">
        <v>115</v>
      </c>
      <c r="N4" s="156" t="s">
        <v>116</v>
      </c>
      <c r="O4" s="143" t="s">
        <v>257</v>
      </c>
    </row>
    <row r="5" s="119" customFormat="1" ht="29.1" customHeight="1" spans="1:15">
      <c r="A5" s="126"/>
      <c r="B5" s="129" t="s">
        <v>150</v>
      </c>
      <c r="C5" s="130" t="s">
        <v>151</v>
      </c>
      <c r="D5" s="129" t="s">
        <v>152</v>
      </c>
      <c r="E5" s="129" t="s">
        <v>153</v>
      </c>
      <c r="F5" s="129" t="s">
        <v>154</v>
      </c>
      <c r="G5" s="129" t="s">
        <v>155</v>
      </c>
      <c r="H5" s="141"/>
      <c r="I5" s="158" t="s">
        <v>258</v>
      </c>
      <c r="J5" s="158" t="s">
        <v>259</v>
      </c>
      <c r="K5" s="158" t="s">
        <v>260</v>
      </c>
      <c r="L5" s="158" t="s">
        <v>261</v>
      </c>
      <c r="M5" s="158" t="s">
        <v>262</v>
      </c>
      <c r="N5" s="158" t="s">
        <v>263</v>
      </c>
      <c r="O5" s="158" t="s">
        <v>264</v>
      </c>
    </row>
    <row r="6" s="119" customFormat="1" ht="29.1" customHeight="1" spans="1:15">
      <c r="A6" s="129" t="s">
        <v>157</v>
      </c>
      <c r="B6" s="132">
        <f>C6-2.1</f>
        <v>97.8</v>
      </c>
      <c r="C6" s="132">
        <f>D6-2.1</f>
        <v>99.9</v>
      </c>
      <c r="D6" s="133">
        <v>102</v>
      </c>
      <c r="E6" s="132">
        <f t="shared" ref="E6:G6" si="0">D6+2.1</f>
        <v>104.1</v>
      </c>
      <c r="F6" s="132">
        <f t="shared" si="0"/>
        <v>106.2</v>
      </c>
      <c r="G6" s="132">
        <f t="shared" si="0"/>
        <v>108.3</v>
      </c>
      <c r="H6" s="141"/>
      <c r="I6" s="159" t="s">
        <v>266</v>
      </c>
      <c r="J6" s="159" t="s">
        <v>265</v>
      </c>
      <c r="K6" s="159" t="s">
        <v>266</v>
      </c>
      <c r="L6" s="159" t="s">
        <v>265</v>
      </c>
      <c r="M6" s="160">
        <f>-0.5-1</f>
        <v>-1.5</v>
      </c>
      <c r="N6" s="159" t="s">
        <v>265</v>
      </c>
      <c r="O6" s="159"/>
    </row>
    <row r="7" s="119" customFormat="1" ht="29.1" customHeight="1" spans="1:15">
      <c r="A7" s="129" t="s">
        <v>161</v>
      </c>
      <c r="B7" s="132">
        <f>C7-1.5</f>
        <v>71.5</v>
      </c>
      <c r="C7" s="132">
        <f>D7-1.5</f>
        <v>73</v>
      </c>
      <c r="D7" s="133">
        <v>74.5</v>
      </c>
      <c r="E7" s="132">
        <f t="shared" ref="E7:G7" si="1">D7+1.5</f>
        <v>76</v>
      </c>
      <c r="F7" s="132">
        <f t="shared" si="1"/>
        <v>77.5</v>
      </c>
      <c r="G7" s="132">
        <f t="shared" si="1"/>
        <v>79</v>
      </c>
      <c r="H7" s="141"/>
      <c r="I7" s="159" t="s">
        <v>265</v>
      </c>
      <c r="J7" s="159" t="s">
        <v>265</v>
      </c>
      <c r="K7" s="159" t="s">
        <v>265</v>
      </c>
      <c r="L7" s="159" t="s">
        <v>265</v>
      </c>
      <c r="M7" s="160" t="s">
        <v>268</v>
      </c>
      <c r="N7" s="159" t="s">
        <v>265</v>
      </c>
      <c r="O7" s="159"/>
    </row>
    <row r="8" s="119" customFormat="1" ht="29.1" customHeight="1" spans="1:15">
      <c r="A8" s="129" t="s">
        <v>164</v>
      </c>
      <c r="B8" s="132">
        <f>C8-4</f>
        <v>78</v>
      </c>
      <c r="C8" s="132">
        <f>D8-4</f>
        <v>82</v>
      </c>
      <c r="D8" s="133">
        <v>86</v>
      </c>
      <c r="E8" s="132">
        <f t="shared" ref="E8:E10" si="2">D8+4</f>
        <v>90</v>
      </c>
      <c r="F8" s="132">
        <f>E8+5</f>
        <v>95</v>
      </c>
      <c r="G8" s="132">
        <f>F8+6</f>
        <v>101</v>
      </c>
      <c r="H8" s="141"/>
      <c r="I8" s="161" t="s">
        <v>282</v>
      </c>
      <c r="J8" s="159" t="s">
        <v>265</v>
      </c>
      <c r="K8" s="139" t="s">
        <v>270</v>
      </c>
      <c r="L8" s="159" t="s">
        <v>265</v>
      </c>
      <c r="M8" s="161" t="s">
        <v>282</v>
      </c>
      <c r="N8" s="139" t="s">
        <v>270</v>
      </c>
      <c r="O8" s="139"/>
    </row>
    <row r="9" s="119" customFormat="1" ht="29.1" customHeight="1" spans="1:15">
      <c r="A9" s="129" t="s">
        <v>165</v>
      </c>
      <c r="B9" s="132">
        <f>C9-4</f>
        <v>84</v>
      </c>
      <c r="C9" s="132">
        <f>D9-4</f>
        <v>88</v>
      </c>
      <c r="D9" s="133">
        <v>92</v>
      </c>
      <c r="E9" s="132">
        <f t="shared" si="2"/>
        <v>96</v>
      </c>
      <c r="F9" s="132">
        <f>E9+5</f>
        <v>101</v>
      </c>
      <c r="G9" s="132">
        <f>F9+6</f>
        <v>107</v>
      </c>
      <c r="H9" s="141"/>
      <c r="I9" s="159" t="s">
        <v>265</v>
      </c>
      <c r="J9" s="159" t="s">
        <v>265</v>
      </c>
      <c r="K9" s="139" t="s">
        <v>271</v>
      </c>
      <c r="L9" s="159" t="s">
        <v>265</v>
      </c>
      <c r="M9" s="159" t="s">
        <v>265</v>
      </c>
      <c r="N9" s="139" t="s">
        <v>271</v>
      </c>
      <c r="O9" s="159"/>
    </row>
    <row r="10" s="119" customFormat="1" ht="29.1" customHeight="1" spans="1:15">
      <c r="A10" s="129" t="s">
        <v>167</v>
      </c>
      <c r="B10" s="132">
        <f>C10-3.6</f>
        <v>98.8</v>
      </c>
      <c r="C10" s="132">
        <f>D10-3.6</f>
        <v>102.4</v>
      </c>
      <c r="D10" s="133">
        <v>106</v>
      </c>
      <c r="E10" s="132">
        <f t="shared" si="2"/>
        <v>110</v>
      </c>
      <c r="F10" s="132">
        <f>E10+4</f>
        <v>114</v>
      </c>
      <c r="G10" s="132">
        <f>F10+4</f>
        <v>118</v>
      </c>
      <c r="H10" s="141"/>
      <c r="I10" s="161" t="s">
        <v>270</v>
      </c>
      <c r="J10" s="159" t="s">
        <v>265</v>
      </c>
      <c r="K10" s="159" t="s">
        <v>273</v>
      </c>
      <c r="L10" s="161" t="s">
        <v>275</v>
      </c>
      <c r="M10" s="161" t="s">
        <v>346</v>
      </c>
      <c r="N10" s="159" t="s">
        <v>273</v>
      </c>
      <c r="O10" s="139"/>
    </row>
    <row r="11" s="119" customFormat="1" ht="29.1" customHeight="1" spans="1:15">
      <c r="A11" s="246" t="s">
        <v>171</v>
      </c>
      <c r="B11" s="132">
        <f>C11-2.3/2</f>
        <v>30.2</v>
      </c>
      <c r="C11" s="132">
        <f>D11-2.3/2</f>
        <v>31.35</v>
      </c>
      <c r="D11" s="133">
        <v>32.5</v>
      </c>
      <c r="E11" s="132">
        <f t="shared" ref="E11:G11" si="3">D11+2.6/2</f>
        <v>33.8</v>
      </c>
      <c r="F11" s="132">
        <f t="shared" si="3"/>
        <v>35.1</v>
      </c>
      <c r="G11" s="132">
        <f t="shared" si="3"/>
        <v>36.4</v>
      </c>
      <c r="H11" s="141"/>
      <c r="I11" s="159" t="s">
        <v>265</v>
      </c>
      <c r="J11" s="159" t="s">
        <v>265</v>
      </c>
      <c r="K11" s="139" t="s">
        <v>275</v>
      </c>
      <c r="L11" s="161" t="s">
        <v>276</v>
      </c>
      <c r="M11" s="159" t="s">
        <v>265</v>
      </c>
      <c r="N11" s="139" t="s">
        <v>275</v>
      </c>
      <c r="O11" s="139"/>
    </row>
    <row r="12" s="119" customFormat="1" ht="29.1" customHeight="1" spans="1:15">
      <c r="A12" s="246" t="s">
        <v>175</v>
      </c>
      <c r="B12" s="132">
        <f>C12-0.7</f>
        <v>21.6</v>
      </c>
      <c r="C12" s="132">
        <f>D12-0.7</f>
        <v>22.3</v>
      </c>
      <c r="D12" s="133">
        <v>23</v>
      </c>
      <c r="E12" s="132">
        <f>D12+0.7</f>
        <v>23.7</v>
      </c>
      <c r="F12" s="132">
        <f>E12+0.7</f>
        <v>24.4</v>
      </c>
      <c r="G12" s="132">
        <f>F12+0.9</f>
        <v>25.3</v>
      </c>
      <c r="H12" s="141"/>
      <c r="I12" s="159" t="s">
        <v>266</v>
      </c>
      <c r="J12" s="139" t="s">
        <v>271</v>
      </c>
      <c r="K12" s="159" t="s">
        <v>266</v>
      </c>
      <c r="L12" s="159" t="s">
        <v>265</v>
      </c>
      <c r="M12" s="159" t="s">
        <v>265</v>
      </c>
      <c r="N12" s="159" t="s">
        <v>266</v>
      </c>
      <c r="O12" s="139"/>
    </row>
    <row r="13" s="119" customFormat="1" ht="29.1" customHeight="1" spans="1:15">
      <c r="A13" s="129" t="s">
        <v>179</v>
      </c>
      <c r="B13" s="132">
        <f>C13-0.5</f>
        <v>19</v>
      </c>
      <c r="C13" s="132">
        <f>D13-0.5</f>
        <v>19.5</v>
      </c>
      <c r="D13" s="133">
        <v>20</v>
      </c>
      <c r="E13" s="132">
        <f>D13+0.5</f>
        <v>20.5</v>
      </c>
      <c r="F13" s="132">
        <f>E13+0.5</f>
        <v>21</v>
      </c>
      <c r="G13" s="132">
        <f>F13+0.7</f>
        <v>21.7</v>
      </c>
      <c r="H13" s="141"/>
      <c r="I13" s="159" t="s">
        <v>265</v>
      </c>
      <c r="J13" s="159" t="s">
        <v>265</v>
      </c>
      <c r="K13" s="159" t="s">
        <v>265</v>
      </c>
      <c r="L13" s="159" t="s">
        <v>265</v>
      </c>
      <c r="M13" s="159" t="s">
        <v>265</v>
      </c>
      <c r="N13" s="159" t="s">
        <v>265</v>
      </c>
      <c r="O13" s="139"/>
    </row>
    <row r="14" s="119" customFormat="1" ht="29.1" customHeight="1" spans="1:15">
      <c r="A14" s="129" t="s">
        <v>181</v>
      </c>
      <c r="B14" s="132">
        <f>C14-0.7</f>
        <v>25.7</v>
      </c>
      <c r="C14" s="132">
        <f>D14-0.6</f>
        <v>26.4</v>
      </c>
      <c r="D14" s="133">
        <v>27</v>
      </c>
      <c r="E14" s="132">
        <f>D14+0.6</f>
        <v>27.6</v>
      </c>
      <c r="F14" s="132">
        <f>E14+0.7</f>
        <v>28.3</v>
      </c>
      <c r="G14" s="132">
        <f>F14+0.6</f>
        <v>28.9</v>
      </c>
      <c r="H14" s="141"/>
      <c r="I14" s="139" t="s">
        <v>279</v>
      </c>
      <c r="J14" s="159" t="s">
        <v>265</v>
      </c>
      <c r="K14" s="139" t="s">
        <v>279</v>
      </c>
      <c r="L14" s="159" t="s">
        <v>265</v>
      </c>
      <c r="M14" s="161" t="s">
        <v>268</v>
      </c>
      <c r="N14" s="139" t="s">
        <v>279</v>
      </c>
      <c r="O14" s="139"/>
    </row>
    <row r="15" s="119" customFormat="1" ht="29.1" customHeight="1" spans="1:15">
      <c r="A15" s="129" t="s">
        <v>182</v>
      </c>
      <c r="B15" s="132">
        <f>C15-0.9</f>
        <v>42.2</v>
      </c>
      <c r="C15" s="132">
        <f>D15-0.9</f>
        <v>43.1</v>
      </c>
      <c r="D15" s="133">
        <v>44</v>
      </c>
      <c r="E15" s="132">
        <f t="shared" ref="E15:G15" si="4">D15+1.1</f>
        <v>45.1</v>
      </c>
      <c r="F15" s="132">
        <f t="shared" si="4"/>
        <v>46.2</v>
      </c>
      <c r="G15" s="132">
        <f t="shared" si="4"/>
        <v>47.3</v>
      </c>
      <c r="H15" s="141"/>
      <c r="I15" s="159" t="s">
        <v>265</v>
      </c>
      <c r="J15" s="139" t="s">
        <v>271</v>
      </c>
      <c r="K15" s="159" t="s">
        <v>265</v>
      </c>
      <c r="L15" s="159" t="s">
        <v>265</v>
      </c>
      <c r="M15" s="159" t="s">
        <v>265</v>
      </c>
      <c r="N15" s="159" t="s">
        <v>265</v>
      </c>
      <c r="O15" s="139"/>
    </row>
    <row r="16" s="119" customFormat="1" ht="29.1" customHeight="1" spans="1:15">
      <c r="A16" s="129" t="s">
        <v>184</v>
      </c>
      <c r="B16" s="132">
        <f t="shared" ref="B16:B18" si="5">D16-0.5</f>
        <v>14.5</v>
      </c>
      <c r="C16" s="132">
        <f t="shared" ref="C16:G16" si="6">B16</f>
        <v>14.5</v>
      </c>
      <c r="D16" s="133">
        <v>15</v>
      </c>
      <c r="E16" s="132">
        <f t="shared" si="6"/>
        <v>15</v>
      </c>
      <c r="F16" s="132">
        <f t="shared" ref="F16:F18" si="7">D16+1.5</f>
        <v>16.5</v>
      </c>
      <c r="G16" s="132">
        <f t="shared" si="6"/>
        <v>16.5</v>
      </c>
      <c r="H16" s="141"/>
      <c r="I16" s="159" t="s">
        <v>265</v>
      </c>
      <c r="J16" s="159" t="s">
        <v>266</v>
      </c>
      <c r="K16" s="159" t="s">
        <v>265</v>
      </c>
      <c r="L16" s="159" t="s">
        <v>266</v>
      </c>
      <c r="M16" s="161" t="s">
        <v>266</v>
      </c>
      <c r="N16" s="159" t="s">
        <v>265</v>
      </c>
      <c r="O16" s="139"/>
    </row>
    <row r="17" s="119" customFormat="1" ht="29.1" customHeight="1" spans="1:15">
      <c r="A17" s="129" t="s">
        <v>185</v>
      </c>
      <c r="B17" s="132">
        <f t="shared" si="5"/>
        <v>16.5</v>
      </c>
      <c r="C17" s="132">
        <f t="shared" ref="C17:G17" si="8">B17</f>
        <v>16.5</v>
      </c>
      <c r="D17" s="133">
        <v>17</v>
      </c>
      <c r="E17" s="132">
        <f t="shared" si="8"/>
        <v>17</v>
      </c>
      <c r="F17" s="132">
        <f t="shared" si="7"/>
        <v>18.5</v>
      </c>
      <c r="G17" s="132">
        <f t="shared" si="8"/>
        <v>18.5</v>
      </c>
      <c r="H17" s="141"/>
      <c r="I17" s="139" t="s">
        <v>279</v>
      </c>
      <c r="J17" s="159" t="s">
        <v>265</v>
      </c>
      <c r="K17" s="139" t="s">
        <v>274</v>
      </c>
      <c r="L17" s="161" t="s">
        <v>281</v>
      </c>
      <c r="M17" s="159" t="s">
        <v>265</v>
      </c>
      <c r="N17" s="159" t="s">
        <v>265</v>
      </c>
      <c r="O17" s="139"/>
    </row>
    <row r="18" s="119" customFormat="1" ht="29.1" customHeight="1" spans="1:15">
      <c r="A18" s="129" t="s">
        <v>186</v>
      </c>
      <c r="B18" s="132">
        <f t="shared" si="5"/>
        <v>15</v>
      </c>
      <c r="C18" s="132">
        <f t="shared" ref="C18:G18" si="9">B18</f>
        <v>15</v>
      </c>
      <c r="D18" s="133">
        <v>15.5</v>
      </c>
      <c r="E18" s="132">
        <f t="shared" si="9"/>
        <v>15.5</v>
      </c>
      <c r="F18" s="132">
        <f t="shared" si="7"/>
        <v>17</v>
      </c>
      <c r="G18" s="132">
        <f t="shared" si="9"/>
        <v>17</v>
      </c>
      <c r="H18" s="141"/>
      <c r="I18" s="159" t="s">
        <v>265</v>
      </c>
      <c r="J18" s="159" t="s">
        <v>265</v>
      </c>
      <c r="K18" s="139" t="s">
        <v>266</v>
      </c>
      <c r="L18" s="161" t="s">
        <v>283</v>
      </c>
      <c r="M18" s="159" t="s">
        <v>265</v>
      </c>
      <c r="N18" s="159" t="s">
        <v>265</v>
      </c>
      <c r="O18" s="139"/>
    </row>
    <row r="19" s="119" customFormat="1" ht="29.1" customHeight="1" spans="1:15">
      <c r="A19" s="129" t="s">
        <v>187</v>
      </c>
      <c r="B19" s="247">
        <f>C19</f>
        <v>4</v>
      </c>
      <c r="C19" s="247">
        <f>D19</f>
        <v>4</v>
      </c>
      <c r="D19" s="248">
        <v>4</v>
      </c>
      <c r="E19" s="247">
        <f t="shared" ref="E19:G19" si="10">D19</f>
        <v>4</v>
      </c>
      <c r="F19" s="247">
        <f t="shared" si="10"/>
        <v>4</v>
      </c>
      <c r="G19" s="247">
        <f t="shared" si="10"/>
        <v>4</v>
      </c>
      <c r="H19" s="141"/>
      <c r="I19" s="159" t="s">
        <v>265</v>
      </c>
      <c r="J19" s="159" t="s">
        <v>265</v>
      </c>
      <c r="K19" s="159" t="s">
        <v>265</v>
      </c>
      <c r="L19" s="159" t="s">
        <v>265</v>
      </c>
      <c r="M19" s="159" t="s">
        <v>265</v>
      </c>
      <c r="N19" s="159" t="s">
        <v>265</v>
      </c>
      <c r="O19" s="139"/>
    </row>
    <row r="20" s="119" customFormat="1" ht="29.1" customHeight="1" spans="1:15">
      <c r="A20" s="129"/>
      <c r="B20" s="136"/>
      <c r="C20" s="136"/>
      <c r="D20" s="137"/>
      <c r="E20" s="136"/>
      <c r="F20" s="136"/>
      <c r="G20" s="136"/>
      <c r="H20" s="141"/>
      <c r="I20" s="139"/>
      <c r="J20" s="139"/>
      <c r="K20" s="159"/>
      <c r="L20" s="159"/>
      <c r="M20" s="139"/>
      <c r="N20" s="139"/>
      <c r="O20" s="139"/>
    </row>
    <row r="21" s="119" customFormat="1" ht="29.1" customHeight="1" spans="1:15">
      <c r="A21" s="129"/>
      <c r="B21" s="136"/>
      <c r="C21" s="136"/>
      <c r="D21" s="137"/>
      <c r="E21" s="136"/>
      <c r="F21" s="136"/>
      <c r="G21" s="136"/>
      <c r="H21" s="141"/>
      <c r="I21" s="139"/>
      <c r="J21" s="139"/>
      <c r="K21" s="139"/>
      <c r="L21" s="161"/>
      <c r="M21" s="139"/>
      <c r="N21" s="139"/>
      <c r="O21" s="139"/>
    </row>
    <row r="22" s="119" customFormat="1" ht="29.1" customHeight="1" spans="1:15">
      <c r="A22" s="138"/>
      <c r="B22" s="139"/>
      <c r="C22" s="140"/>
      <c r="D22" s="140"/>
      <c r="E22" s="140"/>
      <c r="F22" s="140"/>
      <c r="G22" s="139"/>
      <c r="H22" s="141"/>
      <c r="I22" s="139"/>
      <c r="J22" s="139"/>
      <c r="K22" s="139"/>
      <c r="L22" s="139"/>
      <c r="M22" s="139"/>
      <c r="N22" s="139"/>
      <c r="O22" s="139"/>
    </row>
    <row r="23" s="119" customFormat="1" ht="29.1" customHeight="1" spans="1:15">
      <c r="A23" s="142"/>
      <c r="B23" s="143"/>
      <c r="C23" s="144"/>
      <c r="D23" s="144"/>
      <c r="E23" s="145"/>
      <c r="F23" s="145"/>
      <c r="G23" s="143"/>
      <c r="H23" s="141"/>
      <c r="I23" s="143"/>
      <c r="J23" s="139"/>
      <c r="K23" s="143"/>
      <c r="L23" s="143"/>
      <c r="M23" s="143"/>
      <c r="N23" s="143"/>
      <c r="O23" s="143"/>
    </row>
    <row r="24" s="119" customFormat="1" ht="14.25" spans="1:15">
      <c r="A24" s="146" t="s">
        <v>188</v>
      </c>
      <c r="D24" s="147"/>
      <c r="E24" s="147"/>
      <c r="F24" s="147"/>
      <c r="G24" s="147"/>
      <c r="H24" s="147"/>
      <c r="I24" s="162"/>
      <c r="J24" s="162"/>
      <c r="K24" s="162"/>
      <c r="L24" s="162"/>
      <c r="M24" s="162"/>
      <c r="N24" s="162"/>
      <c r="O24" s="162"/>
    </row>
    <row r="25" s="119" customFormat="1" ht="14.25" spans="1:15">
      <c r="A25" s="119" t="s">
        <v>189</v>
      </c>
      <c r="B25" s="147"/>
      <c r="C25" s="147"/>
      <c r="D25" s="147"/>
      <c r="E25" s="147"/>
      <c r="F25" s="147"/>
      <c r="G25" s="147"/>
      <c r="H25" s="147"/>
      <c r="I25" s="163"/>
      <c r="J25" s="163" t="s">
        <v>191</v>
      </c>
      <c r="K25" s="163"/>
      <c r="L25" s="163" t="s">
        <v>286</v>
      </c>
      <c r="M25" s="163"/>
      <c r="N25" s="163"/>
      <c r="O25" s="120"/>
    </row>
    <row r="26" s="119" customFormat="1" customHeight="1" spans="1:15">
      <c r="A26" s="147"/>
      <c r="I26" s="120"/>
      <c r="J26" s="120"/>
      <c r="K26" s="120"/>
      <c r="L26" s="120"/>
      <c r="M26" s="120"/>
      <c r="N26" s="120"/>
      <c r="O26" s="120"/>
    </row>
  </sheetData>
  <mergeCells count="7">
    <mergeCell ref="A1:O1"/>
    <mergeCell ref="B2:C2"/>
    <mergeCell ref="E2:G2"/>
    <mergeCell ref="I2:O2"/>
    <mergeCell ref="B3:G3"/>
    <mergeCell ref="I3:O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1" sqref="$A1:$XFD1048576"/>
    </sheetView>
  </sheetViews>
  <sheetFormatPr defaultColWidth="10.125" defaultRowHeight="14.25"/>
  <cols>
    <col min="1" max="1" width="9.625" style="164" customWidth="1"/>
    <col min="2" max="2" width="11.125" style="164" customWidth="1"/>
    <col min="3" max="3" width="9.125" style="164" customWidth="1"/>
    <col min="4" max="4" width="9.5" style="164" customWidth="1"/>
    <col min="5" max="5" width="11.75" style="164" customWidth="1"/>
    <col min="6" max="6" width="10.375" style="164" customWidth="1"/>
    <col min="7" max="7" width="9.5" style="164" customWidth="1"/>
    <col min="8" max="8" width="9.125" style="164" customWidth="1"/>
    <col min="9" max="9" width="8.125" style="164" customWidth="1"/>
    <col min="10" max="10" width="10.5" style="164" customWidth="1"/>
    <col min="11" max="11" width="12.125" style="164" customWidth="1"/>
    <col min="12" max="16384" width="10.125" style="164"/>
  </cols>
  <sheetData>
    <row r="1" s="164" customFormat="1" ht="26.25" spans="1:11">
      <c r="A1" s="167" t="s">
        <v>287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="164" customFormat="1" spans="1:11">
      <c r="A2" s="168" t="s">
        <v>53</v>
      </c>
      <c r="B2" s="169" t="s">
        <v>54</v>
      </c>
      <c r="C2" s="169"/>
      <c r="D2" s="170" t="s">
        <v>62</v>
      </c>
      <c r="E2" s="171" t="s">
        <v>347</v>
      </c>
      <c r="F2" s="172" t="s">
        <v>288</v>
      </c>
      <c r="G2" s="173" t="s">
        <v>348</v>
      </c>
      <c r="H2" s="173"/>
      <c r="I2" s="205" t="s">
        <v>57</v>
      </c>
      <c r="J2" s="173" t="s">
        <v>58</v>
      </c>
      <c r="K2" s="229"/>
    </row>
    <row r="3" s="164" customFormat="1" ht="27" customHeight="1" spans="1:11">
      <c r="A3" s="174" t="s">
        <v>75</v>
      </c>
      <c r="B3" s="175">
        <v>1200</v>
      </c>
      <c r="C3" s="176"/>
      <c r="D3" s="177" t="s">
        <v>289</v>
      </c>
      <c r="E3" s="178" t="s">
        <v>349</v>
      </c>
      <c r="F3" s="179"/>
      <c r="G3" s="179"/>
      <c r="H3" s="180" t="s">
        <v>291</v>
      </c>
      <c r="I3" s="180"/>
      <c r="J3" s="180"/>
      <c r="K3" s="230"/>
    </row>
    <row r="4" s="164" customFormat="1" spans="1:11">
      <c r="A4" s="181" t="s">
        <v>72</v>
      </c>
      <c r="B4" s="182">
        <v>2</v>
      </c>
      <c r="C4" s="182">
        <v>6</v>
      </c>
      <c r="D4" s="183" t="s">
        <v>292</v>
      </c>
      <c r="E4" s="184" t="s">
        <v>293</v>
      </c>
      <c r="F4" s="184"/>
      <c r="G4" s="184"/>
      <c r="H4" s="183" t="s">
        <v>294</v>
      </c>
      <c r="I4" s="183"/>
      <c r="J4" s="198" t="s">
        <v>66</v>
      </c>
      <c r="K4" s="231" t="s">
        <v>67</v>
      </c>
    </row>
    <row r="5" s="164" customFormat="1" spans="1:11">
      <c r="A5" s="181" t="s">
        <v>295</v>
      </c>
      <c r="B5" s="185">
        <v>1</v>
      </c>
      <c r="C5" s="185"/>
      <c r="D5" s="177" t="s">
        <v>296</v>
      </c>
      <c r="E5" s="177" t="s">
        <v>297</v>
      </c>
      <c r="F5" s="177" t="s">
        <v>298</v>
      </c>
      <c r="G5" s="177" t="s">
        <v>299</v>
      </c>
      <c r="H5" s="183" t="s">
        <v>300</v>
      </c>
      <c r="I5" s="183"/>
      <c r="J5" s="198" t="s">
        <v>66</v>
      </c>
      <c r="K5" s="231" t="s">
        <v>67</v>
      </c>
    </row>
    <row r="6" s="164" customFormat="1" ht="15" spans="1:11">
      <c r="A6" s="186" t="s">
        <v>301</v>
      </c>
      <c r="B6" s="187">
        <v>80</v>
      </c>
      <c r="C6" s="187"/>
      <c r="D6" s="188" t="s">
        <v>302</v>
      </c>
      <c r="E6" s="189"/>
      <c r="F6" s="190">
        <v>852</v>
      </c>
      <c r="G6" s="188"/>
      <c r="H6" s="191" t="s">
        <v>303</v>
      </c>
      <c r="I6" s="191"/>
      <c r="J6" s="190" t="s">
        <v>66</v>
      </c>
      <c r="K6" s="232" t="s">
        <v>67</v>
      </c>
    </row>
    <row r="7" s="164" customFormat="1" ht="15" spans="1:11">
      <c r="A7" s="192"/>
      <c r="B7" s="193"/>
      <c r="C7" s="193"/>
      <c r="D7" s="192"/>
      <c r="E7" s="193"/>
      <c r="F7" s="194"/>
      <c r="G7" s="192"/>
      <c r="H7" s="194"/>
      <c r="I7" s="193"/>
      <c r="J7" s="193"/>
      <c r="K7" s="193"/>
    </row>
    <row r="8" s="164" customFormat="1" spans="1:11">
      <c r="A8" s="195" t="s">
        <v>304</v>
      </c>
      <c r="B8" s="172" t="s">
        <v>305</v>
      </c>
      <c r="C8" s="172" t="s">
        <v>306</v>
      </c>
      <c r="D8" s="172" t="s">
        <v>307</v>
      </c>
      <c r="E8" s="172" t="s">
        <v>308</v>
      </c>
      <c r="F8" s="172" t="s">
        <v>309</v>
      </c>
      <c r="G8" s="196" t="s">
        <v>350</v>
      </c>
      <c r="H8" s="197"/>
      <c r="I8" s="197"/>
      <c r="J8" s="197"/>
      <c r="K8" s="233"/>
    </row>
    <row r="9" s="164" customFormat="1" spans="1:11">
      <c r="A9" s="181" t="s">
        <v>311</v>
      </c>
      <c r="B9" s="183"/>
      <c r="C9" s="198" t="s">
        <v>66</v>
      </c>
      <c r="D9" s="198" t="s">
        <v>67</v>
      </c>
      <c r="E9" s="177" t="s">
        <v>312</v>
      </c>
      <c r="F9" s="199" t="s">
        <v>313</v>
      </c>
      <c r="G9" s="200"/>
      <c r="H9" s="201"/>
      <c r="I9" s="201"/>
      <c r="J9" s="201"/>
      <c r="K9" s="234"/>
    </row>
    <row r="10" s="164" customFormat="1" spans="1:11">
      <c r="A10" s="181" t="s">
        <v>314</v>
      </c>
      <c r="B10" s="183"/>
      <c r="C10" s="198" t="s">
        <v>66</v>
      </c>
      <c r="D10" s="198" t="s">
        <v>67</v>
      </c>
      <c r="E10" s="177" t="s">
        <v>315</v>
      </c>
      <c r="F10" s="199" t="s">
        <v>316</v>
      </c>
      <c r="G10" s="200" t="s">
        <v>317</v>
      </c>
      <c r="H10" s="201"/>
      <c r="I10" s="201"/>
      <c r="J10" s="201"/>
      <c r="K10" s="234"/>
    </row>
    <row r="11" s="164" customFormat="1" spans="1:11">
      <c r="A11" s="202" t="s">
        <v>198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35"/>
    </row>
    <row r="12" s="164" customFormat="1" spans="1:11">
      <c r="A12" s="174" t="s">
        <v>88</v>
      </c>
      <c r="B12" s="198" t="s">
        <v>84</v>
      </c>
      <c r="C12" s="198" t="s">
        <v>85</v>
      </c>
      <c r="D12" s="199"/>
      <c r="E12" s="177" t="s">
        <v>86</v>
      </c>
      <c r="F12" s="198" t="s">
        <v>84</v>
      </c>
      <c r="G12" s="198" t="s">
        <v>85</v>
      </c>
      <c r="H12" s="198"/>
      <c r="I12" s="177" t="s">
        <v>318</v>
      </c>
      <c r="J12" s="198" t="s">
        <v>84</v>
      </c>
      <c r="K12" s="231" t="s">
        <v>85</v>
      </c>
    </row>
    <row r="13" s="164" customFormat="1" spans="1:11">
      <c r="A13" s="174" t="s">
        <v>91</v>
      </c>
      <c r="B13" s="198" t="s">
        <v>84</v>
      </c>
      <c r="C13" s="198" t="s">
        <v>85</v>
      </c>
      <c r="D13" s="199"/>
      <c r="E13" s="177" t="s">
        <v>96</v>
      </c>
      <c r="F13" s="198" t="s">
        <v>84</v>
      </c>
      <c r="G13" s="198" t="s">
        <v>85</v>
      </c>
      <c r="H13" s="198"/>
      <c r="I13" s="177" t="s">
        <v>319</v>
      </c>
      <c r="J13" s="198" t="s">
        <v>84</v>
      </c>
      <c r="K13" s="231" t="s">
        <v>85</v>
      </c>
    </row>
    <row r="14" s="164" customFormat="1" ht="15" spans="1:11">
      <c r="A14" s="186" t="s">
        <v>320</v>
      </c>
      <c r="B14" s="190" t="s">
        <v>84</v>
      </c>
      <c r="C14" s="190" t="s">
        <v>85</v>
      </c>
      <c r="D14" s="189"/>
      <c r="E14" s="188" t="s">
        <v>321</v>
      </c>
      <c r="F14" s="190" t="s">
        <v>84</v>
      </c>
      <c r="G14" s="190" t="s">
        <v>85</v>
      </c>
      <c r="H14" s="190"/>
      <c r="I14" s="188" t="s">
        <v>322</v>
      </c>
      <c r="J14" s="190" t="s">
        <v>84</v>
      </c>
      <c r="K14" s="232" t="s">
        <v>85</v>
      </c>
    </row>
    <row r="15" s="164" customFormat="1" ht="15" spans="1:11">
      <c r="A15" s="192"/>
      <c r="B15" s="204"/>
      <c r="C15" s="204"/>
      <c r="D15" s="193"/>
      <c r="E15" s="192"/>
      <c r="F15" s="204"/>
      <c r="G15" s="204"/>
      <c r="H15" s="204"/>
      <c r="I15" s="192"/>
      <c r="J15" s="204"/>
      <c r="K15" s="204"/>
    </row>
    <row r="16" s="165" customFormat="1" spans="1:11">
      <c r="A16" s="168" t="s">
        <v>323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36"/>
    </row>
    <row r="17" s="164" customFormat="1" spans="1:11">
      <c r="A17" s="181" t="s">
        <v>324</v>
      </c>
      <c r="B17" s="183"/>
      <c r="C17" s="183"/>
      <c r="D17" s="183"/>
      <c r="E17" s="183"/>
      <c r="F17" s="183"/>
      <c r="G17" s="183"/>
      <c r="H17" s="183"/>
      <c r="I17" s="183"/>
      <c r="J17" s="183"/>
      <c r="K17" s="237"/>
    </row>
    <row r="18" s="164" customFormat="1" spans="1:11">
      <c r="A18" s="181" t="s">
        <v>325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237"/>
    </row>
    <row r="19" s="164" customFormat="1" spans="1:11">
      <c r="A19" s="206" t="s">
        <v>351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31"/>
    </row>
    <row r="20" s="164" customFormat="1" spans="1:11">
      <c r="A20" s="207" t="s">
        <v>352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38"/>
    </row>
    <row r="21" s="164" customFormat="1" spans="1:11">
      <c r="A21" s="207" t="s">
        <v>353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38"/>
    </row>
    <row r="22" s="164" customFormat="1" spans="1:11">
      <c r="A22" s="207"/>
      <c r="B22" s="208"/>
      <c r="C22" s="208"/>
      <c r="D22" s="208"/>
      <c r="E22" s="208"/>
      <c r="F22" s="208"/>
      <c r="G22" s="208"/>
      <c r="H22" s="208"/>
      <c r="I22" s="208"/>
      <c r="J22" s="208"/>
      <c r="K22" s="238"/>
    </row>
    <row r="23" s="164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39"/>
    </row>
    <row r="24" s="164" customFormat="1" spans="1:11">
      <c r="A24" s="181" t="s">
        <v>125</v>
      </c>
      <c r="B24" s="183"/>
      <c r="C24" s="198" t="s">
        <v>66</v>
      </c>
      <c r="D24" s="198" t="s">
        <v>67</v>
      </c>
      <c r="E24" s="180"/>
      <c r="F24" s="180"/>
      <c r="G24" s="180"/>
      <c r="H24" s="180"/>
      <c r="I24" s="180"/>
      <c r="J24" s="180"/>
      <c r="K24" s="230"/>
    </row>
    <row r="25" s="164" customFormat="1" ht="15" spans="1:11">
      <c r="A25" s="211" t="s">
        <v>329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40"/>
    </row>
    <row r="26" s="164" customFormat="1" ht="15" spans="1:11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s="164" customFormat="1" spans="1:11">
      <c r="A27" s="214" t="s">
        <v>330</v>
      </c>
      <c r="B27" s="197"/>
      <c r="C27" s="197"/>
      <c r="D27" s="197"/>
      <c r="E27" s="197"/>
      <c r="F27" s="197"/>
      <c r="G27" s="197"/>
      <c r="H27" s="197"/>
      <c r="I27" s="197"/>
      <c r="J27" s="197"/>
      <c r="K27" s="233"/>
    </row>
    <row r="28" s="164" customFormat="1" spans="1:11">
      <c r="A28" s="215" t="s">
        <v>354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41"/>
    </row>
    <row r="29" s="164" customFormat="1" ht="17.25" customHeight="1" spans="1:11">
      <c r="A29" s="217" t="s">
        <v>355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2"/>
    </row>
    <row r="30" s="164" customFormat="1" ht="17.25" customHeight="1" spans="1:1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42"/>
    </row>
    <row r="31" s="164" customFormat="1" ht="17.25" customHeight="1" spans="1:11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42"/>
    </row>
    <row r="32" s="164" customFormat="1" ht="17.25" customHeight="1" spans="1:11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42"/>
    </row>
    <row r="33" s="164" customFormat="1" ht="17.25" customHeight="1" spans="1:11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42"/>
    </row>
    <row r="34" s="164" customFormat="1" ht="17.25" customHeight="1" spans="1:11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42"/>
    </row>
    <row r="35" s="164" customFormat="1" ht="17.25" customHeight="1" spans="1:1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38"/>
    </row>
    <row r="36" s="164" customFormat="1" ht="17.25" customHeight="1" spans="1:11">
      <c r="A36" s="219"/>
      <c r="B36" s="208"/>
      <c r="C36" s="208"/>
      <c r="D36" s="208"/>
      <c r="E36" s="208"/>
      <c r="F36" s="208"/>
      <c r="G36" s="208"/>
      <c r="H36" s="208"/>
      <c r="I36" s="208"/>
      <c r="J36" s="208"/>
      <c r="K36" s="238"/>
    </row>
    <row r="37" s="164" customFormat="1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43"/>
    </row>
    <row r="38" s="164" customFormat="1" ht="18.75" customHeight="1" spans="1:11">
      <c r="A38" s="222" t="s">
        <v>335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44"/>
    </row>
    <row r="39" s="166" customFormat="1" ht="18.75" customHeight="1" spans="1:11">
      <c r="A39" s="181" t="s">
        <v>336</v>
      </c>
      <c r="B39" s="183"/>
      <c r="C39" s="183"/>
      <c r="D39" s="180" t="s">
        <v>337</v>
      </c>
      <c r="E39" s="180"/>
      <c r="F39" s="224" t="s">
        <v>338</v>
      </c>
      <c r="G39" s="225"/>
      <c r="H39" s="183" t="s">
        <v>339</v>
      </c>
      <c r="I39" s="183"/>
      <c r="J39" s="183" t="s">
        <v>340</v>
      </c>
      <c r="K39" s="237"/>
    </row>
    <row r="40" s="164" customFormat="1" ht="18.75" customHeight="1" spans="1:13">
      <c r="A40" s="181" t="s">
        <v>188</v>
      </c>
      <c r="B40" s="183"/>
      <c r="C40" s="183"/>
      <c r="D40" s="183"/>
      <c r="E40" s="183"/>
      <c r="F40" s="183"/>
      <c r="G40" s="183"/>
      <c r="H40" s="183"/>
      <c r="I40" s="183"/>
      <c r="J40" s="183"/>
      <c r="K40" s="237"/>
      <c r="M40" s="166"/>
    </row>
    <row r="41" s="164" customFormat="1" ht="30.95" customHeight="1" spans="1:11">
      <c r="A41" s="181"/>
      <c r="B41" s="183"/>
      <c r="C41" s="183"/>
      <c r="D41" s="183"/>
      <c r="E41" s="183"/>
      <c r="F41" s="183"/>
      <c r="G41" s="183"/>
      <c r="H41" s="183"/>
      <c r="I41" s="183"/>
      <c r="J41" s="183"/>
      <c r="K41" s="237"/>
    </row>
    <row r="42" s="164" customFormat="1" ht="18.75" customHeight="1" spans="1:11">
      <c r="A42" s="181"/>
      <c r="B42" s="183"/>
      <c r="C42" s="183"/>
      <c r="D42" s="183"/>
      <c r="E42" s="183"/>
      <c r="F42" s="183"/>
      <c r="G42" s="183"/>
      <c r="H42" s="183"/>
      <c r="I42" s="183"/>
      <c r="J42" s="183"/>
      <c r="K42" s="237"/>
    </row>
    <row r="43" s="164" customFormat="1" ht="32.1" customHeight="1" spans="1:11">
      <c r="A43" s="186" t="s">
        <v>137</v>
      </c>
      <c r="B43" s="226" t="s">
        <v>341</v>
      </c>
      <c r="C43" s="226"/>
      <c r="D43" s="188" t="s">
        <v>342</v>
      </c>
      <c r="E43" s="189"/>
      <c r="F43" s="188" t="s">
        <v>141</v>
      </c>
      <c r="G43" s="227" t="s">
        <v>356</v>
      </c>
      <c r="H43" s="228" t="s">
        <v>142</v>
      </c>
      <c r="I43" s="228"/>
      <c r="J43" s="226"/>
      <c r="K43" s="245"/>
    </row>
    <row r="44" s="164" customFormat="1" ht="16.5" customHeight="1"/>
    <row r="45" s="164" customFormat="1" ht="16.5" customHeight="1"/>
    <row r="46" s="164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19.0583333333333" style="120" customWidth="1"/>
    <col min="11" max="11" width="20" style="120" customWidth="1"/>
    <col min="12" max="12" width="17.9666666666667" style="120" customWidth="1"/>
    <col min="13" max="13" width="15.775" style="120" customWidth="1"/>
    <col min="14" max="14" width="16.4" style="120" customWidth="1"/>
    <col min="15" max="15" width="16.0916666666667" style="120" customWidth="1"/>
    <col min="16" max="16" width="16.375" style="120" customWidth="1"/>
    <col min="17" max="16384" width="9" style="119"/>
  </cols>
  <sheetData>
    <row r="1" s="119" customFormat="1" ht="30" customHeight="1" spans="1:16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48"/>
      <c r="K1" s="148"/>
      <c r="L1" s="148"/>
      <c r="M1" s="148"/>
      <c r="N1" s="148"/>
      <c r="O1" s="148"/>
      <c r="P1" s="148"/>
    </row>
    <row r="2" s="119" customFormat="1" ht="29.1" customHeight="1" spans="1:16">
      <c r="A2" s="123" t="s">
        <v>62</v>
      </c>
      <c r="B2" s="124" t="s">
        <v>347</v>
      </c>
      <c r="C2" s="124"/>
      <c r="D2" s="125" t="s">
        <v>68</v>
      </c>
      <c r="E2" s="124" t="s">
        <v>348</v>
      </c>
      <c r="F2" s="124"/>
      <c r="G2" s="124"/>
      <c r="H2" s="124"/>
      <c r="I2" s="149"/>
      <c r="J2" s="150" t="s">
        <v>58</v>
      </c>
      <c r="K2" s="150"/>
      <c r="L2" s="150"/>
      <c r="M2" s="150"/>
      <c r="N2" s="151"/>
      <c r="O2" s="151"/>
      <c r="P2" s="152"/>
    </row>
    <row r="3" s="119" customFormat="1" ht="29.1" customHeight="1" spans="1:16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1"/>
      <c r="J3" s="153"/>
      <c r="K3" s="153"/>
      <c r="L3" s="153"/>
      <c r="M3" s="153"/>
      <c r="N3" s="154"/>
      <c r="O3" s="154"/>
      <c r="P3" s="155"/>
    </row>
    <row r="4" s="119" customFormat="1" ht="29.1" customHeight="1" spans="1:16">
      <c r="A4" s="126"/>
      <c r="B4" s="128" t="s">
        <v>110</v>
      </c>
      <c r="C4" s="129" t="s">
        <v>111</v>
      </c>
      <c r="D4" s="130" t="s">
        <v>112</v>
      </c>
      <c r="E4" s="129" t="s">
        <v>113</v>
      </c>
      <c r="F4" s="129" t="s">
        <v>114</v>
      </c>
      <c r="G4" s="129" t="s">
        <v>115</v>
      </c>
      <c r="H4" s="129" t="s">
        <v>116</v>
      </c>
      <c r="I4" s="141"/>
      <c r="J4" s="156" t="s">
        <v>111</v>
      </c>
      <c r="K4" s="156" t="s">
        <v>112</v>
      </c>
      <c r="L4" s="157" t="s">
        <v>113</v>
      </c>
      <c r="M4" s="156" t="s">
        <v>114</v>
      </c>
      <c r="N4" s="156" t="s">
        <v>115</v>
      </c>
      <c r="O4" s="156" t="s">
        <v>116</v>
      </c>
      <c r="P4" s="143" t="s">
        <v>257</v>
      </c>
    </row>
    <row r="5" s="119" customFormat="1" ht="29.1" customHeight="1" spans="1:16">
      <c r="A5" s="126"/>
      <c r="B5" s="128" t="s">
        <v>357</v>
      </c>
      <c r="C5" s="129" t="s">
        <v>150</v>
      </c>
      <c r="D5" s="130" t="s">
        <v>151</v>
      </c>
      <c r="E5" s="129" t="s">
        <v>152</v>
      </c>
      <c r="F5" s="129" t="s">
        <v>153</v>
      </c>
      <c r="G5" s="129" t="s">
        <v>154</v>
      </c>
      <c r="H5" s="129" t="s">
        <v>155</v>
      </c>
      <c r="I5" s="141"/>
      <c r="J5" s="158" t="s">
        <v>258</v>
      </c>
      <c r="K5" s="158" t="s">
        <v>259</v>
      </c>
      <c r="L5" s="158" t="s">
        <v>260</v>
      </c>
      <c r="M5" s="158" t="s">
        <v>261</v>
      </c>
      <c r="N5" s="158" t="s">
        <v>262</v>
      </c>
      <c r="O5" s="158" t="s">
        <v>263</v>
      </c>
      <c r="P5" s="158" t="s">
        <v>264</v>
      </c>
    </row>
    <row r="6" s="119" customFormat="1" ht="29.1" customHeight="1" spans="1:16">
      <c r="A6" s="131" t="s">
        <v>358</v>
      </c>
      <c r="B6" s="132">
        <f>C6-2.1</f>
        <v>91.8</v>
      </c>
      <c r="C6" s="132">
        <f>D6-2.1</f>
        <v>93.9</v>
      </c>
      <c r="D6" s="133">
        <v>96</v>
      </c>
      <c r="E6" s="132">
        <f t="shared" ref="E6:H6" si="0">D6+2.1</f>
        <v>98.1</v>
      </c>
      <c r="F6" s="132">
        <f t="shared" si="0"/>
        <v>100.2</v>
      </c>
      <c r="G6" s="132">
        <f t="shared" si="0"/>
        <v>102.3</v>
      </c>
      <c r="H6" s="132">
        <f t="shared" si="0"/>
        <v>104.4</v>
      </c>
      <c r="I6" s="141"/>
      <c r="J6" s="159" t="s">
        <v>266</v>
      </c>
      <c r="K6" s="159" t="s">
        <v>265</v>
      </c>
      <c r="L6" s="159" t="s">
        <v>266</v>
      </c>
      <c r="M6" s="159" t="s">
        <v>265</v>
      </c>
      <c r="N6" s="160">
        <f>-0.5-1</f>
        <v>-1.5</v>
      </c>
      <c r="O6" s="159" t="s">
        <v>265</v>
      </c>
      <c r="P6" s="159"/>
    </row>
    <row r="7" s="119" customFormat="1" ht="29.1" customHeight="1" spans="1:16">
      <c r="A7" s="131" t="s">
        <v>161</v>
      </c>
      <c r="B7" s="132">
        <f>C7-1.5</f>
        <v>65</v>
      </c>
      <c r="C7" s="132">
        <f>D7-1.5</f>
        <v>66.5</v>
      </c>
      <c r="D7" s="133">
        <v>68</v>
      </c>
      <c r="E7" s="132">
        <f t="shared" ref="E7:H7" si="1">D7+1.5</f>
        <v>69.5</v>
      </c>
      <c r="F7" s="132">
        <f t="shared" si="1"/>
        <v>71</v>
      </c>
      <c r="G7" s="132">
        <f t="shared" si="1"/>
        <v>72.5</v>
      </c>
      <c r="H7" s="132">
        <f t="shared" si="1"/>
        <v>74</v>
      </c>
      <c r="I7" s="141"/>
      <c r="J7" s="159" t="s">
        <v>265</v>
      </c>
      <c r="K7" s="159" t="s">
        <v>265</v>
      </c>
      <c r="L7" s="159" t="s">
        <v>265</v>
      </c>
      <c r="M7" s="159" t="s">
        <v>265</v>
      </c>
      <c r="N7" s="160" t="s">
        <v>268</v>
      </c>
      <c r="O7" s="159" t="s">
        <v>265</v>
      </c>
      <c r="P7" s="159"/>
    </row>
    <row r="8" s="119" customFormat="1" ht="29.1" customHeight="1" spans="1:16">
      <c r="A8" s="131" t="s">
        <v>164</v>
      </c>
      <c r="B8" s="134">
        <f>C8-4</f>
        <v>66</v>
      </c>
      <c r="C8" s="134">
        <f>D8-4</f>
        <v>70</v>
      </c>
      <c r="D8" s="133">
        <v>74</v>
      </c>
      <c r="E8" s="134">
        <f t="shared" ref="E8:E10" si="2">D8+4</f>
        <v>78</v>
      </c>
      <c r="F8" s="134">
        <f>E8+5</f>
        <v>83</v>
      </c>
      <c r="G8" s="134">
        <f>F8+6</f>
        <v>89</v>
      </c>
      <c r="H8" s="134">
        <f>G8+6</f>
        <v>95</v>
      </c>
      <c r="I8" s="141"/>
      <c r="J8" s="161" t="s">
        <v>272</v>
      </c>
      <c r="K8" s="159" t="s">
        <v>265</v>
      </c>
      <c r="L8" s="139" t="s">
        <v>270</v>
      </c>
      <c r="M8" s="159" t="s">
        <v>265</v>
      </c>
      <c r="N8" s="161" t="s">
        <v>282</v>
      </c>
      <c r="O8" s="139" t="s">
        <v>270</v>
      </c>
      <c r="P8" s="139"/>
    </row>
    <row r="9" s="119" customFormat="1" ht="29.1" customHeight="1" spans="1:16">
      <c r="A9" s="131" t="s">
        <v>165</v>
      </c>
      <c r="B9" s="134">
        <f>C9-4</f>
        <v>74</v>
      </c>
      <c r="C9" s="134">
        <f>D9-4</f>
        <v>78</v>
      </c>
      <c r="D9" s="133">
        <v>82</v>
      </c>
      <c r="E9" s="134">
        <f t="shared" si="2"/>
        <v>86</v>
      </c>
      <c r="F9" s="134">
        <f>E9+5</f>
        <v>91</v>
      </c>
      <c r="G9" s="134">
        <f>F9+6</f>
        <v>97</v>
      </c>
      <c r="H9" s="134">
        <f>G9+6</f>
        <v>103</v>
      </c>
      <c r="I9" s="141"/>
      <c r="J9" s="159" t="s">
        <v>265</v>
      </c>
      <c r="K9" s="159" t="s">
        <v>265</v>
      </c>
      <c r="L9" s="139" t="s">
        <v>271</v>
      </c>
      <c r="M9" s="159" t="s">
        <v>265</v>
      </c>
      <c r="N9" s="159" t="s">
        <v>265</v>
      </c>
      <c r="O9" s="139" t="s">
        <v>271</v>
      </c>
      <c r="P9" s="159"/>
    </row>
    <row r="10" s="119" customFormat="1" ht="29.1" customHeight="1" spans="1:16">
      <c r="A10" s="131" t="s">
        <v>167</v>
      </c>
      <c r="B10" s="132">
        <f>C10-3.6</f>
        <v>90.8</v>
      </c>
      <c r="C10" s="132">
        <f>D10-3.6</f>
        <v>94.4</v>
      </c>
      <c r="D10" s="133" t="s">
        <v>359</v>
      </c>
      <c r="E10" s="132">
        <f t="shared" si="2"/>
        <v>102</v>
      </c>
      <c r="F10" s="132">
        <f t="shared" ref="F10:H10" si="3">E10+4</f>
        <v>106</v>
      </c>
      <c r="G10" s="132">
        <f t="shared" si="3"/>
        <v>110</v>
      </c>
      <c r="H10" s="132">
        <f t="shared" si="3"/>
        <v>114</v>
      </c>
      <c r="I10" s="141"/>
      <c r="J10" s="161" t="s">
        <v>272</v>
      </c>
      <c r="K10" s="159" t="s">
        <v>265</v>
      </c>
      <c r="L10" s="159" t="s">
        <v>273</v>
      </c>
      <c r="M10" s="161" t="s">
        <v>275</v>
      </c>
      <c r="N10" s="161" t="s">
        <v>346</v>
      </c>
      <c r="O10" s="159" t="s">
        <v>273</v>
      </c>
      <c r="P10" s="139"/>
    </row>
    <row r="11" s="119" customFormat="1" ht="29.1" customHeight="1" spans="1:16">
      <c r="A11" s="135" t="s">
        <v>171</v>
      </c>
      <c r="B11" s="132">
        <f>C11-2.3/2</f>
        <v>27.2</v>
      </c>
      <c r="C11" s="132">
        <f>D11-2.3/2</f>
        <v>28.35</v>
      </c>
      <c r="D11" s="133">
        <v>29.5</v>
      </c>
      <c r="E11" s="132">
        <f t="shared" ref="E11:H11" si="4">D11+2.6/2</f>
        <v>30.8</v>
      </c>
      <c r="F11" s="132">
        <f t="shared" si="4"/>
        <v>32.1</v>
      </c>
      <c r="G11" s="132">
        <f t="shared" si="4"/>
        <v>33.4</v>
      </c>
      <c r="H11" s="132">
        <f t="shared" si="4"/>
        <v>34.7</v>
      </c>
      <c r="I11" s="141"/>
      <c r="J11" s="159" t="s">
        <v>265</v>
      </c>
      <c r="K11" s="159" t="s">
        <v>265</v>
      </c>
      <c r="L11" s="139" t="s">
        <v>275</v>
      </c>
      <c r="M11" s="161" t="s">
        <v>276</v>
      </c>
      <c r="N11" s="159" t="s">
        <v>265</v>
      </c>
      <c r="O11" s="139" t="s">
        <v>275</v>
      </c>
      <c r="P11" s="139"/>
    </row>
    <row r="12" s="119" customFormat="1" ht="29.1" customHeight="1" spans="1:16">
      <c r="A12" s="135" t="s">
        <v>175</v>
      </c>
      <c r="B12" s="132">
        <f>C12-0.7</f>
        <v>19.1</v>
      </c>
      <c r="C12" s="132">
        <f>D12-0.7</f>
        <v>19.8</v>
      </c>
      <c r="D12" s="133">
        <v>20.5</v>
      </c>
      <c r="E12" s="132">
        <f>D12+0.7</f>
        <v>21.2</v>
      </c>
      <c r="F12" s="132">
        <f>E12+0.7</f>
        <v>21.9</v>
      </c>
      <c r="G12" s="132">
        <f>F12+0.9</f>
        <v>22.8</v>
      </c>
      <c r="H12" s="132">
        <f>G12+0.9</f>
        <v>23.7</v>
      </c>
      <c r="I12" s="141"/>
      <c r="J12" s="159" t="s">
        <v>266</v>
      </c>
      <c r="K12" s="139" t="s">
        <v>271</v>
      </c>
      <c r="L12" s="159" t="s">
        <v>266</v>
      </c>
      <c r="M12" s="159" t="s">
        <v>265</v>
      </c>
      <c r="N12" s="159" t="s">
        <v>265</v>
      </c>
      <c r="O12" s="159" t="s">
        <v>266</v>
      </c>
      <c r="P12" s="139"/>
    </row>
    <row r="13" s="119" customFormat="1" ht="29.1" customHeight="1" spans="1:16">
      <c r="A13" s="131" t="s">
        <v>360</v>
      </c>
      <c r="B13" s="132">
        <f>C13-0.5</f>
        <v>16.5</v>
      </c>
      <c r="C13" s="132">
        <f>D13-0.5</f>
        <v>17</v>
      </c>
      <c r="D13" s="133">
        <v>17.5</v>
      </c>
      <c r="E13" s="132">
        <f>D13+0.5</f>
        <v>18</v>
      </c>
      <c r="F13" s="132">
        <f>E13+0.5</f>
        <v>18.5</v>
      </c>
      <c r="G13" s="132">
        <f>F13+0.7</f>
        <v>19.2</v>
      </c>
      <c r="H13" s="132">
        <f>G13+0.7</f>
        <v>19.9</v>
      </c>
      <c r="I13" s="141"/>
      <c r="J13" s="159" t="s">
        <v>265</v>
      </c>
      <c r="K13" s="159" t="s">
        <v>265</v>
      </c>
      <c r="L13" s="159" t="s">
        <v>265</v>
      </c>
      <c r="M13" s="159" t="s">
        <v>265</v>
      </c>
      <c r="N13" s="159" t="s">
        <v>265</v>
      </c>
      <c r="O13" s="159" t="s">
        <v>265</v>
      </c>
      <c r="P13" s="139"/>
    </row>
    <row r="14" s="119" customFormat="1" ht="29.1" customHeight="1" spans="1:16">
      <c r="A14" s="131" t="s">
        <v>181</v>
      </c>
      <c r="B14" s="132">
        <f>C14-0.7</f>
        <v>26.7</v>
      </c>
      <c r="C14" s="132">
        <f>D14-0.6</f>
        <v>27.4</v>
      </c>
      <c r="D14" s="133">
        <v>28</v>
      </c>
      <c r="E14" s="132">
        <f>D14+0.6</f>
        <v>28.6</v>
      </c>
      <c r="F14" s="132">
        <f>E14+0.7</f>
        <v>29.3</v>
      </c>
      <c r="G14" s="132">
        <f>F14+0.6</f>
        <v>29.9</v>
      </c>
      <c r="H14" s="132">
        <f>G14+0.7</f>
        <v>30.6</v>
      </c>
      <c r="I14" s="141"/>
      <c r="J14" s="139" t="s">
        <v>279</v>
      </c>
      <c r="K14" s="159" t="s">
        <v>265</v>
      </c>
      <c r="L14" s="139" t="s">
        <v>279</v>
      </c>
      <c r="M14" s="159" t="s">
        <v>265</v>
      </c>
      <c r="N14" s="161" t="s">
        <v>272</v>
      </c>
      <c r="O14" s="139" t="s">
        <v>279</v>
      </c>
      <c r="P14" s="139"/>
    </row>
    <row r="15" s="119" customFormat="1" ht="29.1" customHeight="1" spans="1:16">
      <c r="A15" s="131" t="s">
        <v>182</v>
      </c>
      <c r="B15" s="132">
        <f>C15-0.9</f>
        <v>37.2</v>
      </c>
      <c r="C15" s="132">
        <f>D15-0.9</f>
        <v>38.1</v>
      </c>
      <c r="D15" s="133">
        <v>39</v>
      </c>
      <c r="E15" s="132">
        <f t="shared" ref="E15:H15" si="5">D15+1.1</f>
        <v>40.1</v>
      </c>
      <c r="F15" s="132">
        <f t="shared" si="5"/>
        <v>41.2</v>
      </c>
      <c r="G15" s="132">
        <f t="shared" si="5"/>
        <v>42.3</v>
      </c>
      <c r="H15" s="132">
        <f t="shared" si="5"/>
        <v>43.4</v>
      </c>
      <c r="I15" s="141"/>
      <c r="J15" s="159" t="s">
        <v>265</v>
      </c>
      <c r="K15" s="139" t="s">
        <v>271</v>
      </c>
      <c r="L15" s="159" t="s">
        <v>265</v>
      </c>
      <c r="M15" s="159" t="s">
        <v>265</v>
      </c>
      <c r="N15" s="159" t="s">
        <v>265</v>
      </c>
      <c r="O15" s="159" t="s">
        <v>265</v>
      </c>
      <c r="P15" s="139"/>
    </row>
    <row r="16" s="119" customFormat="1" ht="29.1" customHeight="1" spans="1:16">
      <c r="A16" s="131" t="s">
        <v>361</v>
      </c>
      <c r="B16" s="132">
        <f>D16-0.5</f>
        <v>13.5</v>
      </c>
      <c r="C16" s="132">
        <f t="shared" ref="C16:H16" si="6">B16</f>
        <v>13.5</v>
      </c>
      <c r="D16" s="133">
        <v>14</v>
      </c>
      <c r="E16" s="132">
        <f t="shared" si="6"/>
        <v>14</v>
      </c>
      <c r="F16" s="132">
        <f>D16+1.5</f>
        <v>15.5</v>
      </c>
      <c r="G16" s="132">
        <f t="shared" si="6"/>
        <v>15.5</v>
      </c>
      <c r="H16" s="132">
        <f t="shared" si="6"/>
        <v>15.5</v>
      </c>
      <c r="I16" s="141"/>
      <c r="J16" s="159" t="s">
        <v>265</v>
      </c>
      <c r="K16" s="159" t="s">
        <v>266</v>
      </c>
      <c r="L16" s="159" t="s">
        <v>265</v>
      </c>
      <c r="M16" s="159" t="s">
        <v>266</v>
      </c>
      <c r="N16" s="161" t="s">
        <v>272</v>
      </c>
      <c r="O16" s="159" t="s">
        <v>265</v>
      </c>
      <c r="P16" s="139"/>
    </row>
    <row r="17" s="119" customFormat="1" ht="29.1" customHeight="1" spans="1:16">
      <c r="A17" s="131" t="s">
        <v>185</v>
      </c>
      <c r="B17" s="132">
        <f>D17-0.5</f>
        <v>15.5</v>
      </c>
      <c r="C17" s="132">
        <f t="shared" ref="C17:H17" si="7">B17</f>
        <v>15.5</v>
      </c>
      <c r="D17" s="133">
        <v>16</v>
      </c>
      <c r="E17" s="132">
        <f t="shared" si="7"/>
        <v>16</v>
      </c>
      <c r="F17" s="132">
        <f>D17+1.5</f>
        <v>17.5</v>
      </c>
      <c r="G17" s="132">
        <f t="shared" si="7"/>
        <v>17.5</v>
      </c>
      <c r="H17" s="132">
        <f t="shared" si="7"/>
        <v>17.5</v>
      </c>
      <c r="I17" s="141"/>
      <c r="J17" s="139" t="s">
        <v>279</v>
      </c>
      <c r="K17" s="159" t="s">
        <v>265</v>
      </c>
      <c r="L17" s="139" t="s">
        <v>274</v>
      </c>
      <c r="M17" s="161" t="s">
        <v>281</v>
      </c>
      <c r="N17" s="159" t="s">
        <v>265</v>
      </c>
      <c r="O17" s="159" t="s">
        <v>265</v>
      </c>
      <c r="P17" s="139"/>
    </row>
    <row r="18" s="119" customFormat="1" ht="29.1" customHeight="1" spans="1:16">
      <c r="A18" s="131" t="s">
        <v>362</v>
      </c>
      <c r="B18" s="132">
        <f>C18</f>
        <v>4</v>
      </c>
      <c r="C18" s="132">
        <f>D18</f>
        <v>4</v>
      </c>
      <c r="D18" s="133">
        <v>4</v>
      </c>
      <c r="E18" s="132">
        <f t="shared" ref="E18:H18" si="8">D18</f>
        <v>4</v>
      </c>
      <c r="F18" s="132">
        <f t="shared" si="8"/>
        <v>4</v>
      </c>
      <c r="G18" s="132">
        <f t="shared" si="8"/>
        <v>4</v>
      </c>
      <c r="H18" s="132">
        <f t="shared" si="8"/>
        <v>4</v>
      </c>
      <c r="I18" s="141"/>
      <c r="J18" s="159" t="s">
        <v>265</v>
      </c>
      <c r="K18" s="159" t="s">
        <v>265</v>
      </c>
      <c r="L18" s="139" t="s">
        <v>266</v>
      </c>
      <c r="M18" s="161" t="s">
        <v>283</v>
      </c>
      <c r="N18" s="159" t="s">
        <v>265</v>
      </c>
      <c r="O18" s="159" t="s">
        <v>265</v>
      </c>
      <c r="P18" s="139"/>
    </row>
    <row r="19" s="119" customFormat="1" ht="29.1" customHeight="1" spans="1:16">
      <c r="A19" s="129"/>
      <c r="B19" s="136"/>
      <c r="C19" s="136"/>
      <c r="D19" s="137"/>
      <c r="E19" s="136"/>
      <c r="F19" s="136"/>
      <c r="G19" s="136"/>
      <c r="H19" s="136"/>
      <c r="I19" s="141"/>
      <c r="J19" s="139"/>
      <c r="K19" s="139"/>
      <c r="L19" s="159"/>
      <c r="M19" s="159"/>
      <c r="N19" s="139"/>
      <c r="O19" s="139"/>
      <c r="P19" s="139"/>
    </row>
    <row r="20" s="119" customFormat="1" ht="29.1" customHeight="1" spans="1:16">
      <c r="A20" s="129"/>
      <c r="B20" s="136"/>
      <c r="C20" s="136"/>
      <c r="D20" s="137"/>
      <c r="E20" s="136"/>
      <c r="F20" s="136"/>
      <c r="G20" s="136"/>
      <c r="H20" s="136"/>
      <c r="I20" s="141"/>
      <c r="J20" s="139"/>
      <c r="K20" s="139"/>
      <c r="L20" s="159"/>
      <c r="M20" s="159"/>
      <c r="N20" s="139"/>
      <c r="O20" s="139"/>
      <c r="P20" s="139"/>
    </row>
    <row r="21" s="119" customFormat="1" ht="29.1" customHeight="1" spans="1:16">
      <c r="A21" s="129"/>
      <c r="B21" s="136"/>
      <c r="C21" s="136"/>
      <c r="D21" s="137"/>
      <c r="E21" s="136"/>
      <c r="F21" s="136"/>
      <c r="G21" s="136"/>
      <c r="H21" s="136"/>
      <c r="I21" s="141"/>
      <c r="J21" s="139"/>
      <c r="K21" s="139"/>
      <c r="L21" s="139"/>
      <c r="M21" s="161"/>
      <c r="N21" s="139"/>
      <c r="O21" s="139"/>
      <c r="P21" s="139"/>
    </row>
    <row r="22" s="119" customFormat="1" ht="29.1" customHeight="1" spans="1:16">
      <c r="A22" s="138"/>
      <c r="B22" s="139"/>
      <c r="C22" s="140"/>
      <c r="D22" s="140"/>
      <c r="E22" s="140"/>
      <c r="F22" s="140"/>
      <c r="G22" s="139"/>
      <c r="H22" s="141"/>
      <c r="I22" s="141"/>
      <c r="J22" s="139"/>
      <c r="K22" s="139"/>
      <c r="L22" s="139"/>
      <c r="M22" s="139"/>
      <c r="N22" s="139"/>
      <c r="O22" s="139"/>
      <c r="P22" s="139"/>
    </row>
    <row r="23" s="119" customFormat="1" ht="29.1" customHeight="1" spans="1:16">
      <c r="A23" s="142"/>
      <c r="B23" s="143"/>
      <c r="C23" s="144"/>
      <c r="D23" s="144"/>
      <c r="E23" s="145"/>
      <c r="F23" s="145"/>
      <c r="G23" s="143"/>
      <c r="H23" s="141"/>
      <c r="I23" s="141"/>
      <c r="J23" s="143"/>
      <c r="K23" s="139"/>
      <c r="L23" s="143"/>
      <c r="M23" s="143"/>
      <c r="N23" s="143"/>
      <c r="O23" s="143"/>
      <c r="P23" s="143"/>
    </row>
    <row r="24" s="119" customFormat="1" ht="14.25" spans="1:16">
      <c r="A24" s="146" t="s">
        <v>188</v>
      </c>
      <c r="D24" s="147"/>
      <c r="E24" s="147"/>
      <c r="F24" s="147"/>
      <c r="G24" s="147"/>
      <c r="H24" s="147"/>
      <c r="I24" s="147"/>
      <c r="J24" s="162"/>
      <c r="K24" s="162"/>
      <c r="L24" s="162"/>
      <c r="M24" s="162"/>
      <c r="N24" s="162"/>
      <c r="O24" s="162"/>
      <c r="P24" s="162"/>
    </row>
    <row r="25" s="119" customFormat="1" ht="14.25" spans="1:16">
      <c r="A25" s="119" t="s">
        <v>189</v>
      </c>
      <c r="B25" s="147"/>
      <c r="C25" s="147"/>
      <c r="D25" s="147"/>
      <c r="E25" s="147"/>
      <c r="F25" s="147"/>
      <c r="G25" s="147"/>
      <c r="H25" s="147"/>
      <c r="I25" s="147"/>
      <c r="J25" s="163"/>
      <c r="K25" s="163" t="s">
        <v>285</v>
      </c>
      <c r="L25" s="163"/>
      <c r="M25" s="163" t="s">
        <v>286</v>
      </c>
      <c r="N25" s="163"/>
      <c r="O25" s="163"/>
      <c r="P25" s="120"/>
    </row>
    <row r="26" s="119" customFormat="1" customHeight="1" spans="1:16">
      <c r="A26" s="147"/>
      <c r="J26" s="120"/>
      <c r="K26" s="120"/>
      <c r="L26" s="120"/>
      <c r="M26" s="120"/>
      <c r="N26" s="120"/>
      <c r="O26" s="120"/>
      <c r="P26" s="120"/>
    </row>
    <row r="27" s="119" customFormat="1" customHeight="1" spans="10:16">
      <c r="J27" s="120"/>
      <c r="K27" s="120"/>
      <c r="L27" s="120"/>
      <c r="M27" s="120"/>
      <c r="N27" s="120"/>
      <c r="O27" s="120"/>
      <c r="P27" s="120"/>
    </row>
    <row r="28" s="119" customFormat="1" customHeight="1" spans="10:16">
      <c r="J28" s="120"/>
      <c r="K28" s="120"/>
      <c r="L28" s="120"/>
      <c r="M28" s="120"/>
      <c r="N28" s="120"/>
      <c r="O28" s="120"/>
      <c r="P28" s="120"/>
    </row>
    <row r="29" s="119" customFormat="1" customHeight="1" spans="10:16">
      <c r="J29" s="120"/>
      <c r="K29" s="120"/>
      <c r="L29" s="120"/>
      <c r="M29" s="120"/>
      <c r="N29" s="120"/>
      <c r="O29" s="120"/>
      <c r="P29" s="120"/>
    </row>
  </sheetData>
  <mergeCells count="7">
    <mergeCell ref="A1:P1"/>
    <mergeCell ref="B2:C2"/>
    <mergeCell ref="E2:H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H24" sqref="H24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363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364</v>
      </c>
      <c r="B2" s="62" t="s">
        <v>365</v>
      </c>
      <c r="C2" s="62" t="s">
        <v>366</v>
      </c>
      <c r="D2" s="62" t="s">
        <v>367</v>
      </c>
      <c r="E2" s="62" t="s">
        <v>368</v>
      </c>
      <c r="F2" s="62" t="s">
        <v>369</v>
      </c>
      <c r="G2" s="62" t="s">
        <v>370</v>
      </c>
      <c r="H2" s="62" t="s">
        <v>371</v>
      </c>
      <c r="I2" s="67" t="s">
        <v>372</v>
      </c>
      <c r="J2" s="67" t="s">
        <v>373</v>
      </c>
      <c r="K2" s="67" t="s">
        <v>374</v>
      </c>
      <c r="L2" s="67" t="s">
        <v>375</v>
      </c>
      <c r="M2" s="67" t="s">
        <v>376</v>
      </c>
      <c r="N2" s="62" t="s">
        <v>377</v>
      </c>
      <c r="O2" s="62" t="s">
        <v>378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379</v>
      </c>
      <c r="J3" s="67" t="s">
        <v>379</v>
      </c>
      <c r="K3" s="67" t="s">
        <v>379</v>
      </c>
      <c r="L3" s="67" t="s">
        <v>379</v>
      </c>
      <c r="M3" s="67" t="s">
        <v>379</v>
      </c>
      <c r="N3" s="65"/>
      <c r="O3" s="65"/>
    </row>
    <row r="4" s="56" customFormat="1" spans="1:15">
      <c r="A4" s="104">
        <v>1</v>
      </c>
      <c r="B4" s="105" t="s">
        <v>380</v>
      </c>
      <c r="C4" s="78" t="s">
        <v>381</v>
      </c>
      <c r="D4" s="104" t="s">
        <v>120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1</v>
      </c>
      <c r="L4" s="78"/>
      <c r="M4" s="78">
        <v>1</v>
      </c>
      <c r="N4" s="78">
        <f>SUM(I4:M4)</f>
        <v>3</v>
      </c>
      <c r="O4" s="78" t="s">
        <v>382</v>
      </c>
    </row>
    <row r="5" s="56" customFormat="1" spans="1:15">
      <c r="A5" s="104">
        <v>2</v>
      </c>
      <c r="B5" s="105" t="s">
        <v>383</v>
      </c>
      <c r="C5" s="78" t="s">
        <v>381</v>
      </c>
      <c r="D5" s="104" t="s">
        <v>119</v>
      </c>
      <c r="E5" s="104" t="s">
        <v>63</v>
      </c>
      <c r="F5" s="78" t="s">
        <v>54</v>
      </c>
      <c r="G5" s="78"/>
      <c r="H5" s="104"/>
      <c r="I5" s="78"/>
      <c r="J5" s="78">
        <v>1</v>
      </c>
      <c r="K5" s="78"/>
      <c r="L5" s="78"/>
      <c r="M5" s="78">
        <v>1</v>
      </c>
      <c r="N5" s="78">
        <f>SUM(I5:M5)</f>
        <v>2</v>
      </c>
      <c r="O5" s="78" t="s">
        <v>382</v>
      </c>
    </row>
    <row r="6" s="56" customFormat="1" spans="1:15">
      <c r="A6" s="104"/>
      <c r="B6" s="105"/>
      <c r="C6" s="78"/>
      <c r="D6" s="104"/>
      <c r="E6" s="104"/>
      <c r="F6" s="78"/>
      <c r="G6" s="78"/>
      <c r="H6" s="104"/>
      <c r="I6" s="78"/>
      <c r="J6" s="78"/>
      <c r="K6" s="78"/>
      <c r="L6" s="78"/>
      <c r="M6" s="78"/>
      <c r="N6" s="78"/>
      <c r="O6" s="78"/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384</v>
      </c>
      <c r="B20" s="86"/>
      <c r="C20" s="86"/>
      <c r="D20" s="87"/>
      <c r="E20" s="88"/>
      <c r="F20" s="90"/>
      <c r="G20" s="90"/>
      <c r="H20" s="90"/>
      <c r="I20" s="89"/>
      <c r="J20" s="85" t="s">
        <v>385</v>
      </c>
      <c r="K20" s="86"/>
      <c r="L20" s="86"/>
      <c r="M20" s="87"/>
      <c r="N20" s="86"/>
      <c r="O20" s="100"/>
    </row>
    <row r="21" s="60" customFormat="1" ht="16.5" spans="1:15">
      <c r="A21" s="91" t="s">
        <v>386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364</v>
      </c>
      <c r="B2" s="62" t="s">
        <v>369</v>
      </c>
      <c r="C2" s="102" t="s">
        <v>365</v>
      </c>
      <c r="D2" s="62" t="s">
        <v>366</v>
      </c>
      <c r="E2" s="62" t="s">
        <v>367</v>
      </c>
      <c r="F2" s="62" t="s">
        <v>368</v>
      </c>
      <c r="G2" s="63" t="s">
        <v>388</v>
      </c>
      <c r="H2" s="93"/>
      <c r="I2" s="63" t="s">
        <v>389</v>
      </c>
      <c r="J2" s="93"/>
      <c r="K2" s="111" t="s">
        <v>390</v>
      </c>
      <c r="L2" s="112" t="s">
        <v>391</v>
      </c>
      <c r="M2" s="113" t="s">
        <v>392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393</v>
      </c>
      <c r="H3" s="67" t="s">
        <v>394</v>
      </c>
      <c r="I3" s="67" t="s">
        <v>393</v>
      </c>
      <c r="J3" s="67" t="s">
        <v>394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380</v>
      </c>
      <c r="D4" s="78" t="s">
        <v>381</v>
      </c>
      <c r="E4" s="104" t="s">
        <v>120</v>
      </c>
      <c r="F4" s="104" t="s">
        <v>63</v>
      </c>
      <c r="G4" s="106" t="s">
        <v>395</v>
      </c>
      <c r="H4" s="107">
        <v>0.02</v>
      </c>
      <c r="I4" s="107"/>
      <c r="J4" s="107"/>
      <c r="K4" s="107"/>
      <c r="L4" s="78"/>
      <c r="M4" s="78" t="s">
        <v>382</v>
      </c>
    </row>
    <row r="5" s="56" customFormat="1" spans="1:13">
      <c r="A5" s="104"/>
      <c r="B5" s="105" t="s">
        <v>54</v>
      </c>
      <c r="C5" s="105" t="s">
        <v>383</v>
      </c>
      <c r="D5" s="78" t="s">
        <v>381</v>
      </c>
      <c r="E5" s="104" t="s">
        <v>119</v>
      </c>
      <c r="F5" s="104" t="s">
        <v>63</v>
      </c>
      <c r="G5" s="106" t="s">
        <v>395</v>
      </c>
      <c r="H5" s="107">
        <v>0.02</v>
      </c>
      <c r="I5" s="107"/>
      <c r="J5" s="107"/>
      <c r="K5" s="107"/>
      <c r="L5" s="78"/>
      <c r="M5" s="78" t="s">
        <v>382</v>
      </c>
    </row>
    <row r="6" s="56" customFormat="1" spans="1:13">
      <c r="A6" s="104"/>
      <c r="B6" s="105"/>
      <c r="C6" s="105"/>
      <c r="D6" s="78"/>
      <c r="E6" s="104"/>
      <c r="F6" s="104"/>
      <c r="G6" s="106"/>
      <c r="H6" s="107"/>
      <c r="I6" s="107"/>
      <c r="J6" s="107"/>
      <c r="K6" s="107"/>
      <c r="L6" s="78"/>
      <c r="M6" s="78"/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396</v>
      </c>
      <c r="B20" s="86"/>
      <c r="C20" s="86"/>
      <c r="D20" s="86"/>
      <c r="E20" s="87"/>
      <c r="F20" s="88"/>
      <c r="G20" s="89"/>
      <c r="H20" s="85" t="s">
        <v>385</v>
      </c>
      <c r="I20" s="86"/>
      <c r="J20" s="86"/>
      <c r="K20" s="87"/>
      <c r="L20" s="117"/>
      <c r="M20" s="100"/>
    </row>
    <row r="21" s="60" customFormat="1" ht="16.5" spans="1:13">
      <c r="A21" s="109" t="s">
        <v>397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E7" workbookViewId="0">
      <selection activeCell="J27" sqref="J27:U27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399</v>
      </c>
      <c r="B2" s="62" t="s">
        <v>369</v>
      </c>
      <c r="C2" s="62" t="s">
        <v>365</v>
      </c>
      <c r="D2" s="62" t="s">
        <v>366</v>
      </c>
      <c r="E2" s="62" t="s">
        <v>367</v>
      </c>
      <c r="F2" s="62" t="s">
        <v>368</v>
      </c>
      <c r="G2" s="63" t="s">
        <v>400</v>
      </c>
      <c r="H2" s="64"/>
      <c r="I2" s="93"/>
      <c r="J2" s="63" t="s">
        <v>401</v>
      </c>
      <c r="K2" s="64"/>
      <c r="L2" s="93"/>
      <c r="M2" s="63" t="s">
        <v>402</v>
      </c>
      <c r="N2" s="64"/>
      <c r="O2" s="93"/>
      <c r="P2" s="63" t="s">
        <v>403</v>
      </c>
      <c r="Q2" s="64"/>
      <c r="R2" s="93"/>
      <c r="S2" s="64" t="s">
        <v>404</v>
      </c>
      <c r="T2" s="64"/>
      <c r="U2" s="93"/>
      <c r="V2" s="96" t="s">
        <v>405</v>
      </c>
      <c r="W2" s="96" t="s">
        <v>378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406</v>
      </c>
      <c r="H3" s="67" t="s">
        <v>68</v>
      </c>
      <c r="I3" s="67" t="s">
        <v>369</v>
      </c>
      <c r="J3" s="67" t="s">
        <v>406</v>
      </c>
      <c r="K3" s="67" t="s">
        <v>68</v>
      </c>
      <c r="L3" s="67" t="s">
        <v>369</v>
      </c>
      <c r="M3" s="67" t="s">
        <v>406</v>
      </c>
      <c r="N3" s="67" t="s">
        <v>68</v>
      </c>
      <c r="O3" s="67" t="s">
        <v>369</v>
      </c>
      <c r="P3" s="67" t="s">
        <v>406</v>
      </c>
      <c r="Q3" s="67" t="s">
        <v>68</v>
      </c>
      <c r="R3" s="67" t="s">
        <v>369</v>
      </c>
      <c r="S3" s="67" t="s">
        <v>406</v>
      </c>
      <c r="T3" s="67" t="s">
        <v>68</v>
      </c>
      <c r="U3" s="67" t="s">
        <v>369</v>
      </c>
      <c r="V3" s="97"/>
      <c r="W3" s="97"/>
    </row>
    <row r="4" s="56" customFormat="1" ht="29.25" spans="1:23">
      <c r="A4" s="68" t="s">
        <v>407</v>
      </c>
      <c r="B4" s="68" t="s">
        <v>408</v>
      </c>
      <c r="C4" s="69" t="s">
        <v>380</v>
      </c>
      <c r="D4" s="70" t="s">
        <v>381</v>
      </c>
      <c r="E4" s="68" t="s">
        <v>120</v>
      </c>
      <c r="F4" s="68" t="s">
        <v>63</v>
      </c>
      <c r="G4" s="71"/>
      <c r="H4" s="71" t="s">
        <v>409</v>
      </c>
      <c r="I4" s="71" t="s">
        <v>54</v>
      </c>
      <c r="J4" s="71"/>
      <c r="K4" s="94" t="s">
        <v>410</v>
      </c>
      <c r="L4" s="71" t="s">
        <v>54</v>
      </c>
      <c r="N4" s="95" t="s">
        <v>411</v>
      </c>
      <c r="O4" s="71" t="s">
        <v>54</v>
      </c>
      <c r="P4" s="71"/>
      <c r="Q4" s="95" t="s">
        <v>412</v>
      </c>
      <c r="R4" s="71" t="s">
        <v>413</v>
      </c>
      <c r="S4" s="71"/>
      <c r="T4" s="95" t="s">
        <v>414</v>
      </c>
      <c r="U4" s="71" t="s">
        <v>415</v>
      </c>
      <c r="V4" s="68" t="s">
        <v>416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417</v>
      </c>
      <c r="H5" s="64"/>
      <c r="I5" s="93"/>
      <c r="J5" s="63" t="s">
        <v>418</v>
      </c>
      <c r="K5" s="64"/>
      <c r="L5" s="93"/>
      <c r="M5" s="63" t="s">
        <v>419</v>
      </c>
      <c r="N5" s="64"/>
      <c r="O5" s="93"/>
      <c r="P5" s="63" t="s">
        <v>420</v>
      </c>
      <c r="Q5" s="64"/>
      <c r="R5" s="93"/>
      <c r="S5" s="64" t="s">
        <v>421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406</v>
      </c>
      <c r="H6" s="67" t="s">
        <v>68</v>
      </c>
      <c r="I6" s="67" t="s">
        <v>369</v>
      </c>
      <c r="J6" s="67" t="s">
        <v>406</v>
      </c>
      <c r="K6" s="67" t="s">
        <v>68</v>
      </c>
      <c r="L6" s="67" t="s">
        <v>369</v>
      </c>
      <c r="M6" s="67" t="s">
        <v>406</v>
      </c>
      <c r="N6" s="67" t="s">
        <v>68</v>
      </c>
      <c r="O6" s="67" t="s">
        <v>369</v>
      </c>
      <c r="P6" s="67" t="s">
        <v>406</v>
      </c>
      <c r="Q6" s="67" t="s">
        <v>68</v>
      </c>
      <c r="R6" s="67" t="s">
        <v>369</v>
      </c>
      <c r="S6" s="67" t="s">
        <v>406</v>
      </c>
      <c r="T6" s="67" t="s">
        <v>68</v>
      </c>
      <c r="U6" s="67" t="s">
        <v>369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 t="s">
        <v>422</v>
      </c>
      <c r="I7" s="71" t="s">
        <v>54</v>
      </c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423</v>
      </c>
      <c r="H8" s="64"/>
      <c r="I8" s="93"/>
      <c r="J8" s="63" t="s">
        <v>424</v>
      </c>
      <c r="K8" s="64"/>
      <c r="L8" s="93"/>
      <c r="M8" s="63" t="s">
        <v>425</v>
      </c>
      <c r="N8" s="64"/>
      <c r="O8" s="93"/>
      <c r="P8" s="63" t="s">
        <v>426</v>
      </c>
      <c r="Q8" s="64"/>
      <c r="R8" s="93"/>
      <c r="S8" s="64" t="s">
        <v>427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406</v>
      </c>
      <c r="H9" s="67" t="s">
        <v>68</v>
      </c>
      <c r="I9" s="67" t="s">
        <v>369</v>
      </c>
      <c r="J9" s="67" t="s">
        <v>406</v>
      </c>
      <c r="K9" s="67" t="s">
        <v>68</v>
      </c>
      <c r="L9" s="67" t="s">
        <v>369</v>
      </c>
      <c r="M9" s="67" t="s">
        <v>406</v>
      </c>
      <c r="N9" s="67" t="s">
        <v>68</v>
      </c>
      <c r="O9" s="67" t="s">
        <v>369</v>
      </c>
      <c r="P9" s="67" t="s">
        <v>406</v>
      </c>
      <c r="Q9" s="67" t="s">
        <v>68</v>
      </c>
      <c r="R9" s="67" t="s">
        <v>369</v>
      </c>
      <c r="S9" s="67" t="s">
        <v>406</v>
      </c>
      <c r="T9" s="67" t="s">
        <v>68</v>
      </c>
      <c r="U9" s="67" t="s">
        <v>369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423</v>
      </c>
      <c r="H11" s="64"/>
      <c r="I11" s="93"/>
      <c r="J11" s="63" t="s">
        <v>424</v>
      </c>
      <c r="K11" s="64"/>
      <c r="L11" s="93"/>
      <c r="M11" s="63" t="s">
        <v>425</v>
      </c>
      <c r="N11" s="64"/>
      <c r="O11" s="93"/>
      <c r="P11" s="63" t="s">
        <v>426</v>
      </c>
      <c r="Q11" s="64"/>
      <c r="R11" s="93"/>
      <c r="S11" s="64" t="s">
        <v>427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406</v>
      </c>
      <c r="H12" s="67" t="s">
        <v>68</v>
      </c>
      <c r="I12" s="67" t="s">
        <v>369</v>
      </c>
      <c r="J12" s="67" t="s">
        <v>406</v>
      </c>
      <c r="K12" s="67" t="s">
        <v>68</v>
      </c>
      <c r="L12" s="67" t="s">
        <v>369</v>
      </c>
      <c r="M12" s="67" t="s">
        <v>406</v>
      </c>
      <c r="N12" s="67" t="s">
        <v>68</v>
      </c>
      <c r="O12" s="67" t="s">
        <v>369</v>
      </c>
      <c r="P12" s="67" t="s">
        <v>406</v>
      </c>
      <c r="Q12" s="67" t="s">
        <v>68</v>
      </c>
      <c r="R12" s="67" t="s">
        <v>369</v>
      </c>
      <c r="S12" s="67" t="s">
        <v>406</v>
      </c>
      <c r="T12" s="67" t="s">
        <v>68</v>
      </c>
      <c r="U12" s="67" t="s">
        <v>369</v>
      </c>
      <c r="V12" s="98"/>
      <c r="W12" s="99"/>
    </row>
    <row r="13" s="56" customFormat="1" ht="29.25" spans="1:23">
      <c r="A13" s="68" t="s">
        <v>428</v>
      </c>
      <c r="B13" s="68" t="s">
        <v>408</v>
      </c>
      <c r="C13" s="69" t="s">
        <v>383</v>
      </c>
      <c r="D13" s="70" t="s">
        <v>381</v>
      </c>
      <c r="E13" s="68" t="s">
        <v>119</v>
      </c>
      <c r="F13" s="68" t="s">
        <v>63</v>
      </c>
      <c r="G13" s="71"/>
      <c r="H13" s="71" t="s">
        <v>409</v>
      </c>
      <c r="I13" s="71" t="s">
        <v>54</v>
      </c>
      <c r="J13" s="71"/>
      <c r="K13" s="94" t="s">
        <v>410</v>
      </c>
      <c r="L13" s="71" t="s">
        <v>54</v>
      </c>
      <c r="N13" s="95" t="s">
        <v>411</v>
      </c>
      <c r="O13" s="71" t="s">
        <v>54</v>
      </c>
      <c r="P13" s="71"/>
      <c r="Q13" s="95" t="s">
        <v>412</v>
      </c>
      <c r="R13" s="71" t="s">
        <v>413</v>
      </c>
      <c r="S13" s="71"/>
      <c r="T13" s="95" t="s">
        <v>414</v>
      </c>
      <c r="U13" s="71" t="s">
        <v>415</v>
      </c>
      <c r="V13" s="68" t="s">
        <v>416</v>
      </c>
      <c r="W13" s="78"/>
    </row>
    <row r="14" s="56" customFormat="1" ht="16.5" spans="1:23">
      <c r="A14" s="72"/>
      <c r="B14" s="72"/>
      <c r="C14" s="73"/>
      <c r="D14" s="74"/>
      <c r="E14" s="72"/>
      <c r="F14" s="72"/>
      <c r="G14" s="63" t="s">
        <v>417</v>
      </c>
      <c r="H14" s="64"/>
      <c r="I14" s="93"/>
      <c r="J14" s="63" t="s">
        <v>418</v>
      </c>
      <c r="K14" s="64"/>
      <c r="L14" s="93"/>
      <c r="M14" s="63" t="s">
        <v>419</v>
      </c>
      <c r="N14" s="64"/>
      <c r="O14" s="93"/>
      <c r="P14" s="63" t="s">
        <v>420</v>
      </c>
      <c r="Q14" s="64"/>
      <c r="R14" s="93"/>
      <c r="S14" s="64" t="s">
        <v>421</v>
      </c>
      <c r="T14" s="64"/>
      <c r="U14" s="93"/>
      <c r="V14" s="98"/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7" t="s">
        <v>406</v>
      </c>
      <c r="H15" s="67" t="s">
        <v>68</v>
      </c>
      <c r="I15" s="67" t="s">
        <v>369</v>
      </c>
      <c r="J15" s="67" t="s">
        <v>406</v>
      </c>
      <c r="K15" s="67" t="s">
        <v>68</v>
      </c>
      <c r="L15" s="67" t="s">
        <v>369</v>
      </c>
      <c r="M15" s="67" t="s">
        <v>406</v>
      </c>
      <c r="N15" s="67" t="s">
        <v>68</v>
      </c>
      <c r="O15" s="67" t="s">
        <v>369</v>
      </c>
      <c r="P15" s="67" t="s">
        <v>406</v>
      </c>
      <c r="Q15" s="67" t="s">
        <v>68</v>
      </c>
      <c r="R15" s="67" t="s">
        <v>369</v>
      </c>
      <c r="S15" s="67" t="s">
        <v>406</v>
      </c>
      <c r="T15" s="67" t="s">
        <v>68</v>
      </c>
      <c r="U15" s="67" t="s">
        <v>369</v>
      </c>
      <c r="V15" s="98"/>
      <c r="W15" s="78"/>
    </row>
    <row r="16" s="56" customFormat="1" spans="1:23">
      <c r="A16" s="75"/>
      <c r="B16" s="75"/>
      <c r="C16" s="76"/>
      <c r="D16" s="77"/>
      <c r="E16" s="75"/>
      <c r="F16" s="75"/>
      <c r="G16" s="78"/>
      <c r="H16" s="79" t="s">
        <v>422</v>
      </c>
      <c r="I16" s="71" t="s">
        <v>54</v>
      </c>
      <c r="J16" s="78"/>
      <c r="K16" s="78"/>
      <c r="L16" s="71"/>
      <c r="M16" s="78"/>
      <c r="N16" s="78"/>
      <c r="O16" s="71"/>
      <c r="P16" s="78"/>
      <c r="Q16" s="78"/>
      <c r="R16" s="78"/>
      <c r="S16" s="78"/>
      <c r="T16" s="78"/>
      <c r="U16" s="78"/>
      <c r="V16" s="75"/>
      <c r="W16" s="78"/>
    </row>
    <row r="17" s="56" customFormat="1" ht="16.5" spans="1:23">
      <c r="A17" s="72"/>
      <c r="B17" s="72"/>
      <c r="C17" s="73"/>
      <c r="D17" s="74"/>
      <c r="E17" s="72"/>
      <c r="F17" s="72"/>
      <c r="G17" s="63" t="s">
        <v>423</v>
      </c>
      <c r="H17" s="64"/>
      <c r="I17" s="93"/>
      <c r="J17" s="63" t="s">
        <v>424</v>
      </c>
      <c r="K17" s="64"/>
      <c r="L17" s="93"/>
      <c r="M17" s="63" t="s">
        <v>425</v>
      </c>
      <c r="N17" s="64"/>
      <c r="O17" s="93"/>
      <c r="P17" s="63" t="s">
        <v>426</v>
      </c>
      <c r="Q17" s="64"/>
      <c r="R17" s="93"/>
      <c r="S17" s="64" t="s">
        <v>427</v>
      </c>
      <c r="T17" s="64"/>
      <c r="U17" s="93"/>
      <c r="V17" s="98"/>
      <c r="W17" s="78"/>
    </row>
    <row r="18" s="58" customFormat="1" ht="16.5" spans="1:23">
      <c r="A18" s="72"/>
      <c r="B18" s="72"/>
      <c r="C18" s="73"/>
      <c r="D18" s="74"/>
      <c r="E18" s="72"/>
      <c r="F18" s="72"/>
      <c r="G18" s="67" t="s">
        <v>406</v>
      </c>
      <c r="H18" s="67" t="s">
        <v>68</v>
      </c>
      <c r="I18" s="67" t="s">
        <v>369</v>
      </c>
      <c r="J18" s="67" t="s">
        <v>406</v>
      </c>
      <c r="K18" s="67" t="s">
        <v>68</v>
      </c>
      <c r="L18" s="67" t="s">
        <v>369</v>
      </c>
      <c r="M18" s="67" t="s">
        <v>406</v>
      </c>
      <c r="N18" s="67" t="s">
        <v>68</v>
      </c>
      <c r="O18" s="67" t="s">
        <v>369</v>
      </c>
      <c r="P18" s="67" t="s">
        <v>406</v>
      </c>
      <c r="Q18" s="67" t="s">
        <v>68</v>
      </c>
      <c r="R18" s="67" t="s">
        <v>369</v>
      </c>
      <c r="S18" s="67" t="s">
        <v>406</v>
      </c>
      <c r="T18" s="67" t="s">
        <v>68</v>
      </c>
      <c r="U18" s="67" t="s">
        <v>369</v>
      </c>
      <c r="V18" s="98"/>
      <c r="W18" s="81"/>
    </row>
    <row r="19" s="58" customFormat="1" spans="1:23">
      <c r="A19" s="75"/>
      <c r="B19" s="75"/>
      <c r="C19" s="76"/>
      <c r="D19" s="77"/>
      <c r="E19" s="75"/>
      <c r="F19" s="75"/>
      <c r="G19" s="78"/>
      <c r="H19" s="78"/>
      <c r="I19" s="71"/>
      <c r="J19" s="78"/>
      <c r="K19" s="78"/>
      <c r="L19" s="71"/>
      <c r="M19" s="78"/>
      <c r="N19" s="78"/>
      <c r="O19" s="71"/>
      <c r="P19" s="78"/>
      <c r="Q19" s="78"/>
      <c r="R19" s="71"/>
      <c r="S19" s="78"/>
      <c r="T19" s="78"/>
      <c r="U19" s="78"/>
      <c r="V19" s="75"/>
      <c r="W19" s="81"/>
    </row>
    <row r="20" s="58" customFormat="1" ht="16.5" spans="1:23">
      <c r="A20" s="72"/>
      <c r="B20" s="72"/>
      <c r="C20" s="73"/>
      <c r="D20" s="74"/>
      <c r="E20" s="72"/>
      <c r="F20" s="72"/>
      <c r="G20" s="63" t="s">
        <v>423</v>
      </c>
      <c r="H20" s="64"/>
      <c r="I20" s="93"/>
      <c r="J20" s="63" t="s">
        <v>424</v>
      </c>
      <c r="K20" s="64"/>
      <c r="L20" s="93"/>
      <c r="M20" s="63" t="s">
        <v>425</v>
      </c>
      <c r="N20" s="64"/>
      <c r="O20" s="93"/>
      <c r="P20" s="63" t="s">
        <v>426</v>
      </c>
      <c r="Q20" s="64"/>
      <c r="R20" s="93"/>
      <c r="S20" s="64" t="s">
        <v>427</v>
      </c>
      <c r="T20" s="64"/>
      <c r="U20" s="93"/>
      <c r="V20" s="98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7" t="s">
        <v>406</v>
      </c>
      <c r="H21" s="67" t="s">
        <v>68</v>
      </c>
      <c r="I21" s="67" t="s">
        <v>369</v>
      </c>
      <c r="J21" s="67" t="s">
        <v>406</v>
      </c>
      <c r="K21" s="67" t="s">
        <v>68</v>
      </c>
      <c r="L21" s="67" t="s">
        <v>369</v>
      </c>
      <c r="M21" s="67" t="s">
        <v>406</v>
      </c>
      <c r="N21" s="67" t="s">
        <v>68</v>
      </c>
      <c r="O21" s="67" t="s">
        <v>369</v>
      </c>
      <c r="P21" s="67" t="s">
        <v>406</v>
      </c>
      <c r="Q21" s="67" t="s">
        <v>68</v>
      </c>
      <c r="R21" s="67" t="s">
        <v>369</v>
      </c>
      <c r="S21" s="67" t="s">
        <v>406</v>
      </c>
      <c r="T21" s="67" t="s">
        <v>68</v>
      </c>
      <c r="U21" s="67" t="s">
        <v>369</v>
      </c>
      <c r="V21" s="98"/>
      <c r="W21" s="81"/>
    </row>
    <row r="22" s="58" customFormat="1" spans="1:23">
      <c r="A22" s="75"/>
      <c r="B22" s="75"/>
      <c r="C22" s="76"/>
      <c r="D22" s="77"/>
      <c r="E22" s="75"/>
      <c r="F22" s="75"/>
      <c r="G22" s="78"/>
      <c r="H22" s="78"/>
      <c r="I22" s="71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5"/>
      <c r="W22" s="81"/>
    </row>
    <row r="23" s="58" customFormat="1" spans="1:23">
      <c r="A23" s="80"/>
      <c r="B23" s="80"/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="58" customFormat="1" spans="1:23">
      <c r="A24" s="82"/>
      <c r="B24" s="82"/>
      <c r="C24" s="82"/>
      <c r="D24" s="82"/>
      <c r="E24" s="82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</row>
    <row r="25" s="58" customFormat="1" spans="1:23">
      <c r="A25" s="80"/>
      <c r="B25" s="80"/>
      <c r="C25" s="80"/>
      <c r="D25" s="80"/>
      <c r="E25" s="80"/>
      <c r="F25" s="80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="58" customFormat="1" ht="18.75" spans="1:23">
      <c r="A27" s="85" t="s">
        <v>429</v>
      </c>
      <c r="B27" s="86"/>
      <c r="C27" s="86"/>
      <c r="D27" s="86"/>
      <c r="E27" s="87"/>
      <c r="F27" s="88"/>
      <c r="G27" s="89"/>
      <c r="H27" s="90"/>
      <c r="I27" s="90"/>
      <c r="J27" s="85" t="s">
        <v>385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  <c r="V27" s="86"/>
      <c r="W27" s="100"/>
    </row>
    <row r="28" s="58" customFormat="1" ht="16.5" spans="1:23">
      <c r="A28" s="91" t="s">
        <v>430</v>
      </c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A27:E27"/>
    <mergeCell ref="F27:G27"/>
    <mergeCell ref="J27:U27"/>
    <mergeCell ref="A28:W28"/>
    <mergeCell ref="A2:A3"/>
    <mergeCell ref="A4:A12"/>
    <mergeCell ref="A13:A22"/>
    <mergeCell ref="A24:A25"/>
    <mergeCell ref="B2:B3"/>
    <mergeCell ref="B4:B12"/>
    <mergeCell ref="B13:B22"/>
    <mergeCell ref="B24:B25"/>
    <mergeCell ref="C2:C3"/>
    <mergeCell ref="C4:C12"/>
    <mergeCell ref="C13:C22"/>
    <mergeCell ref="C24:C25"/>
    <mergeCell ref="D2:D3"/>
    <mergeCell ref="D4:D12"/>
    <mergeCell ref="D13:D22"/>
    <mergeCell ref="D24:D25"/>
    <mergeCell ref="E2:E3"/>
    <mergeCell ref="E4:E12"/>
    <mergeCell ref="E13:E22"/>
    <mergeCell ref="E24:E25"/>
    <mergeCell ref="F2:F3"/>
    <mergeCell ref="F4:F12"/>
    <mergeCell ref="F13:F22"/>
    <mergeCell ref="F24:F25"/>
    <mergeCell ref="V2:V3"/>
    <mergeCell ref="V4:V12"/>
    <mergeCell ref="V13:V22"/>
    <mergeCell ref="W2:W3"/>
  </mergeCells>
  <dataValidations count="1">
    <dataValidation type="list" allowBlank="1" showInputMessage="1" showErrorMessage="1" sqref="W1 W4:W12 W13:W17 W1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432</v>
      </c>
      <c r="B2" s="39" t="s">
        <v>433</v>
      </c>
      <c r="C2" s="40" t="s">
        <v>406</v>
      </c>
      <c r="D2" s="40" t="s">
        <v>367</v>
      </c>
      <c r="E2" s="41" t="s">
        <v>368</v>
      </c>
      <c r="F2" s="41" t="s">
        <v>369</v>
      </c>
      <c r="G2" s="42" t="s">
        <v>434</v>
      </c>
      <c r="H2" s="42" t="s">
        <v>435</v>
      </c>
      <c r="I2" s="42" t="s">
        <v>436</v>
      </c>
      <c r="J2" s="42" t="s">
        <v>435</v>
      </c>
      <c r="K2" s="42" t="s">
        <v>437</v>
      </c>
      <c r="L2" s="42" t="s">
        <v>435</v>
      </c>
      <c r="M2" s="41" t="s">
        <v>405</v>
      </c>
      <c r="N2" s="41" t="s">
        <v>378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416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416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416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416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416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416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416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416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416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416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416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416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416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416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416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416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416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416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416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416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416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416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416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416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416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416</v>
      </c>
      <c r="N28" s="27"/>
    </row>
    <row r="29" s="2" customFormat="1" ht="18.75" spans="1:14">
      <c r="A29" s="11" t="s">
        <v>429</v>
      </c>
      <c r="B29" s="12"/>
      <c r="C29" s="12"/>
      <c r="D29" s="13"/>
      <c r="E29" s="14"/>
      <c r="F29" s="52"/>
      <c r="G29" s="36"/>
      <c r="H29" s="52"/>
      <c r="I29" s="11" t="s">
        <v>438</v>
      </c>
      <c r="J29" s="12"/>
      <c r="K29" s="12"/>
      <c r="L29" s="12"/>
      <c r="M29" s="12"/>
      <c r="N29" s="19"/>
    </row>
    <row r="30" ht="53" customHeight="1" spans="1:14">
      <c r="A30" s="15" t="s">
        <v>439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440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399</v>
      </c>
      <c r="B2" s="5" t="s">
        <v>369</v>
      </c>
      <c r="C2" s="23" t="s">
        <v>365</v>
      </c>
      <c r="D2" s="5" t="s">
        <v>366</v>
      </c>
      <c r="E2" s="5" t="s">
        <v>367</v>
      </c>
      <c r="F2" s="5" t="s">
        <v>368</v>
      </c>
      <c r="G2" s="4" t="s">
        <v>441</v>
      </c>
      <c r="H2" s="4" t="s">
        <v>442</v>
      </c>
      <c r="I2" s="4" t="s">
        <v>443</v>
      </c>
      <c r="J2" s="4" t="s">
        <v>444</v>
      </c>
      <c r="K2" s="5" t="s">
        <v>405</v>
      </c>
      <c r="L2" s="5" t="s">
        <v>378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429</v>
      </c>
      <c r="B11" s="12"/>
      <c r="C11" s="35"/>
      <c r="D11" s="12"/>
      <c r="E11" s="13"/>
      <c r="F11" s="14"/>
      <c r="G11" s="36"/>
      <c r="H11" s="11" t="s">
        <v>438</v>
      </c>
      <c r="I11" s="12"/>
      <c r="J11" s="12"/>
      <c r="K11" s="12"/>
      <c r="L11" s="19"/>
    </row>
    <row r="12" ht="69" customHeight="1" spans="1:12">
      <c r="A12" s="15" t="s">
        <v>445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446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364</v>
      </c>
      <c r="B2" s="5" t="s">
        <v>369</v>
      </c>
      <c r="C2" s="5" t="s">
        <v>406</v>
      </c>
      <c r="D2" s="5" t="s">
        <v>367</v>
      </c>
      <c r="E2" s="5" t="s">
        <v>368</v>
      </c>
      <c r="F2" s="4" t="s">
        <v>447</v>
      </c>
      <c r="G2" s="4" t="s">
        <v>389</v>
      </c>
      <c r="H2" s="6" t="s">
        <v>390</v>
      </c>
      <c r="I2" s="17" t="s">
        <v>392</v>
      </c>
    </row>
    <row r="3" s="1" customFormat="1" ht="16.5" spans="1:9">
      <c r="A3" s="4"/>
      <c r="B3" s="7"/>
      <c r="C3" s="7"/>
      <c r="D3" s="7"/>
      <c r="E3" s="7"/>
      <c r="F3" s="4" t="s">
        <v>448</v>
      </c>
      <c r="G3" s="4" t="s">
        <v>393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429</v>
      </c>
      <c r="B12" s="12"/>
      <c r="C12" s="12"/>
      <c r="D12" s="13"/>
      <c r="E12" s="14"/>
      <c r="F12" s="11" t="s">
        <v>438</v>
      </c>
      <c r="G12" s="12"/>
      <c r="H12" s="13"/>
      <c r="I12" s="19"/>
    </row>
    <row r="13" ht="16.5" spans="1:9">
      <c r="A13" s="15" t="s">
        <v>449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2023-01-02T14:10:27Z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