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2" activeTab="11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3" sheetId="21" r:id="rId12"/>
    <sheet name="验货尺寸表 3" sheetId="22" r:id="rId13"/>
    <sheet name="1.面料检测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<sst xmlns="http://schemas.openxmlformats.org/spreadsheetml/2006/main" count="1776" uniqueCount="425">
  <si>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</si>
  <si>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</si>
  <si>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</si>
  <si>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</si>
  <si>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</si>
  <si>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</si>
  <si>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</si>
  <si>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</si>
  <si>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</si>
  <si>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</si>
  <si>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</si>
  <si>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</si>
  <si>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</si>
  <si>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</si>
  <si>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</si>
  <si>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</si>
  <si>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</si>
  <si>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</si>
  <si>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</si>
  <si>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</si>
  <si>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</si>
  <si>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</si>
  <si>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</si>
  <si>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</si>
  <si>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</si>
  <si>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</si>
  <si>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</si>
  <si>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</si>
  <si>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</si>
  <si>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</si>
  <si>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</si>
  <si>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</si>
  <si>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</si>
  <si>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</si>
  <si>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</si>
  <si>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</si>
  <si>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</si>
  <si>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</si>
  <si>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</si>
  <si>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</si>
  <si>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</si>
  <si>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</si>
  <si>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</si>
  <si>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</si>
  <si>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</si>
  <si>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</si>
  <si>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</si>
  <si>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</si>
  <si>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</si>
  <si>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</si>
  <si>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</si>
  <si>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</si>
  <si>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</si>
  <si>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</si>
  <si>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</si>
  <si>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</si>
  <si>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</si>
  <si>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</si>
  <si>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</si>
  <si>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</si>
  <si>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</si>
  <si>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</si>
  <si>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</si>
  <si>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TAKKAL81527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</si>
  <si>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</si>
  <si>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</si>
  <si>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</si>
  <si>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</si>
  <si>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</si>
  <si>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</si>
  <si>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</si>
  <si>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</si>
  <si>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</si>
  <si>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</si>
  <si>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</si>
  <si>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</si>
  <si>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</si>
  <si>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</si>
  <si>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</si>
  <si>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</si>
  <si>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</si>
  <si>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</si>
  <si>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</si>
  <si>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</si>
  <si>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</si>
  <si>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</si>
  <si>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</si>
  <si>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</si>
  <si>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</si>
  <si>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</si>
  <si>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</si>
  <si>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</si>
  <si>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</si>
  <si>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</si>
  <si>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</si>
  <si>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</si>
  <si>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</si>
  <si>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</si>
  <si>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</si>
  <si>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</si>
  <si>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</si>
  <si>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</si>
  <si>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</si>
  <si>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</si>
  <si>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</si>
  <si>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</si>
  <si>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</si>
  <si>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</si>
  <si>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</si>
  <si>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</si>
  <si>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</si>
  <si>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</si>
  <si>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</si>
  <si>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</si>
  <si>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</si>
  <si>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</si>
  <si>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</si>
  <si>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</si>
  <si>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</si>
  <si>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</si>
  <si>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军绿</t>
  </si>
  <si>
    <t>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</si>
  <si>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</si>
  <si>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卡其：L--2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</si>
  <si>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</si>
  <si>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</si>
  <si>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</si>
  <si>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</si>
  <si>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</si>
  <si>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1.袖口反吐</t>
  </si>
  <si>
    <t>2.脏污问题</t>
  </si>
  <si>
    <t>3.四合扣不紧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</si>
  <si>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</si>
  <si>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</si>
  <si>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</si>
  <si>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</si>
  <si>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</si>
  <si>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</si>
  <si>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</si>
  <si>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</si>
  <si>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</si>
  <si>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</si>
  <si>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</si>
  <si>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</si>
  <si>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</si>
  <si>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</si>
  <si>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</si>
  <si>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男式衬衫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</si>
  <si>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</si>
  <si>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</si>
  <si>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</si>
  <si>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</si>
  <si>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</si>
  <si>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</si>
  <si>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</si>
  <si>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</si>
  <si>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</si>
  <si>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</si>
  <si>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</t>
  </si>
  <si>
    <t>洗后</t>
  </si>
  <si>
    <t>后中长</t>
  </si>
  <si>
    <t>-0.5</t>
  </si>
  <si>
    <t>-1</t>
  </si>
  <si>
    <t>前中长（前翻领与领座交点）</t>
  </si>
  <si>
    <t>0</t>
  </si>
  <si>
    <t>胸围</t>
  </si>
  <si>
    <t>120</t>
  </si>
  <si>
    <t>腰围</t>
  </si>
  <si>
    <t>118</t>
  </si>
  <si>
    <t>摆围</t>
  </si>
  <si>
    <t>0.3</t>
  </si>
  <si>
    <t>0.5</t>
  </si>
  <si>
    <t>肩宽</t>
  </si>
  <si>
    <t>肩点袖长</t>
  </si>
  <si>
    <t>袖肥/2</t>
  </si>
  <si>
    <t>袖肘围/2</t>
  </si>
  <si>
    <t>袖口围/2（平量）</t>
  </si>
  <si>
    <t>领尖</t>
  </si>
  <si>
    <t>翻领高（后领中）</t>
  </si>
  <si>
    <r>
      <rPr>
        <b/>
        <sz val="10"/>
        <rFont val="微软雅黑"/>
        <charset val="134"/>
      </rPr>
      <t>下领围</t>
    </r>
    <r>
      <rPr>
        <b/>
        <sz val="10"/>
        <color rgb="FFFF0000"/>
        <rFont val="微软雅黑"/>
        <charset val="134"/>
      </rPr>
      <t>（底领下口量）</t>
    </r>
  </si>
  <si>
    <t>侧袋口长</t>
  </si>
  <si>
    <t>16.5</t>
  </si>
  <si>
    <t>备注：</t>
  </si>
  <si>
    <t xml:space="preserve">     初期请洗测2-3件，有问题的另加测量数量。</t>
  </si>
  <si>
    <t>验货时间：11-8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</si>
  <si>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</si>
  <si>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</si>
  <si>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</si>
  <si>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</si>
  <si>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</si>
  <si>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</si>
  <si>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</si>
  <si>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</si>
  <si>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卡其、军绿、黑色全码各3件</t>
  </si>
  <si>
    <t>【耐水洗测试】：耐洗水测试明细（要求齐色、齐号）</t>
  </si>
  <si>
    <t>黑色、军绿、卡其全码各1件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</si>
  <si>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</si>
  <si>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</si>
  <si>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1.线迹不良一件</t>
  </si>
  <si>
    <t>2.包边起扭一件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</si>
  <si>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</si>
  <si>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</si>
  <si>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</si>
  <si>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</si>
  <si>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</si>
  <si>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</si>
  <si>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</si>
  <si>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0/0</t>
  </si>
  <si>
    <t>0.6/0</t>
  </si>
  <si>
    <t>0.5/+1</t>
  </si>
  <si>
    <t>0.2/1</t>
  </si>
  <si>
    <t>-0.5/-1</t>
  </si>
  <si>
    <t>0/-0.5</t>
  </si>
  <si>
    <t>-0.5/0</t>
  </si>
  <si>
    <t>0.5/-0.5</t>
  </si>
  <si>
    <t>-0.6/0</t>
  </si>
  <si>
    <t>0.5/0.5</t>
  </si>
  <si>
    <t>1/0</t>
  </si>
  <si>
    <t>0/-0.4</t>
  </si>
  <si>
    <t>-0.2/0</t>
  </si>
  <si>
    <t>-0.4/-0.5</t>
  </si>
  <si>
    <t>-1/-1</t>
  </si>
  <si>
    <t>0/-0.3</t>
  </si>
  <si>
    <t>-1/-0.5</t>
  </si>
  <si>
    <t>0/0.5</t>
  </si>
  <si>
    <t>-0.3/0</t>
  </si>
  <si>
    <t>-0.5/-0.5</t>
  </si>
  <si>
    <t>0.5/0</t>
  </si>
  <si>
    <t>-0.4/-0.2</t>
  </si>
  <si>
    <t>0.3/0.5</t>
  </si>
  <si>
    <t>1/0.6</t>
  </si>
  <si>
    <t>-0.4/-0.6</t>
  </si>
  <si>
    <t>-0.7/-1</t>
  </si>
  <si>
    <t>0.3/-0.3</t>
  </si>
  <si>
    <t>0/0.6</t>
  </si>
  <si>
    <t>验货时间：11-15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</si>
  <si>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</si>
  <si>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</si>
  <si>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</si>
  <si>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</si>
  <si>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</si>
  <si>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</si>
  <si>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</si>
  <si>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</si>
  <si>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</si>
  <si>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</si>
  <si>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前中长</t>
  </si>
  <si>
    <t>-1-1</t>
  </si>
  <si>
    <t>-2-2</t>
  </si>
  <si>
    <t>-2-1</t>
  </si>
  <si>
    <t>√+1</t>
  </si>
  <si>
    <t>-2√</t>
  </si>
  <si>
    <t>-0.5-1</t>
  </si>
  <si>
    <t>-1.2-0.3</t>
  </si>
  <si>
    <t>-0.7-1</t>
  </si>
  <si>
    <t>+0.4-0.3</t>
  </si>
  <si>
    <t>√-0.2</t>
  </si>
  <si>
    <t>袖口围/2（拉量）</t>
  </si>
  <si>
    <t>-1-1.5</t>
  </si>
  <si>
    <t>-1.5-1</t>
  </si>
  <si>
    <t>下领围</t>
  </si>
  <si>
    <t>+0.5√</t>
  </si>
  <si>
    <t>侧插袋口长</t>
  </si>
  <si>
    <t>验货时间：2022.11.10</t>
  </si>
  <si>
    <t>跟单QC:全昌根</t>
  </si>
  <si>
    <t>工厂负责人：</t>
  </si>
  <si>
    <t>QC出货报告书</t>
  </si>
  <si>
    <t>产品名称</t>
  </si>
  <si>
    <t>合同日期</t>
  </si>
  <si>
    <t>2022.11.30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</si>
  <si>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</si>
  <si>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</si>
  <si>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</si>
  <si>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</si>
  <si>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</si>
  <si>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</si>
  <si>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</si>
  <si>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</si>
  <si>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</si>
  <si>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</si>
  <si>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</si>
  <si>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</si>
  <si>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</si>
  <si>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</si>
  <si>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</si>
  <si>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</si>
  <si>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</si>
  <si>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</si>
  <si>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</si>
  <si>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</si>
  <si>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</si>
  <si>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</si>
  <si>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</si>
  <si>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</si>
  <si>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</si>
  <si>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</si>
  <si>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</si>
  <si>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</si>
  <si>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</si>
  <si>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</si>
  <si>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</si>
  <si>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</si>
  <si>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</si>
  <si>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</si>
  <si>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</si>
  <si>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深卡其：2/5/8/10/12</t>
  </si>
  <si>
    <t>黑色：14/16/18/20/22</t>
  </si>
  <si>
    <t>军绿色：26/27/28/29/30/32</t>
  </si>
  <si>
    <t>共抽验16箱，每箱5件，合计：80件</t>
  </si>
  <si>
    <t>情况说明：</t>
  </si>
  <si>
    <t xml:space="preserve">【问题点描述】  </t>
  </si>
  <si>
    <t>袖笼包边打扭一件</t>
  </si>
  <si>
    <t>斗口死折一件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</si>
  <si>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</si>
  <si>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</si>
  <si>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</si>
  <si>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</si>
  <si>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</si>
  <si>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</si>
  <si>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</si>
  <si>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</si>
  <si>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11.28</t>
  </si>
  <si>
    <t>跟单QC:刘文哲</t>
  </si>
  <si>
    <t>深卡其：42/43/44</t>
  </si>
  <si>
    <t>黑色：36/38/40/41</t>
  </si>
  <si>
    <t>军绿色：45/46/48</t>
  </si>
  <si>
    <t>共抽验10箱，每箱8件，合计：80件</t>
  </si>
  <si>
    <t>TAEEAL81589</t>
  </si>
  <si>
    <t>122</t>
  </si>
  <si>
    <t>胸袋长</t>
  </si>
  <si>
    <t>胸袋宽</t>
  </si>
  <si>
    <t>深卡其：91/93/94/95</t>
  </si>
  <si>
    <t>黑色：69/72/76/80</t>
  </si>
  <si>
    <t>军绿色：82/84/86/88</t>
  </si>
  <si>
    <t>共抽验12箱，每箱7件，合计：84件</t>
  </si>
  <si>
    <t>线毛一件</t>
  </si>
  <si>
    <t>12.30</t>
  </si>
  <si>
    <t>-0.5√</t>
  </si>
  <si>
    <t>-1√</t>
  </si>
  <si>
    <t>-1.5-0.3</t>
  </si>
  <si>
    <t>√-0.5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</si>
  <si>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</si>
  <si>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</si>
  <si>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</si>
  <si>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</si>
  <si>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</si>
  <si>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</si>
  <si>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</si>
  <si>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</si>
  <si>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</si>
  <si>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</si>
  <si>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</si>
  <si>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</si>
  <si>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</si>
  <si>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</si>
  <si>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</si>
  <si>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</si>
  <si>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</si>
  <si>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</si>
  <si>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70D尼龙四面弹</t>
  </si>
  <si>
    <t>深卡其</t>
  </si>
  <si>
    <t>YES</t>
  </si>
  <si>
    <t>1051#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</si>
  <si>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</si>
  <si>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</si>
  <si>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</si>
  <si>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</si>
  <si>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</si>
  <si>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</si>
  <si>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</si>
  <si>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</si>
  <si>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</si>
  <si>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</si>
  <si>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</si>
  <si>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</si>
  <si>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</si>
  <si>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</si>
  <si>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</si>
  <si>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</si>
  <si>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</si>
  <si>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</si>
  <si>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</si>
  <si>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</si>
  <si>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</si>
  <si>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</si>
  <si>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</si>
  <si>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</si>
  <si>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</si>
  <si>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网布</t>
  </si>
  <si>
    <t>光面圆柱底四件扣（1.3CM）</t>
  </si>
  <si>
    <t>气眼</t>
  </si>
  <si>
    <t>印花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</si>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</sst>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trike/>
      <sz val="10"/>
      <name val="微软雅黑"/>
      <charset val="134"/>
    </font>
    <font>
      <b/>
      <strike/>
      <sz val="10"/>
      <color theme="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66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14" borderId="67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4" fillId="0" borderId="68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5" fillId="18" borderId="70" applyNumberFormat="0" applyAlignment="0" applyProtection="0">
      <alignment vertical="center"/>
    </xf>
    <xf numFmtId="0" fontId="56" fillId="18" borderId="66" applyNumberFormat="0" applyAlignment="0" applyProtection="0">
      <alignment vertical="center"/>
    </xf>
    <xf numFmtId="0" fontId="57" fillId="19" borderId="71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2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4" applyNumberFormat="1" applyFont="1" applyBorder="1" applyAlignment="1">
      <alignment horizontal="center"/>
    </xf>
    <xf numFmtId="9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18" fillId="0" borderId="7" xfId="55" applyFont="1" applyFill="1" applyBorder="1" applyAlignment="1">
      <alignment horizontal="center"/>
    </xf>
    <xf numFmtId="0" fontId="18" fillId="5" borderId="2" xfId="55" applyFont="1" applyFill="1" applyBorder="1" applyAlignment="1">
      <alignment horizontal="center"/>
    </xf>
    <xf numFmtId="0" fontId="19" fillId="0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0" fontId="18" fillId="0" borderId="4" xfId="55" applyFont="1" applyFill="1" applyBorder="1" applyAlignment="1">
      <alignment horizontal="center"/>
    </xf>
    <xf numFmtId="176" fontId="20" fillId="0" borderId="2" xfId="55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55" applyFont="1" applyFill="1" applyBorder="1" applyAlignment="1">
      <alignment horizontal="center" wrapText="1"/>
    </xf>
    <xf numFmtId="49" fontId="19" fillId="0" borderId="4" xfId="56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0" borderId="2" xfId="55" applyNumberFormat="1" applyFont="1" applyFill="1" applyBorder="1" applyAlignment="1">
      <alignment horizontal="center"/>
    </xf>
    <xf numFmtId="176" fontId="20" fillId="0" borderId="2" xfId="55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7" fillId="3" borderId="42" xfId="51" applyFont="1" applyFill="1" applyBorder="1" applyAlignment="1">
      <alignment horizontal="left" vertical="center"/>
    </xf>
    <xf numFmtId="0" fontId="14" fillId="3" borderId="12" xfId="51" applyFont="1" applyFill="1" applyBorder="1" applyAlignment="1">
      <alignment horizontal="center" vertical="center"/>
    </xf>
    <xf numFmtId="0" fontId="17" fillId="3" borderId="12" xfId="51" applyFont="1" applyFill="1" applyBorder="1" applyAlignment="1">
      <alignment vertical="center"/>
    </xf>
    <xf numFmtId="0" fontId="18" fillId="3" borderId="7" xfId="55" applyFont="1" applyFill="1" applyBorder="1" applyAlignment="1">
      <alignment horizontal="center"/>
    </xf>
    <xf numFmtId="0" fontId="18" fillId="3" borderId="2" xfId="55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56" applyNumberFormat="1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center"/>
    </xf>
    <xf numFmtId="176" fontId="28" fillId="0" borderId="2" xfId="55" applyNumberFormat="1" applyFont="1" applyBorder="1" applyAlignment="1">
      <alignment horizontal="center"/>
    </xf>
    <xf numFmtId="49" fontId="29" fillId="0" borderId="4" xfId="56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177" fontId="20" fillId="0" borderId="2" xfId="55" applyNumberFormat="1" applyFont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17" fillId="3" borderId="12" xfId="51" applyFont="1" applyFill="1" applyBorder="1" applyAlignment="1">
      <alignment horizontal="left" vertical="center"/>
    </xf>
    <xf numFmtId="0" fontId="17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21" fillId="0" borderId="5" xfId="53" applyFont="1" applyFill="1" applyBorder="1" applyAlignment="1">
      <alignment horizontal="left"/>
    </xf>
    <xf numFmtId="0" fontId="21" fillId="0" borderId="6" xfId="53" applyFont="1" applyFill="1" applyBorder="1" applyAlignment="1">
      <alignment horizontal="left"/>
    </xf>
    <xf numFmtId="0" fontId="21" fillId="0" borderId="7" xfId="53" applyFont="1" applyFill="1" applyBorder="1" applyAlignment="1">
      <alignment horizontal="left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1" fillId="3" borderId="2" xfId="53" applyNumberFormat="1" applyFont="1" applyFill="1" applyBorder="1" applyAlignment="1">
      <alignment horizontal="center" vertical="center"/>
    </xf>
    <xf numFmtId="49" fontId="14" fillId="3" borderId="44" xfId="53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left" vertical="center"/>
    </xf>
    <xf numFmtId="49" fontId="17" fillId="3" borderId="6" xfId="53" applyNumberFormat="1" applyFont="1" applyFill="1" applyBorder="1" applyAlignment="1">
      <alignment horizontal="left" vertical="center"/>
    </xf>
    <xf numFmtId="49" fontId="17" fillId="3" borderId="45" xfId="53" applyNumberFormat="1" applyFont="1" applyFill="1" applyBorder="1" applyAlignment="1">
      <alignment horizontal="left" vertical="center"/>
    </xf>
    <xf numFmtId="49" fontId="14" fillId="3" borderId="5" xfId="53" applyNumberFormat="1" applyFont="1" applyFill="1" applyBorder="1" applyAlignment="1">
      <alignment horizontal="left" vertical="center"/>
    </xf>
    <xf numFmtId="49" fontId="14" fillId="3" borderId="6" xfId="53" applyNumberFormat="1" applyFont="1" applyFill="1" applyBorder="1" applyAlignment="1">
      <alignment horizontal="left" vertical="center"/>
    </xf>
    <xf numFmtId="49" fontId="14" fillId="3" borderId="45" xfId="53" applyNumberFormat="1" applyFont="1" applyFill="1" applyBorder="1" applyAlignment="1">
      <alignment horizontal="left" vertical="center"/>
    </xf>
    <xf numFmtId="0" fontId="14" fillId="3" borderId="46" xfId="52" applyFont="1" applyFill="1" applyBorder="1" applyAlignment="1"/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30" fillId="0" borderId="16" xfId="51" applyFont="1" applyBorder="1" applyAlignment="1">
      <alignment horizontal="center" vertical="top"/>
    </xf>
    <xf numFmtId="0" fontId="27" fillId="0" borderId="47" xfId="51" applyFont="1" applyBorder="1" applyAlignment="1">
      <alignment horizontal="left"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1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9" xfId="51" applyFont="1" applyBorder="1" applyAlignment="1">
      <alignment vertical="center"/>
    </xf>
    <xf numFmtId="0" fontId="25" fillId="0" borderId="50" xfId="51" applyFont="1" applyBorder="1" applyAlignment="1">
      <alignment horizontal="center" vertical="center"/>
    </xf>
    <xf numFmtId="0" fontId="27" fillId="0" borderId="50" xfId="51" applyFont="1" applyBorder="1" applyAlignment="1">
      <alignment vertical="center"/>
    </xf>
    <xf numFmtId="0" fontId="25" fillId="0" borderId="50" xfId="51" applyFont="1" applyBorder="1" applyAlignment="1">
      <alignment vertical="center"/>
    </xf>
    <xf numFmtId="58" fontId="11" fillId="0" borderId="50" xfId="51" applyNumberFormat="1" applyFont="1" applyBorder="1" applyAlignment="1">
      <alignment vertical="center"/>
    </xf>
    <xf numFmtId="0" fontId="27" fillId="0" borderId="50" xfId="51" applyFont="1" applyBorder="1" applyAlignment="1">
      <alignment horizontal="center" vertical="center"/>
    </xf>
    <xf numFmtId="0" fontId="27" fillId="0" borderId="51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left" vertical="center"/>
    </xf>
    <xf numFmtId="0" fontId="27" fillId="0" borderId="52" xfId="51" applyFont="1" applyFill="1" applyBorder="1" applyAlignment="1">
      <alignment horizontal="center" vertical="center"/>
    </xf>
    <xf numFmtId="0" fontId="27" fillId="0" borderId="53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5" xfId="51" applyFont="1" applyBorder="1" applyAlignment="1">
      <alignment horizontal="center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57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50" xfId="51" applyFont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176" fontId="20" fillId="3" borderId="2" xfId="55" applyNumberFormat="1" applyFont="1" applyFill="1" applyBorder="1" applyAlignment="1">
      <alignment horizontal="center"/>
    </xf>
    <xf numFmtId="0" fontId="19" fillId="3" borderId="2" xfId="0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7" fillId="3" borderId="2" xfId="53" applyFont="1" applyFill="1" applyBorder="1" applyAlignment="1">
      <alignment horizontal="center" vertical="center"/>
    </xf>
    <xf numFmtId="49" fontId="32" fillId="3" borderId="2" xfId="53" applyNumberFormat="1" applyFont="1" applyFill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3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8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22" fillId="0" borderId="52" xfId="51" applyFont="1" applyBorder="1" applyAlignment="1">
      <alignment vertical="center"/>
    </xf>
    <xf numFmtId="0" fontId="11" fillId="0" borderId="53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11" fillId="0" borderId="53" xfId="51" applyFont="1" applyBorder="1" applyAlignment="1">
      <alignment vertical="center"/>
    </xf>
    <xf numFmtId="0" fontId="22" fillId="0" borderId="53" xfId="51" applyFont="1" applyBorder="1" applyAlignment="1">
      <alignment vertical="center"/>
    </xf>
    <xf numFmtId="0" fontId="22" fillId="0" borderId="52" xfId="51" applyFont="1" applyBorder="1" applyAlignment="1">
      <alignment horizontal="center" vertical="center"/>
    </xf>
    <xf numFmtId="0" fontId="25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2" xfId="51" applyFont="1" applyBorder="1" applyAlignment="1">
      <alignment horizontal="left" vertical="center"/>
    </xf>
    <xf numFmtId="0" fontId="22" fillId="0" borderId="53" xfId="51" applyFont="1" applyBorder="1" applyAlignment="1">
      <alignment horizontal="left" vertical="center"/>
    </xf>
    <xf numFmtId="0" fontId="34" fillId="0" borderId="59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2" xfId="51" applyFont="1" applyFill="1" applyBorder="1" applyAlignment="1">
      <alignment horizontal="left" vertical="center"/>
    </xf>
    <xf numFmtId="0" fontId="24" fillId="0" borderId="53" xfId="51" applyFont="1" applyFill="1" applyBorder="1" applyAlignment="1">
      <alignment horizontal="left" vertical="center"/>
    </xf>
    <xf numFmtId="0" fontId="24" fillId="0" borderId="60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35" fillId="0" borderId="50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61" xfId="51" applyFont="1" applyBorder="1" applyAlignment="1">
      <alignment vertical="center"/>
    </xf>
    <xf numFmtId="0" fontId="27" fillId="0" borderId="61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8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61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7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7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3" xfId="51" applyFont="1" applyBorder="1" applyAlignment="1">
      <alignment horizontal="center" vertical="center"/>
    </xf>
    <xf numFmtId="0" fontId="25" fillId="0" borderId="61" xfId="51" applyFont="1" applyBorder="1" applyAlignment="1">
      <alignment horizontal="center" vertical="center"/>
    </xf>
    <xf numFmtId="0" fontId="25" fillId="0" borderId="62" xfId="51" applyFont="1" applyBorder="1" applyAlignment="1">
      <alignment horizontal="center" vertical="center"/>
    </xf>
    <xf numFmtId="0" fontId="25" fillId="0" borderId="62" xfId="51" applyFont="1" applyFill="1" applyBorder="1" applyAlignment="1">
      <alignment horizontal="left" vertical="center"/>
    </xf>
    <xf numFmtId="0" fontId="37" fillId="0" borderId="9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1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4" xfId="0" applyBorder="1"/>
    <xf numFmtId="0" fontId="0" fillId="0" borderId="46" xfId="0" applyBorder="1"/>
    <xf numFmtId="0" fontId="0" fillId="6" borderId="46" xfId="0" applyFill="1" applyBorder="1"/>
    <xf numFmtId="0" fontId="0" fillId="7" borderId="0" xfId="0" applyFill="1"/>
    <xf numFmtId="0" fontId="37" fillId="0" borderId="43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/>
    </xf>
    <xf numFmtId="0" fontId="38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checked="Checked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487" name="Check Box 79" hidden="1">
              <a:extLst>
                <a:ext uri="{63B3BB69-23CF-44E3-9099-C40C66FF867C}">
                  <a14:compatExt spid="_x0000_s1748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489" name="Check Box 81" hidden="1">
              <a:extLst>
                <a:ext uri="{63B3BB69-23CF-44E3-9099-C40C66FF867C}">
                  <a14:compatExt spid="_x0000_s1748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7490" name="Check Box 82" hidden="1">
              <a:extLst>
                <a:ext uri="{63B3BB69-23CF-44E3-9099-C40C66FF867C}">
                  <a14:compatExt spid="_x0000_s1749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7491" name="Check Box 83" hidden="1">
              <a:extLst>
                <a:ext uri="{63B3BB69-23CF-44E3-9099-C40C66FF867C}">
                  <a14:compatExt spid="_x0000_s1749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7492" name="Check Box 84" hidden="1">
              <a:extLst>
                <a:ext uri="{63B3BB69-23CF-44E3-9099-C40C66FF867C}">
                  <a14:compatExt spid="_x0000_s1749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493" name="Check Box 85" hidden="1">
              <a:extLst>
                <a:ext uri="{63B3BB69-23CF-44E3-9099-C40C66FF867C}">
                  <a14:compatExt spid="_x0000_s1749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494" name="Check Box 86" hidden="1">
              <a:extLst>
                <a:ext uri="{63B3BB69-23CF-44E3-9099-C40C66FF867C}">
                  <a14:compatExt spid="_x0000_s1749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495" name="Check Box 87" hidden="1">
              <a:extLst>
                <a:ext uri="{63B3BB69-23CF-44E3-9099-C40C66FF867C}">
                  <a14:compatExt spid="_x0000_s1749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496" name="Check Box 88" hidden="1">
              <a:extLst>
                <a:ext uri="{63B3BB69-23CF-44E3-9099-C40C66FF867C}">
                  <a14:compatExt spid="_x0000_s1749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497" name="Check Box 89" hidden="1">
              <a:extLst>
                <a:ext uri="{63B3BB69-23CF-44E3-9099-C40C66FF867C}">
                  <a14:compatExt spid="_x0000_s1749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498" name="Check Box 90" hidden="1">
              <a:extLst>
                <a:ext uri="{63B3BB69-23CF-44E3-9099-C40C66FF867C}">
                  <a14:compatExt spid="_x0000_s1749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499" name="Check Box 91" hidden="1">
              <a:extLst>
                <a:ext uri="{63B3BB69-23CF-44E3-9099-C40C66FF867C}">
                  <a14:compatExt spid="_x0000_s1749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500" name="Check Box 92" hidden="1">
              <a:extLst>
                <a:ext uri="{63B3BB69-23CF-44E3-9099-C40C66FF867C}">
                  <a14:compatExt spid="_x0000_s1750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501" name="Check Box 93" hidden="1">
              <a:extLst>
                <a:ext uri="{63B3BB69-23CF-44E3-9099-C40C66FF867C}">
                  <a14:compatExt spid="_x0000_s1750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502" name="Check Box 94" hidden="1">
              <a:extLst>
                <a:ext uri="{63B3BB69-23CF-44E3-9099-C40C66FF867C}">
                  <a14:compatExt spid="_x0000_s1750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7503" name="Check Box 95" hidden="1">
              <a:extLst>
                <a:ext uri="{63B3BB69-23CF-44E3-9099-C40C66FF867C}">
                  <a14:compatExt spid="_x0000_s1750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504" name="Check Box 96" hidden="1">
              <a:extLst>
                <a:ext uri="{63B3BB69-23CF-44E3-9099-C40C66FF867C}">
                  <a14:compatExt spid="_x0000_s1750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505" name="Check Box 97" hidden="1">
              <a:extLst>
                <a:ext uri="{63B3BB69-23CF-44E3-9099-C40C66FF867C}">
                  <a14:compatExt spid="_x0000_s1750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506" name="Check Box 98" hidden="1">
              <a:extLst>
                <a:ext uri="{63B3BB69-23CF-44E3-9099-C40C66FF867C}">
                  <a14:compatExt spid="_x0000_s1750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507" name="Check Box 99" hidden="1">
              <a:extLst>
                <a:ext uri="{63B3BB69-23CF-44E3-9099-C40C66FF867C}">
                  <a14:compatExt spid="_x0000_s1750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508" name="Check Box 100" hidden="1">
              <a:extLst>
                <a:ext uri="{63B3BB69-23CF-44E3-9099-C40C66FF867C}">
                  <a14:compatExt spid="_x0000_s1750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7509" name="Check Box 101" hidden="1">
              <a:extLst>
                <a:ext uri="{63B3BB69-23CF-44E3-9099-C40C66FF867C}">
                  <a14:compatExt spid="_x0000_s1750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510" name="Check Box 102" hidden="1">
              <a:extLst>
                <a:ext uri="{63B3BB69-23CF-44E3-9099-C40C66FF867C}">
                  <a14:compatExt spid="_x0000_s1751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511" name="Check Box 103" hidden="1">
              <a:extLst>
                <a:ext uri="{63B3BB69-23CF-44E3-9099-C40C66FF867C}">
                  <a14:compatExt spid="_x0000_s1751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7512" name="Check Box 104" hidden="1">
              <a:extLst>
                <a:ext uri="{63B3BB69-23CF-44E3-9099-C40C66FF867C}">
                  <a14:compatExt spid="_x0000_s1751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513" name="Check Box 105" hidden="1">
              <a:extLst>
                <a:ext uri="{63B3BB69-23CF-44E3-9099-C40C66FF867C}">
                  <a14:compatExt spid="_x0000_s1751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514" name="Check Box 106" hidden="1">
              <a:extLst>
                <a:ext uri="{63B3BB69-23CF-44E3-9099-C40C66FF867C}">
                  <a14:compatExt spid="_x0000_s1751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7515" name="Check Box 107" hidden="1">
              <a:extLst>
                <a:ext uri="{63B3BB69-23CF-44E3-9099-C40C66FF867C}">
                  <a14:compatExt spid="_x0000_s1751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516" name="Check Box 108" hidden="1">
              <a:extLst>
                <a:ext uri="{63B3BB69-23CF-44E3-9099-C40C66FF867C}">
                  <a14:compatExt spid="_x0000_s1751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517" name="Check Box 109" hidden="1">
              <a:extLst>
                <a:ext uri="{63B3BB69-23CF-44E3-9099-C40C66FF867C}">
                  <a14:compatExt spid="_x0000_s1751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518" name="Check Box 110" hidden="1">
              <a:extLst>
                <a:ext uri="{63B3BB69-23CF-44E3-9099-C40C66FF867C}">
                  <a14:compatExt spid="_x0000_s1751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7519" name="Check Box 111" hidden="1">
              <a:extLst>
                <a:ext uri="{63B3BB69-23CF-44E3-9099-C40C66FF867C}">
                  <a14:compatExt spid="_x0000_s1751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520" name="Check Box 112" hidden="1">
              <a:extLst>
                <a:ext uri="{63B3BB69-23CF-44E3-9099-C40C66FF867C}">
                  <a14:compatExt spid="_x0000_s1752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521" name="Check Box 113" hidden="1">
              <a:extLst>
                <a:ext uri="{63B3BB69-23CF-44E3-9099-C40C66FF867C}">
                  <a14:compatExt spid="_x0000_s1752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522" name="Check Box 114" hidden="1">
              <a:extLst>
                <a:ext uri="{63B3BB69-23CF-44E3-9099-C40C66FF867C}">
                  <a14:compatExt spid="_x0000_s1752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523" name="Check Box 115" hidden="1">
              <a:extLst>
                <a:ext uri="{63B3BB69-23CF-44E3-9099-C40C66FF867C}">
                  <a14:compatExt spid="_x0000_s1752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524" name="Check Box 116" hidden="1">
              <a:extLst>
                <a:ext uri="{63B3BB69-23CF-44E3-9099-C40C66FF867C}">
                  <a14:compatExt spid="_x0000_s1752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525" name="Check Box 117" hidden="1">
              <a:extLst>
                <a:ext uri="{63B3BB69-23CF-44E3-9099-C40C66FF867C}">
                  <a14:compatExt spid="_x0000_s1752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7526" name="Check Box 118" hidden="1">
              <a:extLst>
                <a:ext uri="{63B3BB69-23CF-44E3-9099-C40C66FF867C}">
                  <a14:compatExt spid="_x0000_s1752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7527" name="Check Box 119" hidden="1">
              <a:extLst>
                <a:ext uri="{63B3BB69-23CF-44E3-9099-C40C66FF867C}">
                  <a14:compatExt spid="_x0000_s1752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7528" name="Check Box 120" hidden="1">
              <a:extLst>
                <a:ext uri="{63B3BB69-23CF-44E3-9099-C40C66FF867C}">
                  <a14:compatExt spid="_x0000_s1752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7529" name="Check Box 121" hidden="1">
              <a:extLst>
                <a:ext uri="{63B3BB69-23CF-44E3-9099-C40C66FF867C}">
                  <a14:compatExt spid="_x0000_s1752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7530" name="Check Box 122" hidden="1">
              <a:extLst>
                <a:ext uri="{63B3BB69-23CF-44E3-9099-C40C66FF867C}">
                  <a14:compatExt spid="_x0000_s1753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7531" name="Check Box 123" hidden="1">
              <a:extLst>
                <a:ext uri="{63B3BB69-23CF-44E3-9099-C40C66FF867C}">
                  <a14:compatExt spid="_x0000_s1753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7532" name="Check Box 124" hidden="1">
              <a:extLst>
                <a:ext uri="{63B3BB69-23CF-44E3-9099-C40C66FF867C}">
                  <a14:compatExt spid="_x0000_s1753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7533" name="Check Box 125" hidden="1">
              <a:extLst>
                <a:ext uri="{63B3BB69-23CF-44E3-9099-C40C66FF867C}">
                  <a14:compatExt spid="_x0000_s1753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7534" name="Check Box 126" hidden="1">
              <a:extLst>
                <a:ext uri="{63B3BB69-23CF-44E3-9099-C40C66FF867C}">
                  <a14:compatExt spid="_x0000_s1753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7535" name="Check Box 127" hidden="1">
              <a:extLst>
                <a:ext uri="{63B3BB69-23CF-44E3-9099-C40C66FF867C}">
                  <a14:compatExt spid="_x0000_s1753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7536" name="Check Box 128" hidden="1">
              <a:extLst>
                <a:ext uri="{63B3BB69-23CF-44E3-9099-C40C66FF867C}">
                  <a14:compatExt spid="_x0000_s1753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7537" name="Check Box 129" hidden="1">
              <a:extLst>
                <a:ext uri="{63B3BB69-23CF-44E3-9099-C40C66FF867C}">
                  <a14:compatExt spid="_x0000_s1753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7538" name="Check Box 130" hidden="1">
              <a:extLst>
                <a:ext uri="{63B3BB69-23CF-44E3-9099-C40C66FF867C}">
                  <a14:compatExt spid="_x0000_s1753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7539" name="Check Box 131" hidden="1">
              <a:extLst>
                <a:ext uri="{63B3BB69-23CF-44E3-9099-C40C66FF867C}">
                  <a14:compatExt spid="_x0000_s1753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7540" name="Check Box 132" hidden="1">
              <a:extLst>
                <a:ext uri="{63B3BB69-23CF-44E3-9099-C40C66FF867C}">
                  <a14:compatExt spid="_x0000_s1754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7541" name="Check Box 133" hidden="1">
              <a:extLst>
                <a:ext uri="{63B3BB69-23CF-44E3-9099-C40C66FF867C}">
                  <a14:compatExt spid="_x0000_s1754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7542" name="Check Box 134" hidden="1">
              <a:extLst>
                <a:ext uri="{63B3BB69-23CF-44E3-9099-C40C66FF867C}">
                  <a14:compatExt spid="_x0000_s1754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7543" name="Check Box 135" hidden="1">
              <a:extLst>
                <a:ext uri="{63B3BB69-23CF-44E3-9099-C40C66FF867C}">
                  <a14:compatExt spid="_x0000_s1754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7544" name="Check Box 136" hidden="1">
              <a:extLst>
                <a:ext uri="{63B3BB69-23CF-44E3-9099-C40C66FF867C}">
                  <a14:compatExt spid="_x0000_s1754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7545" name="Check Box 137" hidden="1">
              <a:extLst>
                <a:ext uri="{63B3BB69-23CF-44E3-9099-C40C66FF867C}">
                  <a14:compatExt spid="_x0000_s1754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7546" name="Check Box 138" hidden="1">
              <a:extLst>
                <a:ext uri="{63B3BB69-23CF-44E3-9099-C40C66FF867C}">
                  <a14:compatExt spid="_x0000_s1754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7547" name="Check Box 139" hidden="1">
              <a:extLst>
                <a:ext uri="{63B3BB69-23CF-44E3-9099-C40C66FF867C}">
                  <a14:compatExt spid="_x0000_s1754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7548" name="Check Box 140" hidden="1">
              <a:extLst>
                <a:ext uri="{63B3BB69-23CF-44E3-9099-C40C66FF867C}">
                  <a14:compatExt spid="_x0000_s1754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7549" name="Check Box 141" hidden="1">
              <a:extLst>
                <a:ext uri="{63B3BB69-23CF-44E3-9099-C40C66FF867C}">
                  <a14:compatExt spid="_x0000_s1754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7550" name="Check Box 142" hidden="1">
              <a:extLst>
                <a:ext uri="{63B3BB69-23CF-44E3-9099-C40C66FF867C}">
                  <a14:compatExt spid="_x0000_s1755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7551" name="Check Box 143" hidden="1">
              <a:extLst>
                <a:ext uri="{63B3BB69-23CF-44E3-9099-C40C66FF867C}">
                  <a14:compatExt spid="_x0000_s1755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7552" name="Check Box 144" hidden="1">
              <a:extLst>
                <a:ext uri="{63B3BB69-23CF-44E3-9099-C40C66FF867C}">
                  <a14:compatExt spid="_x0000_s1755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7553" name="Check Box 145" hidden="1">
              <a:extLst>
                <a:ext uri="{63B3BB69-23CF-44E3-9099-C40C66FF867C}">
                  <a14:compatExt spid="_x0000_s1755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7554" name="Check Box 146" hidden="1">
              <a:extLst>
                <a:ext uri="{63B3BB69-23CF-44E3-9099-C40C66FF867C}">
                  <a14:compatExt spid="_x0000_s1755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7555" name="Check Box 147" hidden="1">
              <a:extLst>
                <a:ext uri="{63B3BB69-23CF-44E3-9099-C40C66FF867C}">
                  <a14:compatExt spid="_x0000_s1755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7556" name="Check Box 148" hidden="1">
              <a:extLst>
                <a:ext uri="{63B3BB69-23CF-44E3-9099-C40C66FF867C}">
                  <a14:compatExt spid="_x0000_s1755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7557" name="Check Box 149" hidden="1">
              <a:extLst>
                <a:ext uri="{63B3BB69-23CF-44E3-9099-C40C66FF867C}">
                  <a14:compatExt spid="_x0000_s1755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7558" name="Check Box 150" hidden="1">
              <a:extLst>
                <a:ext uri="{63B3BB69-23CF-44E3-9099-C40C66FF867C}">
                  <a14:compatExt spid="_x0000_s1755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7559" name="Check Box 151" hidden="1">
              <a:extLst>
                <a:ext uri="{63B3BB69-23CF-44E3-9099-C40C66FF867C}">
                  <a14:compatExt spid="_x0000_s1755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7560" name="Check Box 152" hidden="1">
              <a:extLst>
                <a:ext uri="{63B3BB69-23CF-44E3-9099-C40C66FF867C}">
                  <a14:compatExt spid="_x0000_s1756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7561" name="Check Box 153" hidden="1">
              <a:extLst>
                <a:ext uri="{63B3BB69-23CF-44E3-9099-C40C66FF867C}">
                  <a14:compatExt spid="_x0000_s1756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7562" name="Check Box 154" hidden="1">
              <a:extLst>
                <a:ext uri="{63B3BB69-23CF-44E3-9099-C40C66FF867C}">
                  <a14:compatExt spid="_x0000_s1756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7563" name="Check Box 155" hidden="1">
              <a:extLst>
                <a:ext uri="{63B3BB69-23CF-44E3-9099-C40C66FF867C}">
                  <a14:compatExt spid="_x0000_s1756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7564" name="Check Box 156" hidden="1">
              <a:extLst>
                <a:ext uri="{63B3BB69-23CF-44E3-9099-C40C66FF867C}">
                  <a14:compatExt spid="_x0000_s1756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3723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372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381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32.xml"/><Relationship Id="rId98" Type="http://schemas.openxmlformats.org/officeDocument/2006/relationships/ctrlProp" Target="../ctrlProps/ctrlProp431.xml"/><Relationship Id="rId97" Type="http://schemas.openxmlformats.org/officeDocument/2006/relationships/ctrlProp" Target="../ctrlProps/ctrlProp430.xml"/><Relationship Id="rId96" Type="http://schemas.openxmlformats.org/officeDocument/2006/relationships/ctrlProp" Target="../ctrlProps/ctrlProp429.xml"/><Relationship Id="rId95" Type="http://schemas.openxmlformats.org/officeDocument/2006/relationships/ctrlProp" Target="../ctrlProps/ctrlProp428.xml"/><Relationship Id="rId94" Type="http://schemas.openxmlformats.org/officeDocument/2006/relationships/ctrlProp" Target="../ctrlProps/ctrlProp427.xml"/><Relationship Id="rId93" Type="http://schemas.openxmlformats.org/officeDocument/2006/relationships/ctrlProp" Target="../ctrlProps/ctrlProp426.xml"/><Relationship Id="rId92" Type="http://schemas.openxmlformats.org/officeDocument/2006/relationships/ctrlProp" Target="../ctrlProps/ctrlProp425.xml"/><Relationship Id="rId91" Type="http://schemas.openxmlformats.org/officeDocument/2006/relationships/ctrlProp" Target="../ctrlProps/ctrlProp424.xml"/><Relationship Id="rId90" Type="http://schemas.openxmlformats.org/officeDocument/2006/relationships/ctrlProp" Target="../ctrlProps/ctrlProp423.xml"/><Relationship Id="rId9" Type="http://schemas.openxmlformats.org/officeDocument/2006/relationships/ctrlProp" Target="../ctrlProps/ctrlProp342.xml"/><Relationship Id="rId89" Type="http://schemas.openxmlformats.org/officeDocument/2006/relationships/ctrlProp" Target="../ctrlProps/ctrlProp422.xml"/><Relationship Id="rId88" Type="http://schemas.openxmlformats.org/officeDocument/2006/relationships/ctrlProp" Target="../ctrlProps/ctrlProp421.xml"/><Relationship Id="rId87" Type="http://schemas.openxmlformats.org/officeDocument/2006/relationships/ctrlProp" Target="../ctrlProps/ctrlProp420.xml"/><Relationship Id="rId86" Type="http://schemas.openxmlformats.org/officeDocument/2006/relationships/ctrlProp" Target="../ctrlProps/ctrlProp419.xml"/><Relationship Id="rId85" Type="http://schemas.openxmlformats.org/officeDocument/2006/relationships/ctrlProp" Target="../ctrlProps/ctrlProp418.xml"/><Relationship Id="rId84" Type="http://schemas.openxmlformats.org/officeDocument/2006/relationships/ctrlProp" Target="../ctrlProps/ctrlProp417.xml"/><Relationship Id="rId83" Type="http://schemas.openxmlformats.org/officeDocument/2006/relationships/ctrlProp" Target="../ctrlProps/ctrlProp416.xml"/><Relationship Id="rId82" Type="http://schemas.openxmlformats.org/officeDocument/2006/relationships/ctrlProp" Target="../ctrlProps/ctrlProp415.xml"/><Relationship Id="rId81" Type="http://schemas.openxmlformats.org/officeDocument/2006/relationships/ctrlProp" Target="../ctrlProps/ctrlProp414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8" Type="http://schemas.openxmlformats.org/officeDocument/2006/relationships/ctrlProp" Target="../ctrlProps/ctrlProp491.xml"/><Relationship Id="rId157" Type="http://schemas.openxmlformats.org/officeDocument/2006/relationships/ctrlProp" Target="../ctrlProps/ctrlProp490.xml"/><Relationship Id="rId156" Type="http://schemas.openxmlformats.org/officeDocument/2006/relationships/ctrlProp" Target="../ctrlProps/ctrlProp489.xml"/><Relationship Id="rId155" Type="http://schemas.openxmlformats.org/officeDocument/2006/relationships/ctrlProp" Target="../ctrlProps/ctrlProp488.xml"/><Relationship Id="rId154" Type="http://schemas.openxmlformats.org/officeDocument/2006/relationships/ctrlProp" Target="../ctrlProps/ctrlProp487.xml"/><Relationship Id="rId153" Type="http://schemas.openxmlformats.org/officeDocument/2006/relationships/ctrlProp" Target="../ctrlProps/ctrlProp486.xml"/><Relationship Id="rId152" Type="http://schemas.openxmlformats.org/officeDocument/2006/relationships/ctrlProp" Target="../ctrlProps/ctrlProp485.xml"/><Relationship Id="rId151" Type="http://schemas.openxmlformats.org/officeDocument/2006/relationships/ctrlProp" Target="../ctrlProps/ctrlProp484.xml"/><Relationship Id="rId150" Type="http://schemas.openxmlformats.org/officeDocument/2006/relationships/ctrlProp" Target="../ctrlProps/ctrlProp483.xml"/><Relationship Id="rId15" Type="http://schemas.openxmlformats.org/officeDocument/2006/relationships/ctrlProp" Target="../ctrlProps/ctrlProp348.xml"/><Relationship Id="rId149" Type="http://schemas.openxmlformats.org/officeDocument/2006/relationships/ctrlProp" Target="../ctrlProps/ctrlProp482.xml"/><Relationship Id="rId148" Type="http://schemas.openxmlformats.org/officeDocument/2006/relationships/ctrlProp" Target="../ctrlProps/ctrlProp481.xml"/><Relationship Id="rId147" Type="http://schemas.openxmlformats.org/officeDocument/2006/relationships/ctrlProp" Target="../ctrlProps/ctrlProp480.xml"/><Relationship Id="rId146" Type="http://schemas.openxmlformats.org/officeDocument/2006/relationships/ctrlProp" Target="../ctrlProps/ctrlProp479.xml"/><Relationship Id="rId145" Type="http://schemas.openxmlformats.org/officeDocument/2006/relationships/ctrlProp" Target="../ctrlProps/ctrlProp478.xml"/><Relationship Id="rId144" Type="http://schemas.openxmlformats.org/officeDocument/2006/relationships/ctrlProp" Target="../ctrlProps/ctrlProp477.xml"/><Relationship Id="rId143" Type="http://schemas.openxmlformats.org/officeDocument/2006/relationships/ctrlProp" Target="../ctrlProps/ctrlProp476.xml"/><Relationship Id="rId142" Type="http://schemas.openxmlformats.org/officeDocument/2006/relationships/ctrlProp" Target="../ctrlProps/ctrlProp475.xml"/><Relationship Id="rId141" Type="http://schemas.openxmlformats.org/officeDocument/2006/relationships/ctrlProp" Target="../ctrlProps/ctrlProp474.xml"/><Relationship Id="rId140" Type="http://schemas.openxmlformats.org/officeDocument/2006/relationships/ctrlProp" Target="../ctrlProps/ctrlProp473.xml"/><Relationship Id="rId14" Type="http://schemas.openxmlformats.org/officeDocument/2006/relationships/ctrlProp" Target="../ctrlProps/ctrlProp347.xml"/><Relationship Id="rId139" Type="http://schemas.openxmlformats.org/officeDocument/2006/relationships/ctrlProp" Target="../ctrlProps/ctrlProp472.xml"/><Relationship Id="rId138" Type="http://schemas.openxmlformats.org/officeDocument/2006/relationships/ctrlProp" Target="../ctrlProps/ctrlProp471.xml"/><Relationship Id="rId137" Type="http://schemas.openxmlformats.org/officeDocument/2006/relationships/ctrlProp" Target="../ctrlProps/ctrlProp470.xml"/><Relationship Id="rId136" Type="http://schemas.openxmlformats.org/officeDocument/2006/relationships/ctrlProp" Target="../ctrlProps/ctrlProp469.xml"/><Relationship Id="rId135" Type="http://schemas.openxmlformats.org/officeDocument/2006/relationships/ctrlProp" Target="../ctrlProps/ctrlProp468.xml"/><Relationship Id="rId134" Type="http://schemas.openxmlformats.org/officeDocument/2006/relationships/ctrlProp" Target="../ctrlProps/ctrlProp467.xml"/><Relationship Id="rId133" Type="http://schemas.openxmlformats.org/officeDocument/2006/relationships/ctrlProp" Target="../ctrlProps/ctrlProp466.xml"/><Relationship Id="rId132" Type="http://schemas.openxmlformats.org/officeDocument/2006/relationships/ctrlProp" Target="../ctrlProps/ctrlProp465.xml"/><Relationship Id="rId131" Type="http://schemas.openxmlformats.org/officeDocument/2006/relationships/ctrlProp" Target="../ctrlProps/ctrlProp464.xml"/><Relationship Id="rId130" Type="http://schemas.openxmlformats.org/officeDocument/2006/relationships/ctrlProp" Target="../ctrlProps/ctrlProp463.xml"/><Relationship Id="rId13" Type="http://schemas.openxmlformats.org/officeDocument/2006/relationships/ctrlProp" Target="../ctrlProps/ctrlProp346.xml"/><Relationship Id="rId129" Type="http://schemas.openxmlformats.org/officeDocument/2006/relationships/ctrlProp" Target="../ctrlProps/ctrlProp462.xml"/><Relationship Id="rId128" Type="http://schemas.openxmlformats.org/officeDocument/2006/relationships/ctrlProp" Target="../ctrlProps/ctrlProp461.xml"/><Relationship Id="rId127" Type="http://schemas.openxmlformats.org/officeDocument/2006/relationships/ctrlProp" Target="../ctrlProps/ctrlProp460.xml"/><Relationship Id="rId126" Type="http://schemas.openxmlformats.org/officeDocument/2006/relationships/ctrlProp" Target="../ctrlProps/ctrlProp459.xml"/><Relationship Id="rId125" Type="http://schemas.openxmlformats.org/officeDocument/2006/relationships/ctrlProp" Target="../ctrlProps/ctrlProp458.xml"/><Relationship Id="rId124" Type="http://schemas.openxmlformats.org/officeDocument/2006/relationships/ctrlProp" Target="../ctrlProps/ctrlProp457.xml"/><Relationship Id="rId123" Type="http://schemas.openxmlformats.org/officeDocument/2006/relationships/ctrlProp" Target="../ctrlProps/ctrlProp456.xml"/><Relationship Id="rId122" Type="http://schemas.openxmlformats.org/officeDocument/2006/relationships/ctrlProp" Target="../ctrlProps/ctrlProp455.xml"/><Relationship Id="rId121" Type="http://schemas.openxmlformats.org/officeDocument/2006/relationships/ctrlProp" Target="../ctrlProps/ctrlProp454.xml"/><Relationship Id="rId120" Type="http://schemas.openxmlformats.org/officeDocument/2006/relationships/ctrlProp" Target="../ctrlProps/ctrlProp453.xml"/><Relationship Id="rId12" Type="http://schemas.openxmlformats.org/officeDocument/2006/relationships/ctrlProp" Target="../ctrlProps/ctrlProp345.xml"/><Relationship Id="rId119" Type="http://schemas.openxmlformats.org/officeDocument/2006/relationships/ctrlProp" Target="../ctrlProps/ctrlProp452.xml"/><Relationship Id="rId118" Type="http://schemas.openxmlformats.org/officeDocument/2006/relationships/ctrlProp" Target="../ctrlProps/ctrlProp451.xml"/><Relationship Id="rId117" Type="http://schemas.openxmlformats.org/officeDocument/2006/relationships/ctrlProp" Target="../ctrlProps/ctrlProp450.xml"/><Relationship Id="rId116" Type="http://schemas.openxmlformats.org/officeDocument/2006/relationships/ctrlProp" Target="../ctrlProps/ctrlProp449.xml"/><Relationship Id="rId115" Type="http://schemas.openxmlformats.org/officeDocument/2006/relationships/ctrlProp" Target="../ctrlProps/ctrlProp448.xml"/><Relationship Id="rId114" Type="http://schemas.openxmlformats.org/officeDocument/2006/relationships/ctrlProp" Target="../ctrlProps/ctrlProp447.xml"/><Relationship Id="rId113" Type="http://schemas.openxmlformats.org/officeDocument/2006/relationships/ctrlProp" Target="../ctrlProps/ctrlProp446.xml"/><Relationship Id="rId112" Type="http://schemas.openxmlformats.org/officeDocument/2006/relationships/ctrlProp" Target="../ctrlProps/ctrlProp445.xml"/><Relationship Id="rId111" Type="http://schemas.openxmlformats.org/officeDocument/2006/relationships/ctrlProp" Target="../ctrlProps/ctrlProp444.xml"/><Relationship Id="rId110" Type="http://schemas.openxmlformats.org/officeDocument/2006/relationships/ctrlProp" Target="../ctrlProps/ctrlProp443.xml"/><Relationship Id="rId11" Type="http://schemas.openxmlformats.org/officeDocument/2006/relationships/ctrlProp" Target="../ctrlProps/ctrlProp344.xml"/><Relationship Id="rId109" Type="http://schemas.openxmlformats.org/officeDocument/2006/relationships/ctrlProp" Target="../ctrlProps/ctrlProp442.xml"/><Relationship Id="rId108" Type="http://schemas.openxmlformats.org/officeDocument/2006/relationships/ctrlProp" Target="../ctrlProps/ctrlProp441.xml"/><Relationship Id="rId107" Type="http://schemas.openxmlformats.org/officeDocument/2006/relationships/ctrlProp" Target="../ctrlProps/ctrlProp440.xml"/><Relationship Id="rId106" Type="http://schemas.openxmlformats.org/officeDocument/2006/relationships/ctrlProp" Target="../ctrlProps/ctrlProp439.xml"/><Relationship Id="rId105" Type="http://schemas.openxmlformats.org/officeDocument/2006/relationships/ctrlProp" Target="../ctrlProps/ctrlProp438.xml"/><Relationship Id="rId104" Type="http://schemas.openxmlformats.org/officeDocument/2006/relationships/ctrlProp" Target="../ctrlProps/ctrlProp437.xml"/><Relationship Id="rId103" Type="http://schemas.openxmlformats.org/officeDocument/2006/relationships/ctrlProp" Target="../ctrlProps/ctrlProp436.xml"/><Relationship Id="rId102" Type="http://schemas.openxmlformats.org/officeDocument/2006/relationships/ctrlProp" Target="../ctrlProps/ctrlProp435.xml"/><Relationship Id="rId101" Type="http://schemas.openxmlformats.org/officeDocument/2006/relationships/ctrlProp" Target="../ctrlProps/ctrlProp434.xml"/><Relationship Id="rId100" Type="http://schemas.openxmlformats.org/officeDocument/2006/relationships/ctrlProp" Target="../ctrlProps/ctrlProp433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8" customWidth="1"/>
    <col min="3" max="3" width="10.125" customWidth="1"/>
  </cols>
  <sheetData>
    <row r="1" ht="21" customHeight="1" spans="1:2">
      <c r="A1" s="489"/>
      <c r="B1" s="490" t="s">
        <v>0</v>
      </c>
    </row>
    <row r="2" spans="1:2">
      <c r="A2" s="9">
        <v>1</v>
      </c>
      <c r="B2" s="491" t="s">
        <v>1</v>
      </c>
    </row>
    <row r="3" spans="1:2">
      <c r="A3" s="9">
        <v>2</v>
      </c>
      <c r="B3" s="491" t="s">
        <v>2</v>
      </c>
    </row>
    <row r="4" spans="1:2">
      <c r="A4" s="9">
        <v>3</v>
      </c>
      <c r="B4" s="491" t="s">
        <v>3</v>
      </c>
    </row>
    <row r="5" spans="1:2">
      <c r="A5" s="9">
        <v>4</v>
      </c>
      <c r="B5" s="491" t="s">
        <v>4</v>
      </c>
    </row>
    <row r="6" spans="1:2">
      <c r="A6" s="9">
        <v>5</v>
      </c>
      <c r="B6" s="491" t="s">
        <v>5</v>
      </c>
    </row>
    <row r="7" spans="1:2">
      <c r="A7" s="9">
        <v>6</v>
      </c>
      <c r="B7" s="491" t="s">
        <v>6</v>
      </c>
    </row>
    <row r="8" s="487" customFormat="1" ht="15" customHeight="1" spans="1:2">
      <c r="A8" s="492">
        <v>7</v>
      </c>
      <c r="B8" s="493" t="s">
        <v>7</v>
      </c>
    </row>
    <row r="9" ht="18.95" customHeight="1" spans="1:2">
      <c r="A9" s="489"/>
      <c r="B9" s="494" t="s">
        <v>8</v>
      </c>
    </row>
    <row r="10" ht="15.95" customHeight="1" spans="1:2">
      <c r="A10" s="9">
        <v>1</v>
      </c>
      <c r="B10" s="495" t="s">
        <v>9</v>
      </c>
    </row>
    <row r="11" spans="1:2">
      <c r="A11" s="9">
        <v>2</v>
      </c>
      <c r="B11" s="491" t="s">
        <v>10</v>
      </c>
    </row>
    <row r="12" spans="1:2">
      <c r="A12" s="9">
        <v>3</v>
      </c>
      <c r="B12" s="493" t="s">
        <v>11</v>
      </c>
    </row>
    <row r="13" spans="1:2">
      <c r="A13" s="9">
        <v>4</v>
      </c>
      <c r="B13" s="491" t="s">
        <v>12</v>
      </c>
    </row>
    <row r="14" spans="1:2">
      <c r="A14" s="9">
        <v>5</v>
      </c>
      <c r="B14" s="491" t="s">
        <v>13</v>
      </c>
    </row>
    <row r="15" spans="1:2">
      <c r="A15" s="9">
        <v>6</v>
      </c>
      <c r="B15" s="491" t="s">
        <v>14</v>
      </c>
    </row>
    <row r="16" spans="1:2">
      <c r="A16" s="9">
        <v>7</v>
      </c>
      <c r="B16" s="491" t="s">
        <v>15</v>
      </c>
    </row>
    <row r="17" spans="1:2">
      <c r="A17" s="9">
        <v>8</v>
      </c>
      <c r="B17" s="491" t="s">
        <v>16</v>
      </c>
    </row>
    <row r="18" spans="1:2">
      <c r="A18" s="9">
        <v>9</v>
      </c>
      <c r="B18" s="491" t="s">
        <v>17</v>
      </c>
    </row>
    <row r="19" spans="1:2">
      <c r="A19" s="9"/>
      <c r="B19" s="491"/>
    </row>
    <row r="20" ht="20.25" spans="1:2">
      <c r="A20" s="489"/>
      <c r="B20" s="490" t="s">
        <v>18</v>
      </c>
    </row>
    <row r="21" spans="1:2">
      <c r="A21" s="9">
        <v>1</v>
      </c>
      <c r="B21" s="496" t="s">
        <v>19</v>
      </c>
    </row>
    <row r="22" spans="1:2">
      <c r="A22" s="9">
        <v>2</v>
      </c>
      <c r="B22" s="491" t="s">
        <v>20</v>
      </c>
    </row>
    <row r="23" spans="1:2">
      <c r="A23" s="9">
        <v>3</v>
      </c>
      <c r="B23" s="491" t="s">
        <v>21</v>
      </c>
    </row>
    <row r="24" spans="1:2">
      <c r="A24" s="9">
        <v>4</v>
      </c>
      <c r="B24" s="491" t="s">
        <v>22</v>
      </c>
    </row>
    <row r="25" spans="1:2">
      <c r="A25" s="9">
        <v>5</v>
      </c>
      <c r="B25" s="491" t="s">
        <v>23</v>
      </c>
    </row>
    <row r="26" spans="1:2">
      <c r="A26" s="9">
        <v>6</v>
      </c>
      <c r="B26" s="491" t="s">
        <v>24</v>
      </c>
    </row>
    <row r="27" spans="1:2">
      <c r="A27" s="9">
        <v>7</v>
      </c>
      <c r="B27" s="491" t="s">
        <v>25</v>
      </c>
    </row>
    <row r="28" spans="1:2">
      <c r="A28" s="9"/>
      <c r="B28" s="491"/>
    </row>
    <row r="29" ht="20.25" spans="1:2">
      <c r="A29" s="489"/>
      <c r="B29" s="490" t="s">
        <v>26</v>
      </c>
    </row>
    <row r="30" spans="1:2">
      <c r="A30" s="9">
        <v>1</v>
      </c>
      <c r="B30" s="496" t="s">
        <v>27</v>
      </c>
    </row>
    <row r="31" spans="1:2">
      <c r="A31" s="9">
        <v>2</v>
      </c>
      <c r="B31" s="491" t="s">
        <v>28</v>
      </c>
    </row>
    <row r="32" spans="1:2">
      <c r="A32" s="9">
        <v>3</v>
      </c>
      <c r="B32" s="491" t="s">
        <v>29</v>
      </c>
    </row>
    <row r="33" ht="28.5" spans="1:2">
      <c r="A33" s="9">
        <v>4</v>
      </c>
      <c r="B33" s="491" t="s">
        <v>30</v>
      </c>
    </row>
    <row r="34" spans="1:2">
      <c r="A34" s="9">
        <v>5</v>
      </c>
      <c r="B34" s="491" t="s">
        <v>31</v>
      </c>
    </row>
    <row r="35" spans="1:2">
      <c r="A35" s="9">
        <v>6</v>
      </c>
      <c r="B35" s="491" t="s">
        <v>32</v>
      </c>
    </row>
    <row r="36" spans="1:2">
      <c r="A36" s="9">
        <v>7</v>
      </c>
      <c r="B36" s="491" t="s">
        <v>33</v>
      </c>
    </row>
    <row r="37" spans="1:2">
      <c r="A37" s="9"/>
      <c r="B37" s="491"/>
    </row>
    <row r="39" spans="1:2">
      <c r="A39" s="497" t="s">
        <v>34</v>
      </c>
      <c r="B39" s="4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1.7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s="169" customFormat="1" ht="26.25" spans="1:11">
      <c r="A1" s="172" t="s">
        <v>266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="169" customFormat="1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 t="s">
        <v>267</v>
      </c>
      <c r="G2" s="178" t="s">
        <v>147</v>
      </c>
      <c r="H2" s="178"/>
      <c r="I2" s="210" t="s">
        <v>57</v>
      </c>
      <c r="J2" s="178" t="s">
        <v>58</v>
      </c>
      <c r="K2" s="233"/>
    </row>
    <row r="3" s="169" customFormat="1" ht="27" customHeight="1" spans="1:11">
      <c r="A3" s="179" t="s">
        <v>75</v>
      </c>
      <c r="B3" s="180">
        <v>2236</v>
      </c>
      <c r="C3" s="181"/>
      <c r="D3" s="182" t="s">
        <v>268</v>
      </c>
      <c r="E3" s="183" t="s">
        <v>269</v>
      </c>
      <c r="F3" s="184"/>
      <c r="G3" s="184"/>
      <c r="H3" s="185" t="s">
        <v>270</v>
      </c>
      <c r="I3" s="185"/>
      <c r="J3" s="185"/>
      <c r="K3" s="234"/>
    </row>
    <row r="4" s="169" customFormat="1" spans="1:11">
      <c r="A4" s="186" t="s">
        <v>72</v>
      </c>
      <c r="B4" s="187">
        <v>3</v>
      </c>
      <c r="C4" s="187">
        <v>6</v>
      </c>
      <c r="D4" s="188" t="s">
        <v>271</v>
      </c>
      <c r="E4" s="189" t="s">
        <v>272</v>
      </c>
      <c r="F4" s="189"/>
      <c r="G4" s="189"/>
      <c r="H4" s="188" t="s">
        <v>273</v>
      </c>
      <c r="I4" s="188"/>
      <c r="J4" s="203" t="s">
        <v>66</v>
      </c>
      <c r="K4" s="235" t="s">
        <v>67</v>
      </c>
    </row>
    <row r="5" s="169" customFormat="1" spans="1:11">
      <c r="A5" s="186" t="s">
        <v>274</v>
      </c>
      <c r="B5" s="190">
        <v>1</v>
      </c>
      <c r="C5" s="190"/>
      <c r="D5" s="182" t="s">
        <v>275</v>
      </c>
      <c r="E5" s="182" t="s">
        <v>276</v>
      </c>
      <c r="F5" s="182" t="s">
        <v>277</v>
      </c>
      <c r="G5" s="182" t="s">
        <v>278</v>
      </c>
      <c r="H5" s="188" t="s">
        <v>279</v>
      </c>
      <c r="I5" s="188"/>
      <c r="J5" s="203" t="s">
        <v>66</v>
      </c>
      <c r="K5" s="235" t="s">
        <v>67</v>
      </c>
    </row>
    <row r="6" s="169" customFormat="1" ht="15" spans="1:11">
      <c r="A6" s="191" t="s">
        <v>280</v>
      </c>
      <c r="B6" s="192">
        <v>50</v>
      </c>
      <c r="C6" s="192"/>
      <c r="D6" s="193" t="s">
        <v>281</v>
      </c>
      <c r="E6" s="194"/>
      <c r="F6" s="195">
        <v>286</v>
      </c>
      <c r="G6" s="193"/>
      <c r="H6" s="196" t="s">
        <v>282</v>
      </c>
      <c r="I6" s="196"/>
      <c r="J6" s="195" t="s">
        <v>66</v>
      </c>
      <c r="K6" s="236" t="s">
        <v>67</v>
      </c>
    </row>
    <row r="7" s="169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69" customFormat="1" spans="1:11">
      <c r="A8" s="200" t="s">
        <v>283</v>
      </c>
      <c r="B8" s="177" t="s">
        <v>284</v>
      </c>
      <c r="C8" s="177" t="s">
        <v>285</v>
      </c>
      <c r="D8" s="177" t="s">
        <v>286</v>
      </c>
      <c r="E8" s="177" t="s">
        <v>287</v>
      </c>
      <c r="F8" s="177" t="s">
        <v>288</v>
      </c>
      <c r="G8" s="201" t="s">
        <v>289</v>
      </c>
      <c r="H8" s="202"/>
      <c r="I8" s="202"/>
      <c r="J8" s="202"/>
      <c r="K8" s="237"/>
    </row>
    <row r="9" s="169" customFormat="1" spans="1:11">
      <c r="A9" s="186" t="s">
        <v>290</v>
      </c>
      <c r="B9" s="188"/>
      <c r="C9" s="203" t="s">
        <v>66</v>
      </c>
      <c r="D9" s="203" t="s">
        <v>67</v>
      </c>
      <c r="E9" s="182" t="s">
        <v>291</v>
      </c>
      <c r="F9" s="204" t="s">
        <v>292</v>
      </c>
      <c r="G9" s="205"/>
      <c r="H9" s="206"/>
      <c r="I9" s="206"/>
      <c r="J9" s="206"/>
      <c r="K9" s="238"/>
    </row>
    <row r="10" s="169" customFormat="1" spans="1:11">
      <c r="A10" s="186" t="s">
        <v>293</v>
      </c>
      <c r="B10" s="188"/>
      <c r="C10" s="203" t="s">
        <v>66</v>
      </c>
      <c r="D10" s="203" t="s">
        <v>67</v>
      </c>
      <c r="E10" s="182" t="s">
        <v>294</v>
      </c>
      <c r="F10" s="204" t="s">
        <v>295</v>
      </c>
      <c r="G10" s="205" t="s">
        <v>296</v>
      </c>
      <c r="H10" s="206"/>
      <c r="I10" s="206"/>
      <c r="J10" s="206"/>
      <c r="K10" s="238"/>
    </row>
    <row r="11" s="169" customFormat="1" spans="1:11">
      <c r="A11" s="207" t="s">
        <v>191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9"/>
    </row>
    <row r="12" s="169" customFormat="1" spans="1:11">
      <c r="A12" s="179" t="s">
        <v>88</v>
      </c>
      <c r="B12" s="203" t="s">
        <v>84</v>
      </c>
      <c r="C12" s="203" t="s">
        <v>85</v>
      </c>
      <c r="D12" s="204"/>
      <c r="E12" s="182" t="s">
        <v>86</v>
      </c>
      <c r="F12" s="203" t="s">
        <v>84</v>
      </c>
      <c r="G12" s="203" t="s">
        <v>85</v>
      </c>
      <c r="H12" s="203"/>
      <c r="I12" s="182" t="s">
        <v>297</v>
      </c>
      <c r="J12" s="203" t="s">
        <v>84</v>
      </c>
      <c r="K12" s="235" t="s">
        <v>85</v>
      </c>
    </row>
    <row r="13" s="169" customFormat="1" spans="1:11">
      <c r="A13" s="179" t="s">
        <v>91</v>
      </c>
      <c r="B13" s="203" t="s">
        <v>84</v>
      </c>
      <c r="C13" s="203" t="s">
        <v>85</v>
      </c>
      <c r="D13" s="204"/>
      <c r="E13" s="182" t="s">
        <v>96</v>
      </c>
      <c r="F13" s="203" t="s">
        <v>84</v>
      </c>
      <c r="G13" s="203" t="s">
        <v>85</v>
      </c>
      <c r="H13" s="203"/>
      <c r="I13" s="182" t="s">
        <v>298</v>
      </c>
      <c r="J13" s="203" t="s">
        <v>84</v>
      </c>
      <c r="K13" s="235" t="s">
        <v>85</v>
      </c>
    </row>
    <row r="14" s="169" customFormat="1" ht="15" spans="1:11">
      <c r="A14" s="191" t="s">
        <v>299</v>
      </c>
      <c r="B14" s="195" t="s">
        <v>84</v>
      </c>
      <c r="C14" s="195" t="s">
        <v>85</v>
      </c>
      <c r="D14" s="194"/>
      <c r="E14" s="193" t="s">
        <v>300</v>
      </c>
      <c r="F14" s="195" t="s">
        <v>84</v>
      </c>
      <c r="G14" s="195" t="s">
        <v>85</v>
      </c>
      <c r="H14" s="195"/>
      <c r="I14" s="193" t="s">
        <v>301</v>
      </c>
      <c r="J14" s="195" t="s">
        <v>84</v>
      </c>
      <c r="K14" s="236" t="s">
        <v>85</v>
      </c>
    </row>
    <row r="15" s="169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0" customFormat="1" spans="1:11">
      <c r="A16" s="173" t="s">
        <v>302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40"/>
    </row>
    <row r="17" s="169" customFormat="1" spans="1:11">
      <c r="A17" s="186" t="s">
        <v>303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1"/>
    </row>
    <row r="18" s="169" customFormat="1" spans="1:11">
      <c r="A18" s="186" t="s">
        <v>304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1"/>
    </row>
    <row r="19" s="169" customFormat="1" spans="1:11">
      <c r="A19" s="211" t="s">
        <v>323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2"/>
    </row>
    <row r="20" s="169" customFormat="1" spans="1:11">
      <c r="A20" s="211" t="s">
        <v>324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2"/>
    </row>
    <row r="21" s="169" customFormat="1" spans="1:11">
      <c r="A21" s="211" t="s">
        <v>325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2"/>
    </row>
    <row r="22" s="169" customFormat="1" spans="1:11">
      <c r="A22" s="211" t="s">
        <v>326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2"/>
    </row>
    <row r="23" s="169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2"/>
    </row>
    <row r="24" s="169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3"/>
    </row>
    <row r="25" s="169" customFormat="1" spans="1:11">
      <c r="A25" s="186" t="s">
        <v>126</v>
      </c>
      <c r="B25" s="188"/>
      <c r="C25" s="203" t="s">
        <v>66</v>
      </c>
      <c r="D25" s="203" t="s">
        <v>67</v>
      </c>
      <c r="E25" s="185"/>
      <c r="F25" s="185"/>
      <c r="G25" s="185"/>
      <c r="H25" s="185"/>
      <c r="I25" s="185"/>
      <c r="J25" s="185"/>
      <c r="K25" s="234"/>
    </row>
    <row r="26" s="169" customFormat="1" ht="15" spans="1:11">
      <c r="A26" s="215" t="s">
        <v>309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4"/>
    </row>
    <row r="27" s="169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69" customFormat="1" spans="1:11">
      <c r="A28" s="218" t="s">
        <v>310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7"/>
    </row>
    <row r="29" s="169" customFormat="1" spans="1:11">
      <c r="A29" s="219" t="s">
        <v>311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5"/>
    </row>
    <row r="30" s="169" customFormat="1" ht="17.25" customHeight="1" spans="1:11">
      <c r="A30" s="221" t="s">
        <v>312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46"/>
    </row>
    <row r="31" s="169" customFormat="1" ht="17.25" customHeight="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46"/>
    </row>
    <row r="32" s="169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6"/>
    </row>
    <row r="33" s="169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6"/>
    </row>
    <row r="34" s="169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6"/>
    </row>
    <row r="35" s="169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6"/>
    </row>
    <row r="36" s="169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2"/>
    </row>
    <row r="37" s="169" customFormat="1" ht="17.25" customHeight="1" spans="1:11">
      <c r="A37" s="223"/>
      <c r="B37" s="212"/>
      <c r="C37" s="212"/>
      <c r="D37" s="212"/>
      <c r="E37" s="212"/>
      <c r="F37" s="212"/>
      <c r="G37" s="212"/>
      <c r="H37" s="212"/>
      <c r="I37" s="212"/>
      <c r="J37" s="212"/>
      <c r="K37" s="242"/>
    </row>
    <row r="38" s="169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7"/>
    </row>
    <row r="39" s="169" customFormat="1" ht="18.75" customHeight="1" spans="1:11">
      <c r="A39" s="226" t="s">
        <v>313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8"/>
    </row>
    <row r="40" s="171" customFormat="1" ht="18.75" customHeight="1" spans="1:11">
      <c r="A40" s="186" t="s">
        <v>314</v>
      </c>
      <c r="B40" s="188"/>
      <c r="C40" s="188"/>
      <c r="D40" s="185" t="s">
        <v>315</v>
      </c>
      <c r="E40" s="185"/>
      <c r="F40" s="228" t="s">
        <v>316</v>
      </c>
      <c r="G40" s="229"/>
      <c r="H40" s="188" t="s">
        <v>317</v>
      </c>
      <c r="I40" s="188"/>
      <c r="J40" s="188" t="s">
        <v>318</v>
      </c>
      <c r="K40" s="241"/>
    </row>
    <row r="41" s="169" customFormat="1" ht="18.75" customHeight="1" spans="1:13">
      <c r="A41" s="186" t="s">
        <v>182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41"/>
      <c r="M41" s="171"/>
    </row>
    <row r="42" s="169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41"/>
    </row>
    <row r="43" s="169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41"/>
    </row>
    <row r="44" s="169" customFormat="1" ht="32.1" customHeight="1" spans="1:11">
      <c r="A44" s="191" t="s">
        <v>138</v>
      </c>
      <c r="B44" s="230" t="s">
        <v>319</v>
      </c>
      <c r="C44" s="230"/>
      <c r="D44" s="193" t="s">
        <v>320</v>
      </c>
      <c r="E44" s="194" t="s">
        <v>141</v>
      </c>
      <c r="F44" s="193" t="s">
        <v>142</v>
      </c>
      <c r="G44" s="231" t="s">
        <v>321</v>
      </c>
      <c r="H44" s="232" t="s">
        <v>143</v>
      </c>
      <c r="I44" s="232"/>
      <c r="J44" s="230"/>
      <c r="K44" s="249"/>
    </row>
    <row r="45" s="169" customFormat="1" ht="16.5" customHeight="1"/>
    <row r="46" s="169" customFormat="1" ht="16.5" customHeight="1"/>
    <row r="47" s="16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3"/>
      <c r="K1" s="153"/>
      <c r="L1" s="153"/>
      <c r="M1" s="153"/>
      <c r="N1" s="153"/>
      <c r="O1" s="153"/>
      <c r="P1" s="153"/>
    </row>
    <row r="2" s="119" customFormat="1" ht="29.1" customHeight="1" spans="1:16">
      <c r="A2" s="250" t="s">
        <v>62</v>
      </c>
      <c r="B2" s="251" t="s">
        <v>327</v>
      </c>
      <c r="C2" s="251"/>
      <c r="D2" s="252" t="s">
        <v>68</v>
      </c>
      <c r="E2" s="251" t="s">
        <v>69</v>
      </c>
      <c r="F2" s="251"/>
      <c r="G2" s="251"/>
      <c r="H2" s="154"/>
      <c r="I2" s="154"/>
      <c r="J2" s="155" t="s">
        <v>58</v>
      </c>
      <c r="K2" s="155"/>
      <c r="L2" s="155"/>
      <c r="M2" s="155"/>
      <c r="N2" s="156"/>
      <c r="O2" s="156"/>
      <c r="P2" s="157"/>
    </row>
    <row r="3" s="119" customFormat="1" ht="29.1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6"/>
      <c r="J3" s="158"/>
      <c r="K3" s="158"/>
      <c r="L3" s="158"/>
      <c r="M3" s="158"/>
      <c r="N3" s="159"/>
      <c r="O3" s="159"/>
      <c r="P3" s="160"/>
    </row>
    <row r="4" s="119" customFormat="1" ht="29.1" customHeight="1" spans="1:16">
      <c r="A4" s="126"/>
      <c r="B4" s="253" t="s">
        <v>111</v>
      </c>
      <c r="C4" s="254" t="s">
        <v>112</v>
      </c>
      <c r="D4" s="254" t="s">
        <v>113</v>
      </c>
      <c r="E4" s="254" t="s">
        <v>114</v>
      </c>
      <c r="F4" s="254" t="s">
        <v>115</v>
      </c>
      <c r="G4" s="254" t="s">
        <v>116</v>
      </c>
      <c r="H4" s="254" t="s">
        <v>117</v>
      </c>
      <c r="I4" s="146"/>
      <c r="J4" s="161" t="s">
        <v>111</v>
      </c>
      <c r="K4" s="161" t="s">
        <v>112</v>
      </c>
      <c r="L4" s="162" t="s">
        <v>113</v>
      </c>
      <c r="M4" s="161" t="s">
        <v>114</v>
      </c>
      <c r="N4" s="161" t="s">
        <v>115</v>
      </c>
      <c r="O4" s="161" t="s">
        <v>116</v>
      </c>
      <c r="P4" s="148" t="s">
        <v>236</v>
      </c>
    </row>
    <row r="5" s="119" customFormat="1" ht="29.1" customHeight="1" spans="1:16">
      <c r="A5" s="126"/>
      <c r="B5" s="253" t="s">
        <v>151</v>
      </c>
      <c r="C5" s="254" t="s">
        <v>152</v>
      </c>
      <c r="D5" s="254" t="s">
        <v>153</v>
      </c>
      <c r="E5" s="254" t="s">
        <v>154</v>
      </c>
      <c r="F5" s="254" t="s">
        <v>155</v>
      </c>
      <c r="G5" s="254" t="s">
        <v>156</v>
      </c>
      <c r="H5" s="254" t="s">
        <v>157</v>
      </c>
      <c r="I5" s="146"/>
      <c r="J5" s="163" t="s">
        <v>237</v>
      </c>
      <c r="K5" s="163" t="s">
        <v>238</v>
      </c>
      <c r="L5" s="163" t="s">
        <v>239</v>
      </c>
      <c r="M5" s="163" t="s">
        <v>240</v>
      </c>
      <c r="N5" s="163" t="s">
        <v>241</v>
      </c>
      <c r="O5" s="163" t="s">
        <v>242</v>
      </c>
      <c r="P5" s="163" t="s">
        <v>243</v>
      </c>
    </row>
    <row r="6" s="119" customFormat="1" ht="29.1" customHeight="1" spans="1:16">
      <c r="A6" s="132" t="s">
        <v>160</v>
      </c>
      <c r="B6" s="141">
        <f>C6-1</f>
        <v>64</v>
      </c>
      <c r="C6" s="141">
        <f>D6-2</f>
        <v>65</v>
      </c>
      <c r="D6" s="255">
        <v>67</v>
      </c>
      <c r="E6" s="141">
        <f>D6+2</f>
        <v>69</v>
      </c>
      <c r="F6" s="141">
        <f>E6+2</f>
        <v>71</v>
      </c>
      <c r="G6" s="141">
        <f>F6+1</f>
        <v>72</v>
      </c>
      <c r="H6" s="141">
        <f>G6+1</f>
        <v>73</v>
      </c>
      <c r="I6" s="146"/>
      <c r="J6" s="164" t="s">
        <v>245</v>
      </c>
      <c r="K6" s="164" t="s">
        <v>244</v>
      </c>
      <c r="L6" s="164" t="s">
        <v>245</v>
      </c>
      <c r="M6" s="164" t="s">
        <v>244</v>
      </c>
      <c r="N6" s="165">
        <f>-0.5-1</f>
        <v>-1.5</v>
      </c>
      <c r="O6" s="164" t="s">
        <v>244</v>
      </c>
      <c r="P6" s="164"/>
    </row>
    <row r="7" s="119" customFormat="1" ht="29.1" customHeight="1" spans="1:16">
      <c r="A7" s="131" t="s">
        <v>246</v>
      </c>
      <c r="B7" s="141">
        <f>C7-1</f>
        <v>55</v>
      </c>
      <c r="C7" s="141">
        <f>D7-2</f>
        <v>56</v>
      </c>
      <c r="D7" s="255">
        <v>58</v>
      </c>
      <c r="E7" s="141">
        <f>D7+2</f>
        <v>60</v>
      </c>
      <c r="F7" s="141">
        <f>E7+2</f>
        <v>62</v>
      </c>
      <c r="G7" s="141">
        <f>F7+1</f>
        <v>63</v>
      </c>
      <c r="H7" s="141">
        <f>G7+1</f>
        <v>64</v>
      </c>
      <c r="I7" s="146"/>
      <c r="J7" s="164" t="s">
        <v>244</v>
      </c>
      <c r="K7" s="164" t="s">
        <v>244</v>
      </c>
      <c r="L7" s="164" t="s">
        <v>244</v>
      </c>
      <c r="M7" s="164" t="s">
        <v>244</v>
      </c>
      <c r="N7" s="164" t="s">
        <v>244</v>
      </c>
      <c r="O7" s="164" t="s">
        <v>244</v>
      </c>
      <c r="P7" s="164"/>
    </row>
    <row r="8" s="119" customFormat="1" ht="29.1" customHeight="1" spans="1:16">
      <c r="A8" s="131" t="s">
        <v>165</v>
      </c>
      <c r="B8" s="141">
        <f t="shared" ref="B8:B10" si="0">C8-4</f>
        <v>114</v>
      </c>
      <c r="C8" s="141">
        <f t="shared" ref="C8:C10" si="1">D8-4</f>
        <v>118</v>
      </c>
      <c r="D8" s="256" t="s">
        <v>328</v>
      </c>
      <c r="E8" s="141">
        <f t="shared" ref="E8:E10" si="2">D8+4</f>
        <v>126</v>
      </c>
      <c r="F8" s="141">
        <f>E8+4</f>
        <v>130</v>
      </c>
      <c r="G8" s="141">
        <f t="shared" ref="G8:G10" si="3">F8+6</f>
        <v>136</v>
      </c>
      <c r="H8" s="141">
        <f>G8+6</f>
        <v>142</v>
      </c>
      <c r="I8" s="146"/>
      <c r="J8" s="166" t="s">
        <v>248</v>
      </c>
      <c r="K8" s="164" t="s">
        <v>244</v>
      </c>
      <c r="L8" s="144" t="s">
        <v>249</v>
      </c>
      <c r="M8" s="164" t="s">
        <v>244</v>
      </c>
      <c r="N8" s="164" t="s">
        <v>244</v>
      </c>
      <c r="O8" s="144" t="s">
        <v>249</v>
      </c>
      <c r="P8" s="144"/>
    </row>
    <row r="9" s="119" customFormat="1" ht="29.1" customHeight="1" spans="1:16">
      <c r="A9" s="257" t="s">
        <v>167</v>
      </c>
      <c r="B9" s="258">
        <f t="shared" si="0"/>
        <v>-8</v>
      </c>
      <c r="C9" s="258">
        <f t="shared" si="1"/>
        <v>-4</v>
      </c>
      <c r="D9" s="259"/>
      <c r="E9" s="258">
        <f t="shared" si="2"/>
        <v>4</v>
      </c>
      <c r="F9" s="258">
        <f>E9+5</f>
        <v>9</v>
      </c>
      <c r="G9" s="258">
        <f t="shared" si="3"/>
        <v>15</v>
      </c>
      <c r="H9" s="258">
        <f>G9+7</f>
        <v>22</v>
      </c>
      <c r="I9" s="146"/>
      <c r="J9" s="164" t="s">
        <v>244</v>
      </c>
      <c r="K9" s="164" t="s">
        <v>244</v>
      </c>
      <c r="L9" s="144" t="s">
        <v>250</v>
      </c>
      <c r="M9" s="164" t="s">
        <v>244</v>
      </c>
      <c r="N9" s="164" t="s">
        <v>244</v>
      </c>
      <c r="O9" s="144" t="s">
        <v>250</v>
      </c>
      <c r="P9" s="164"/>
    </row>
    <row r="10" s="119" customFormat="1" ht="29.1" customHeight="1" spans="1:16">
      <c r="A10" s="131" t="s">
        <v>169</v>
      </c>
      <c r="B10" s="137">
        <f t="shared" si="0"/>
        <v>103</v>
      </c>
      <c r="C10" s="137">
        <f t="shared" si="1"/>
        <v>107</v>
      </c>
      <c r="D10" s="260">
        <v>111</v>
      </c>
      <c r="E10" s="137">
        <f t="shared" si="2"/>
        <v>115</v>
      </c>
      <c r="F10" s="137">
        <f>E10+5</f>
        <v>120</v>
      </c>
      <c r="G10" s="137">
        <f t="shared" si="3"/>
        <v>126</v>
      </c>
      <c r="H10" s="137">
        <f>G10+7</f>
        <v>133</v>
      </c>
      <c r="I10" s="146"/>
      <c r="J10" s="166" t="s">
        <v>248</v>
      </c>
      <c r="K10" s="164" t="s">
        <v>244</v>
      </c>
      <c r="L10" s="164" t="s">
        <v>251</v>
      </c>
      <c r="M10" s="164" t="s">
        <v>244</v>
      </c>
      <c r="N10" s="166" t="s">
        <v>248</v>
      </c>
      <c r="O10" s="164" t="s">
        <v>251</v>
      </c>
      <c r="P10" s="144"/>
    </row>
    <row r="11" s="119" customFormat="1" ht="29.1" customHeight="1" spans="1:16">
      <c r="A11" s="131" t="s">
        <v>172</v>
      </c>
      <c r="B11" s="141">
        <f>C11-1.2</f>
        <v>52.1</v>
      </c>
      <c r="C11" s="141">
        <f>D11-1.2</f>
        <v>53.3</v>
      </c>
      <c r="D11" s="260">
        <v>54.5</v>
      </c>
      <c r="E11" s="141">
        <f>D11+1.2</f>
        <v>55.7</v>
      </c>
      <c r="F11" s="141">
        <f>E11+1.2</f>
        <v>56.9</v>
      </c>
      <c r="G11" s="141">
        <f>F11+1.4</f>
        <v>58.3</v>
      </c>
      <c r="H11" s="141">
        <f>G11+1.4</f>
        <v>59.7</v>
      </c>
      <c r="I11" s="146"/>
      <c r="J11" s="164" t="s">
        <v>244</v>
      </c>
      <c r="K11" s="164" t="s">
        <v>244</v>
      </c>
      <c r="L11" s="144" t="s">
        <v>252</v>
      </c>
      <c r="M11" s="166" t="s">
        <v>253</v>
      </c>
      <c r="N11" s="164" t="s">
        <v>244</v>
      </c>
      <c r="O11" s="144" t="s">
        <v>252</v>
      </c>
      <c r="P11" s="144"/>
    </row>
    <row r="12" s="119" customFormat="1" ht="29.1" customHeight="1" spans="1:16">
      <c r="A12" s="131" t="s">
        <v>173</v>
      </c>
      <c r="B12" s="141">
        <f>C12-0.6</f>
        <v>59.7</v>
      </c>
      <c r="C12" s="141">
        <f>D12-1.2</f>
        <v>60.3</v>
      </c>
      <c r="D12" s="255">
        <v>61.5</v>
      </c>
      <c r="E12" s="141">
        <f>D12+1.2</f>
        <v>62.7</v>
      </c>
      <c r="F12" s="141">
        <f>E12+1.2</f>
        <v>63.9</v>
      </c>
      <c r="G12" s="141">
        <f>F12+0.6</f>
        <v>64.5</v>
      </c>
      <c r="H12" s="141">
        <f>G12+0.6</f>
        <v>65.1</v>
      </c>
      <c r="I12" s="146"/>
      <c r="J12" s="164" t="s">
        <v>245</v>
      </c>
      <c r="K12" s="144" t="s">
        <v>250</v>
      </c>
      <c r="L12" s="164" t="s">
        <v>245</v>
      </c>
      <c r="M12" s="164" t="s">
        <v>244</v>
      </c>
      <c r="N12" s="164" t="s">
        <v>244</v>
      </c>
      <c r="O12" s="164" t="s">
        <v>245</v>
      </c>
      <c r="P12" s="144"/>
    </row>
    <row r="13" s="119" customFormat="1" ht="29.1" customHeight="1" spans="1:16">
      <c r="A13" s="131" t="s">
        <v>174</v>
      </c>
      <c r="B13" s="141">
        <f>C13-0.8</f>
        <v>20.4</v>
      </c>
      <c r="C13" s="141">
        <f>D13-0.8</f>
        <v>21.2</v>
      </c>
      <c r="D13" s="255">
        <v>22</v>
      </c>
      <c r="E13" s="141">
        <f>D13+0.8</f>
        <v>22.8</v>
      </c>
      <c r="F13" s="141">
        <f>E13+0.8</f>
        <v>23.6</v>
      </c>
      <c r="G13" s="141">
        <f>F13+1.3</f>
        <v>24.9</v>
      </c>
      <c r="H13" s="141">
        <f>G13+1.3</f>
        <v>26.2</v>
      </c>
      <c r="I13" s="146"/>
      <c r="J13" s="164" t="s">
        <v>244</v>
      </c>
      <c r="K13" s="164" t="s">
        <v>244</v>
      </c>
      <c r="L13" s="164" t="s">
        <v>244</v>
      </c>
      <c r="M13" s="164" t="s">
        <v>244</v>
      </c>
      <c r="N13" s="164" t="s">
        <v>244</v>
      </c>
      <c r="O13" s="164" t="s">
        <v>244</v>
      </c>
      <c r="P13" s="144"/>
    </row>
    <row r="14" s="119" customFormat="1" ht="29.1" customHeight="1" spans="1:16">
      <c r="A14" s="131" t="s">
        <v>175</v>
      </c>
      <c r="B14" s="141">
        <f>C14-0.7</f>
        <v>16.1</v>
      </c>
      <c r="C14" s="141">
        <f>D14-0.7</f>
        <v>16.8</v>
      </c>
      <c r="D14" s="255">
        <v>17.5</v>
      </c>
      <c r="E14" s="141">
        <f>D14+0.7</f>
        <v>18.2</v>
      </c>
      <c r="F14" s="141">
        <f>E14+0.7</f>
        <v>18.9</v>
      </c>
      <c r="G14" s="141">
        <f>F14+1</f>
        <v>19.9</v>
      </c>
      <c r="H14" s="141">
        <f>G14+1</f>
        <v>20.9</v>
      </c>
      <c r="I14" s="146"/>
      <c r="J14" s="144" t="s">
        <v>256</v>
      </c>
      <c r="K14" s="164" t="s">
        <v>244</v>
      </c>
      <c r="L14" s="144" t="s">
        <v>256</v>
      </c>
      <c r="M14" s="164" t="s">
        <v>244</v>
      </c>
      <c r="N14" s="166" t="s">
        <v>248</v>
      </c>
      <c r="O14" s="144" t="s">
        <v>256</v>
      </c>
      <c r="P14" s="144"/>
    </row>
    <row r="15" s="119" customFormat="1" ht="29.1" customHeight="1" spans="1:16">
      <c r="A15" s="131" t="s">
        <v>257</v>
      </c>
      <c r="B15" s="141">
        <f>C15-0.5</f>
        <v>-1</v>
      </c>
      <c r="C15" s="141">
        <f t="shared" ref="C15:C21" si="4">D15-0.5</f>
        <v>-0.5</v>
      </c>
      <c r="D15" s="142"/>
      <c r="E15" s="141">
        <f>D15+0.5</f>
        <v>0.5</v>
      </c>
      <c r="F15" s="141">
        <f>E15+0.5</f>
        <v>1</v>
      </c>
      <c r="G15" s="141">
        <f>F15+0.7</f>
        <v>1.7</v>
      </c>
      <c r="H15" s="141">
        <f>G15+0.7</f>
        <v>2.4</v>
      </c>
      <c r="I15" s="146"/>
      <c r="J15" s="164" t="s">
        <v>244</v>
      </c>
      <c r="K15" s="144" t="s">
        <v>250</v>
      </c>
      <c r="L15" s="164" t="s">
        <v>244</v>
      </c>
      <c r="M15" s="164" t="s">
        <v>244</v>
      </c>
      <c r="N15" s="164" t="s">
        <v>244</v>
      </c>
      <c r="O15" s="164" t="s">
        <v>244</v>
      </c>
      <c r="P15" s="144"/>
    </row>
    <row r="16" s="119" customFormat="1" ht="29.1" customHeight="1" spans="1:16">
      <c r="A16" s="131" t="s">
        <v>176</v>
      </c>
      <c r="B16" s="141">
        <f>C16-0.5</f>
        <v>11</v>
      </c>
      <c r="C16" s="141">
        <f t="shared" si="4"/>
        <v>11.5</v>
      </c>
      <c r="D16" s="142">
        <v>12</v>
      </c>
      <c r="E16" s="141">
        <f>D16+0.5</f>
        <v>12.5</v>
      </c>
      <c r="F16" s="141">
        <f>E16+0.5</f>
        <v>13</v>
      </c>
      <c r="G16" s="261">
        <f>F16+0.7</f>
        <v>13.7</v>
      </c>
      <c r="H16" s="261">
        <f>G16+0.7</f>
        <v>14.4</v>
      </c>
      <c r="I16" s="146"/>
      <c r="J16" s="164" t="s">
        <v>244</v>
      </c>
      <c r="K16" s="164" t="s">
        <v>245</v>
      </c>
      <c r="L16" s="164" t="s">
        <v>244</v>
      </c>
      <c r="M16" s="164" t="s">
        <v>245</v>
      </c>
      <c r="N16" s="166" t="s">
        <v>248</v>
      </c>
      <c r="O16" s="164" t="s">
        <v>244</v>
      </c>
      <c r="P16" s="144"/>
    </row>
    <row r="17" s="119" customFormat="1" ht="29.1" customHeight="1" spans="1:16">
      <c r="A17" s="262" t="s">
        <v>177</v>
      </c>
      <c r="B17" s="141">
        <f t="shared" ref="B17:B21" si="5">C17</f>
        <v>7.5</v>
      </c>
      <c r="C17" s="141">
        <f>D17</f>
        <v>7.5</v>
      </c>
      <c r="D17" s="263">
        <v>7.5</v>
      </c>
      <c r="E17" s="141">
        <f>D17</f>
        <v>7.5</v>
      </c>
      <c r="F17" s="141">
        <f>D17</f>
        <v>7.5</v>
      </c>
      <c r="G17" s="141">
        <f>D17</f>
        <v>7.5</v>
      </c>
      <c r="H17" s="141">
        <f>D17</f>
        <v>7.5</v>
      </c>
      <c r="I17" s="146"/>
      <c r="J17" s="144" t="s">
        <v>256</v>
      </c>
      <c r="K17" s="164" t="s">
        <v>244</v>
      </c>
      <c r="L17" s="144" t="s">
        <v>258</v>
      </c>
      <c r="M17" s="166" t="s">
        <v>259</v>
      </c>
      <c r="N17" s="164" t="s">
        <v>244</v>
      </c>
      <c r="O17" s="164" t="s">
        <v>244</v>
      </c>
      <c r="P17" s="144"/>
    </row>
    <row r="18" s="119" customFormat="1" ht="29.1" customHeight="1" spans="1:16">
      <c r="A18" s="131" t="s">
        <v>260</v>
      </c>
      <c r="B18" s="141">
        <f>C18-1</f>
        <v>46</v>
      </c>
      <c r="C18" s="141">
        <f>D18-1</f>
        <v>47</v>
      </c>
      <c r="D18" s="255">
        <v>48</v>
      </c>
      <c r="E18" s="141">
        <f t="shared" ref="E18:H18" si="6">D18+1</f>
        <v>49</v>
      </c>
      <c r="F18" s="141">
        <f t="shared" si="6"/>
        <v>50</v>
      </c>
      <c r="G18" s="141">
        <f t="shared" si="6"/>
        <v>51</v>
      </c>
      <c r="H18" s="141">
        <f t="shared" si="6"/>
        <v>52</v>
      </c>
      <c r="I18" s="146"/>
      <c r="J18" s="164" t="s">
        <v>244</v>
      </c>
      <c r="K18" s="164" t="s">
        <v>244</v>
      </c>
      <c r="L18" s="144" t="s">
        <v>245</v>
      </c>
      <c r="M18" s="166" t="s">
        <v>261</v>
      </c>
      <c r="N18" s="164" t="s">
        <v>244</v>
      </c>
      <c r="O18" s="164" t="s">
        <v>244</v>
      </c>
      <c r="P18" s="144"/>
    </row>
    <row r="19" s="119" customFormat="1" ht="29.1" customHeight="1" spans="1:16">
      <c r="A19" s="131" t="s">
        <v>262</v>
      </c>
      <c r="B19" s="141">
        <f t="shared" si="5"/>
        <v>15</v>
      </c>
      <c r="C19" s="141">
        <f>D19-1</f>
        <v>15</v>
      </c>
      <c r="D19" s="142">
        <v>16</v>
      </c>
      <c r="E19" s="141">
        <f t="shared" ref="E19:H19" si="7">D19</f>
        <v>16</v>
      </c>
      <c r="F19" s="141">
        <f t="shared" ref="F19:F21" si="8">E19+1</f>
        <v>17</v>
      </c>
      <c r="G19" s="141">
        <f t="shared" si="7"/>
        <v>17</v>
      </c>
      <c r="H19" s="141">
        <f t="shared" si="7"/>
        <v>17</v>
      </c>
      <c r="I19" s="146"/>
      <c r="J19" s="164" t="s">
        <v>244</v>
      </c>
      <c r="K19" s="164" t="s">
        <v>244</v>
      </c>
      <c r="L19" s="164" t="s">
        <v>244</v>
      </c>
      <c r="M19" s="166" t="s">
        <v>261</v>
      </c>
      <c r="N19" s="164" t="s">
        <v>244</v>
      </c>
      <c r="O19" s="164" t="s">
        <v>244</v>
      </c>
      <c r="P19" s="144"/>
    </row>
    <row r="20" s="119" customFormat="1" ht="29.1" customHeight="1" spans="1:16">
      <c r="A20" s="131" t="s">
        <v>329</v>
      </c>
      <c r="B20" s="141">
        <f t="shared" si="5"/>
        <v>12</v>
      </c>
      <c r="C20" s="141">
        <f t="shared" si="4"/>
        <v>12</v>
      </c>
      <c r="D20" s="142">
        <v>12.5</v>
      </c>
      <c r="E20" s="141">
        <f t="shared" ref="E20:H20" si="9">D20</f>
        <v>12.5</v>
      </c>
      <c r="F20" s="141">
        <f t="shared" si="8"/>
        <v>13.5</v>
      </c>
      <c r="G20" s="141">
        <f t="shared" si="9"/>
        <v>13.5</v>
      </c>
      <c r="H20" s="141">
        <f t="shared" si="9"/>
        <v>13.5</v>
      </c>
      <c r="I20" s="146"/>
      <c r="J20" s="164" t="s">
        <v>244</v>
      </c>
      <c r="K20" s="164" t="s">
        <v>244</v>
      </c>
      <c r="L20" s="164" t="s">
        <v>244</v>
      </c>
      <c r="M20" s="164" t="s">
        <v>244</v>
      </c>
      <c r="N20" s="164" t="s">
        <v>244</v>
      </c>
      <c r="O20" s="144" t="s">
        <v>256</v>
      </c>
      <c r="P20" s="144"/>
    </row>
    <row r="21" s="119" customFormat="1" ht="29.1" customHeight="1" spans="1:16">
      <c r="A21" s="131" t="s">
        <v>330</v>
      </c>
      <c r="B21" s="141">
        <f t="shared" si="5"/>
        <v>11</v>
      </c>
      <c r="C21" s="141">
        <f t="shared" si="4"/>
        <v>11</v>
      </c>
      <c r="D21" s="142">
        <v>11.5</v>
      </c>
      <c r="E21" s="141">
        <f t="shared" ref="E21:H21" si="10">D21</f>
        <v>11.5</v>
      </c>
      <c r="F21" s="141">
        <f t="shared" si="8"/>
        <v>12.5</v>
      </c>
      <c r="G21" s="141">
        <f t="shared" si="10"/>
        <v>12.5</v>
      </c>
      <c r="H21" s="141">
        <f t="shared" si="10"/>
        <v>12.5</v>
      </c>
      <c r="I21" s="146"/>
      <c r="J21" s="144" t="s">
        <v>256</v>
      </c>
      <c r="K21" s="164" t="s">
        <v>244</v>
      </c>
      <c r="L21" s="164" t="s">
        <v>245</v>
      </c>
      <c r="M21" s="164" t="s">
        <v>244</v>
      </c>
      <c r="N21" s="164" t="s">
        <v>245</v>
      </c>
      <c r="O21" s="164" t="s">
        <v>244</v>
      </c>
      <c r="P21" s="144"/>
    </row>
    <row r="22" s="119" customFormat="1" ht="29.1" customHeight="1" spans="1:16">
      <c r="A22" s="131"/>
      <c r="B22" s="141"/>
      <c r="C22" s="141"/>
      <c r="D22" s="136"/>
      <c r="E22" s="141"/>
      <c r="F22" s="141"/>
      <c r="G22" s="141"/>
      <c r="H22" s="141"/>
      <c r="I22" s="146"/>
      <c r="J22" s="144"/>
      <c r="K22" s="144"/>
      <c r="L22" s="164"/>
      <c r="M22" s="164"/>
      <c r="N22" s="144"/>
      <c r="O22" s="144"/>
      <c r="P22" s="144"/>
    </row>
    <row r="23" s="119" customFormat="1" ht="29.1" customHeight="1" spans="1:16">
      <c r="A23" s="131"/>
      <c r="B23" s="141"/>
      <c r="C23" s="141"/>
      <c r="D23" s="136"/>
      <c r="E23" s="141"/>
      <c r="F23" s="141"/>
      <c r="G23" s="141"/>
      <c r="H23" s="141"/>
      <c r="I23" s="146"/>
      <c r="J23" s="144"/>
      <c r="K23" s="144"/>
      <c r="L23" s="164"/>
      <c r="M23" s="164"/>
      <c r="N23" s="144"/>
      <c r="O23" s="144"/>
      <c r="P23" s="144"/>
    </row>
    <row r="24" s="119" customFormat="1" ht="29.1" customHeight="1" spans="1:16">
      <c r="A24" s="131"/>
      <c r="B24" s="141"/>
      <c r="C24" s="141"/>
      <c r="D24" s="136"/>
      <c r="E24" s="141"/>
      <c r="F24" s="141"/>
      <c r="G24" s="141"/>
      <c r="H24" s="141"/>
      <c r="I24" s="146"/>
      <c r="J24" s="144"/>
      <c r="K24" s="144"/>
      <c r="L24" s="144"/>
      <c r="M24" s="166"/>
      <c r="N24" s="144"/>
      <c r="O24" s="144"/>
      <c r="P24" s="144"/>
    </row>
    <row r="25" s="119" customFormat="1" ht="29.1" customHeight="1" spans="1:16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</row>
    <row r="26" s="119" customFormat="1" ht="29.1" customHeight="1" spans="1:16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4"/>
      <c r="L26" s="148"/>
      <c r="M26" s="148"/>
      <c r="N26" s="148"/>
      <c r="O26" s="148"/>
      <c r="P26" s="148"/>
    </row>
    <row r="27" s="119" customFormat="1" ht="14.25" spans="1:16">
      <c r="A27" s="151" t="s">
        <v>182</v>
      </c>
      <c r="D27" s="152"/>
      <c r="E27" s="152"/>
      <c r="F27" s="152"/>
      <c r="G27" s="152"/>
      <c r="H27" s="152"/>
      <c r="I27" s="152"/>
      <c r="J27" s="167"/>
      <c r="K27" s="167"/>
      <c r="L27" s="167"/>
      <c r="M27" s="167"/>
      <c r="N27" s="167"/>
      <c r="O27" s="167"/>
      <c r="P27" s="167"/>
    </row>
    <row r="28" s="119" customFormat="1" ht="14.25" spans="1:16">
      <c r="A28" s="119" t="s">
        <v>183</v>
      </c>
      <c r="B28" s="152"/>
      <c r="C28" s="152"/>
      <c r="D28" s="152"/>
      <c r="E28" s="152"/>
      <c r="F28" s="152"/>
      <c r="G28" s="152"/>
      <c r="H28" s="152"/>
      <c r="I28" s="152"/>
      <c r="J28" s="168"/>
      <c r="K28" s="168" t="s">
        <v>264</v>
      </c>
      <c r="L28" s="168"/>
      <c r="M28" s="168" t="s">
        <v>265</v>
      </c>
      <c r="N28" s="168"/>
      <c r="O28" s="168"/>
      <c r="P28" s="120"/>
    </row>
    <row r="29" s="119" customFormat="1" customHeight="1" spans="1:16">
      <c r="A29" s="152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G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19" sqref="A19:K19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1.7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s="169" customFormat="1" ht="26.25" spans="1:11">
      <c r="A1" s="172" t="s">
        <v>266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="169" customFormat="1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 t="s">
        <v>267</v>
      </c>
      <c r="G2" s="178" t="s">
        <v>147</v>
      </c>
      <c r="H2" s="178"/>
      <c r="I2" s="210" t="s">
        <v>57</v>
      </c>
      <c r="J2" s="178" t="s">
        <v>58</v>
      </c>
      <c r="K2" s="233"/>
    </row>
    <row r="3" s="169" customFormat="1" ht="27" customHeight="1" spans="1:11">
      <c r="A3" s="179" t="s">
        <v>75</v>
      </c>
      <c r="B3" s="180">
        <v>2236</v>
      </c>
      <c r="C3" s="181"/>
      <c r="D3" s="182" t="s">
        <v>268</v>
      </c>
      <c r="E3" s="183" t="s">
        <v>269</v>
      </c>
      <c r="F3" s="184"/>
      <c r="G3" s="184"/>
      <c r="H3" s="185" t="s">
        <v>270</v>
      </c>
      <c r="I3" s="185"/>
      <c r="J3" s="185"/>
      <c r="K3" s="234"/>
    </row>
    <row r="4" s="169" customFormat="1" spans="1:11">
      <c r="A4" s="186" t="s">
        <v>72</v>
      </c>
      <c r="B4" s="187">
        <v>3</v>
      </c>
      <c r="C4" s="187">
        <v>6</v>
      </c>
      <c r="D4" s="188" t="s">
        <v>271</v>
      </c>
      <c r="E4" s="189" t="s">
        <v>272</v>
      </c>
      <c r="F4" s="189"/>
      <c r="G4" s="189"/>
      <c r="H4" s="188" t="s">
        <v>273</v>
      </c>
      <c r="I4" s="188"/>
      <c r="J4" s="203" t="s">
        <v>66</v>
      </c>
      <c r="K4" s="235" t="s">
        <v>67</v>
      </c>
    </row>
    <row r="5" s="169" customFormat="1" spans="1:11">
      <c r="A5" s="186" t="s">
        <v>274</v>
      </c>
      <c r="B5" s="190">
        <v>1</v>
      </c>
      <c r="C5" s="190"/>
      <c r="D5" s="182" t="s">
        <v>275</v>
      </c>
      <c r="E5" s="182" t="s">
        <v>276</v>
      </c>
      <c r="F5" s="182" t="s">
        <v>277</v>
      </c>
      <c r="G5" s="182" t="s">
        <v>278</v>
      </c>
      <c r="H5" s="188" t="s">
        <v>279</v>
      </c>
      <c r="I5" s="188"/>
      <c r="J5" s="203" t="s">
        <v>66</v>
      </c>
      <c r="K5" s="235" t="s">
        <v>67</v>
      </c>
    </row>
    <row r="6" s="169" customFormat="1" ht="15" spans="1:11">
      <c r="A6" s="191" t="s">
        <v>280</v>
      </c>
      <c r="B6" s="192">
        <v>80</v>
      </c>
      <c r="C6" s="192"/>
      <c r="D6" s="193" t="s">
        <v>281</v>
      </c>
      <c r="E6" s="194"/>
      <c r="F6" s="195">
        <v>630</v>
      </c>
      <c r="G6" s="193"/>
      <c r="H6" s="196" t="s">
        <v>282</v>
      </c>
      <c r="I6" s="196"/>
      <c r="J6" s="195" t="s">
        <v>66</v>
      </c>
      <c r="K6" s="236" t="s">
        <v>67</v>
      </c>
    </row>
    <row r="7" s="169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69" customFormat="1" spans="1:11">
      <c r="A8" s="200" t="s">
        <v>283</v>
      </c>
      <c r="B8" s="177" t="s">
        <v>284</v>
      </c>
      <c r="C8" s="177" t="s">
        <v>285</v>
      </c>
      <c r="D8" s="177" t="s">
        <v>286</v>
      </c>
      <c r="E8" s="177" t="s">
        <v>287</v>
      </c>
      <c r="F8" s="177" t="s">
        <v>288</v>
      </c>
      <c r="G8" s="201" t="s">
        <v>289</v>
      </c>
      <c r="H8" s="202"/>
      <c r="I8" s="202"/>
      <c r="J8" s="202"/>
      <c r="K8" s="237"/>
    </row>
    <row r="9" s="169" customFormat="1" spans="1:11">
      <c r="A9" s="186" t="s">
        <v>290</v>
      </c>
      <c r="B9" s="188"/>
      <c r="C9" s="203" t="s">
        <v>66</v>
      </c>
      <c r="D9" s="203" t="s">
        <v>67</v>
      </c>
      <c r="E9" s="182" t="s">
        <v>291</v>
      </c>
      <c r="F9" s="204" t="s">
        <v>292</v>
      </c>
      <c r="G9" s="205"/>
      <c r="H9" s="206"/>
      <c r="I9" s="206"/>
      <c r="J9" s="206"/>
      <c r="K9" s="238"/>
    </row>
    <row r="10" s="169" customFormat="1" spans="1:11">
      <c r="A10" s="186" t="s">
        <v>293</v>
      </c>
      <c r="B10" s="188"/>
      <c r="C10" s="203" t="s">
        <v>66</v>
      </c>
      <c r="D10" s="203" t="s">
        <v>67</v>
      </c>
      <c r="E10" s="182" t="s">
        <v>294</v>
      </c>
      <c r="F10" s="204" t="s">
        <v>295</v>
      </c>
      <c r="G10" s="205" t="s">
        <v>296</v>
      </c>
      <c r="H10" s="206"/>
      <c r="I10" s="206"/>
      <c r="J10" s="206"/>
      <c r="K10" s="238"/>
    </row>
    <row r="11" s="169" customFormat="1" spans="1:11">
      <c r="A11" s="207" t="s">
        <v>191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9"/>
    </row>
    <row r="12" s="169" customFormat="1" spans="1:11">
      <c r="A12" s="179" t="s">
        <v>88</v>
      </c>
      <c r="B12" s="203" t="s">
        <v>84</v>
      </c>
      <c r="C12" s="203" t="s">
        <v>85</v>
      </c>
      <c r="D12" s="204"/>
      <c r="E12" s="182" t="s">
        <v>86</v>
      </c>
      <c r="F12" s="203" t="s">
        <v>84</v>
      </c>
      <c r="G12" s="203" t="s">
        <v>85</v>
      </c>
      <c r="H12" s="203"/>
      <c r="I12" s="182" t="s">
        <v>297</v>
      </c>
      <c r="J12" s="203" t="s">
        <v>84</v>
      </c>
      <c r="K12" s="235" t="s">
        <v>85</v>
      </c>
    </row>
    <row r="13" s="169" customFormat="1" spans="1:11">
      <c r="A13" s="179" t="s">
        <v>91</v>
      </c>
      <c r="B13" s="203" t="s">
        <v>84</v>
      </c>
      <c r="C13" s="203" t="s">
        <v>85</v>
      </c>
      <c r="D13" s="204"/>
      <c r="E13" s="182" t="s">
        <v>96</v>
      </c>
      <c r="F13" s="203" t="s">
        <v>84</v>
      </c>
      <c r="G13" s="203" t="s">
        <v>85</v>
      </c>
      <c r="H13" s="203"/>
      <c r="I13" s="182" t="s">
        <v>298</v>
      </c>
      <c r="J13" s="203" t="s">
        <v>84</v>
      </c>
      <c r="K13" s="235" t="s">
        <v>85</v>
      </c>
    </row>
    <row r="14" s="169" customFormat="1" ht="15" spans="1:11">
      <c r="A14" s="191" t="s">
        <v>299</v>
      </c>
      <c r="B14" s="195" t="s">
        <v>84</v>
      </c>
      <c r="C14" s="195" t="s">
        <v>85</v>
      </c>
      <c r="D14" s="194"/>
      <c r="E14" s="193" t="s">
        <v>300</v>
      </c>
      <c r="F14" s="195" t="s">
        <v>84</v>
      </c>
      <c r="G14" s="195" t="s">
        <v>85</v>
      </c>
      <c r="H14" s="195"/>
      <c r="I14" s="193" t="s">
        <v>301</v>
      </c>
      <c r="J14" s="195" t="s">
        <v>84</v>
      </c>
      <c r="K14" s="236" t="s">
        <v>85</v>
      </c>
    </row>
    <row r="15" s="169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0" customFormat="1" spans="1:11">
      <c r="A16" s="173" t="s">
        <v>302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40"/>
    </row>
    <row r="17" s="169" customFormat="1" spans="1:11">
      <c r="A17" s="186" t="s">
        <v>303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1"/>
    </row>
    <row r="18" s="169" customFormat="1" spans="1:11">
      <c r="A18" s="186" t="s">
        <v>304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1"/>
    </row>
    <row r="19" s="169" customFormat="1" spans="1:11">
      <c r="A19" s="211" t="s">
        <v>331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2"/>
    </row>
    <row r="20" s="169" customFormat="1" spans="1:11">
      <c r="A20" s="211" t="s">
        <v>332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2"/>
    </row>
    <row r="21" s="169" customFormat="1" spans="1:11">
      <c r="A21" s="211" t="s">
        <v>333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2"/>
    </row>
    <row r="22" s="169" customFormat="1" spans="1:11">
      <c r="A22" s="211" t="s">
        <v>334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2"/>
    </row>
    <row r="23" s="169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2"/>
    </row>
    <row r="24" s="169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3"/>
    </row>
    <row r="25" s="169" customFormat="1" spans="1:11">
      <c r="A25" s="186" t="s">
        <v>126</v>
      </c>
      <c r="B25" s="188"/>
      <c r="C25" s="203" t="s">
        <v>66</v>
      </c>
      <c r="D25" s="203" t="s">
        <v>67</v>
      </c>
      <c r="E25" s="185"/>
      <c r="F25" s="185"/>
      <c r="G25" s="185"/>
      <c r="H25" s="185"/>
      <c r="I25" s="185"/>
      <c r="J25" s="185"/>
      <c r="K25" s="234"/>
    </row>
    <row r="26" s="169" customFormat="1" ht="15" spans="1:11">
      <c r="A26" s="215" t="s">
        <v>309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4"/>
    </row>
    <row r="27" s="169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69" customFormat="1" spans="1:11">
      <c r="A28" s="218" t="s">
        <v>310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7"/>
    </row>
    <row r="29" s="169" customFormat="1" spans="1:11">
      <c r="A29" s="219" t="s">
        <v>311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5"/>
    </row>
    <row r="30" s="169" customFormat="1" ht="17.25" customHeight="1" spans="1:11">
      <c r="A30" s="221" t="s">
        <v>335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46"/>
    </row>
    <row r="31" s="169" customFormat="1" ht="17.25" customHeight="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46"/>
    </row>
    <row r="32" s="169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6"/>
    </row>
    <row r="33" s="169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6"/>
    </row>
    <row r="34" s="169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6"/>
    </row>
    <row r="35" s="169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6"/>
    </row>
    <row r="36" s="169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2"/>
    </row>
    <row r="37" s="169" customFormat="1" ht="17.25" customHeight="1" spans="1:11">
      <c r="A37" s="223"/>
      <c r="B37" s="212"/>
      <c r="C37" s="212"/>
      <c r="D37" s="212"/>
      <c r="E37" s="212"/>
      <c r="F37" s="212"/>
      <c r="G37" s="212"/>
      <c r="H37" s="212"/>
      <c r="I37" s="212"/>
      <c r="J37" s="212"/>
      <c r="K37" s="242"/>
    </row>
    <row r="38" s="169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7"/>
    </row>
    <row r="39" s="169" customFormat="1" ht="18.75" customHeight="1" spans="1:11">
      <c r="A39" s="226" t="s">
        <v>313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8"/>
    </row>
    <row r="40" s="171" customFormat="1" ht="18.75" customHeight="1" spans="1:11">
      <c r="A40" s="186" t="s">
        <v>314</v>
      </c>
      <c r="B40" s="188"/>
      <c r="C40" s="188"/>
      <c r="D40" s="185" t="s">
        <v>315</v>
      </c>
      <c r="E40" s="185"/>
      <c r="F40" s="228" t="s">
        <v>316</v>
      </c>
      <c r="G40" s="229"/>
      <c r="H40" s="188" t="s">
        <v>317</v>
      </c>
      <c r="I40" s="188"/>
      <c r="J40" s="188" t="s">
        <v>318</v>
      </c>
      <c r="K40" s="241"/>
    </row>
    <row r="41" s="169" customFormat="1" ht="18.75" customHeight="1" spans="1:13">
      <c r="A41" s="186" t="s">
        <v>182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41"/>
      <c r="M41" s="171"/>
    </row>
    <row r="42" s="169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41"/>
    </row>
    <row r="43" s="169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41"/>
    </row>
    <row r="44" s="169" customFormat="1" ht="32.1" customHeight="1" spans="1:11">
      <c r="A44" s="191" t="s">
        <v>138</v>
      </c>
      <c r="B44" s="230" t="s">
        <v>319</v>
      </c>
      <c r="C44" s="230"/>
      <c r="D44" s="193" t="s">
        <v>320</v>
      </c>
      <c r="E44" s="194"/>
      <c r="F44" s="193" t="s">
        <v>142</v>
      </c>
      <c r="G44" s="231" t="s">
        <v>336</v>
      </c>
      <c r="H44" s="232" t="s">
        <v>143</v>
      </c>
      <c r="I44" s="232"/>
      <c r="J44" s="230"/>
      <c r="K44" s="249"/>
    </row>
    <row r="45" s="169" customFormat="1" ht="16.5" customHeight="1"/>
    <row r="46" s="169" customFormat="1" ht="16.5" customHeight="1"/>
    <row r="47" s="16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name="Check Box 41" r:id="rId43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name="Check Box 43" r:id="rId45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name="Check Box 44" r:id="rId46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name="Check Box 45" r:id="rId47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name="Check Box 65" r:id="rId67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name="Check Box 72" r:id="rId74">
              <controlPr defaultSize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P16" sqref="P1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3"/>
      <c r="K1" s="153"/>
      <c r="L1" s="153"/>
      <c r="M1" s="153"/>
      <c r="N1" s="153"/>
      <c r="O1" s="153"/>
      <c r="P1" s="153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147</v>
      </c>
      <c r="F2" s="124"/>
      <c r="G2" s="124"/>
      <c r="H2" s="124"/>
      <c r="I2" s="154"/>
      <c r="J2" s="155" t="s">
        <v>58</v>
      </c>
      <c r="K2" s="155"/>
      <c r="L2" s="155"/>
      <c r="M2" s="155"/>
      <c r="N2" s="156"/>
      <c r="O2" s="156"/>
      <c r="P2" s="157"/>
    </row>
    <row r="3" s="119" customFormat="1" ht="29.1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6"/>
      <c r="J3" s="158"/>
      <c r="K3" s="158"/>
      <c r="L3" s="158"/>
      <c r="M3" s="158"/>
      <c r="N3" s="159"/>
      <c r="O3" s="159"/>
      <c r="P3" s="160"/>
    </row>
    <row r="4" s="119" customFormat="1" ht="29.1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6"/>
      <c r="J4" s="161" t="s">
        <v>111</v>
      </c>
      <c r="K4" s="161" t="s">
        <v>112</v>
      </c>
      <c r="L4" s="162" t="s">
        <v>113</v>
      </c>
      <c r="M4" s="161" t="s">
        <v>114</v>
      </c>
      <c r="N4" s="161" t="s">
        <v>115</v>
      </c>
      <c r="O4" s="161" t="s">
        <v>116</v>
      </c>
      <c r="P4" s="148" t="s">
        <v>236</v>
      </c>
    </row>
    <row r="5" s="119" customFormat="1" ht="29.1" customHeight="1" spans="1:16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31" t="s">
        <v>157</v>
      </c>
      <c r="I5" s="146"/>
      <c r="J5" s="163" t="s">
        <v>237</v>
      </c>
      <c r="K5" s="163" t="s">
        <v>238</v>
      </c>
      <c r="L5" s="163" t="s">
        <v>239</v>
      </c>
      <c r="M5" s="163" t="s">
        <v>240</v>
      </c>
      <c r="N5" s="163" t="s">
        <v>241</v>
      </c>
      <c r="O5" s="163" t="s">
        <v>242</v>
      </c>
      <c r="P5" s="163" t="s">
        <v>243</v>
      </c>
    </row>
    <row r="6" s="119" customFormat="1" ht="29.1" customHeight="1" spans="1:16">
      <c r="A6" s="132" t="s">
        <v>160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6"/>
      <c r="J6" s="164" t="s">
        <v>337</v>
      </c>
      <c r="K6" s="164" t="s">
        <v>244</v>
      </c>
      <c r="L6" s="164" t="s">
        <v>245</v>
      </c>
      <c r="M6" s="164" t="s">
        <v>244</v>
      </c>
      <c r="N6" s="165" t="s">
        <v>245</v>
      </c>
      <c r="O6" s="164" t="s">
        <v>244</v>
      </c>
      <c r="P6" s="164"/>
    </row>
    <row r="7" s="119" customFormat="1" ht="29.1" customHeight="1" spans="1:16">
      <c r="A7" s="135" t="s">
        <v>163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6"/>
      <c r="J7" s="164" t="s">
        <v>244</v>
      </c>
      <c r="K7" s="164" t="s">
        <v>244</v>
      </c>
      <c r="L7" s="164" t="s">
        <v>244</v>
      </c>
      <c r="M7" s="164" t="s">
        <v>244</v>
      </c>
      <c r="N7" s="164" t="s">
        <v>244</v>
      </c>
      <c r="O7" s="164" t="s">
        <v>244</v>
      </c>
      <c r="P7" s="164"/>
    </row>
    <row r="8" s="119" customFormat="1" ht="29.1" customHeight="1" spans="1:16">
      <c r="A8" s="131" t="s">
        <v>165</v>
      </c>
      <c r="B8" s="133">
        <f t="shared" ref="B8:B10" si="0">C8-4</f>
        <v>112</v>
      </c>
      <c r="C8" s="133">
        <f t="shared" ref="C8:C10" si="1">D8-4</f>
        <v>116</v>
      </c>
      <c r="D8" s="136" t="s">
        <v>166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6"/>
      <c r="J8" s="166" t="s">
        <v>252</v>
      </c>
      <c r="K8" s="164" t="s">
        <v>244</v>
      </c>
      <c r="L8" s="144" t="s">
        <v>249</v>
      </c>
      <c r="M8" s="164" t="s">
        <v>244</v>
      </c>
      <c r="N8" s="164" t="s">
        <v>244</v>
      </c>
      <c r="O8" s="144" t="s">
        <v>247</v>
      </c>
      <c r="P8" s="144"/>
    </row>
    <row r="9" s="119" customFormat="1" ht="29.1" customHeight="1" spans="1:16">
      <c r="A9" s="131" t="s">
        <v>167</v>
      </c>
      <c r="B9" s="133">
        <f t="shared" si="0"/>
        <v>110</v>
      </c>
      <c r="C9" s="133">
        <f t="shared" si="1"/>
        <v>114</v>
      </c>
      <c r="D9" s="136" t="s">
        <v>168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6"/>
      <c r="J9" s="164" t="s">
        <v>244</v>
      </c>
      <c r="K9" s="164" t="s">
        <v>244</v>
      </c>
      <c r="L9" s="144" t="s">
        <v>250</v>
      </c>
      <c r="M9" s="164" t="s">
        <v>244</v>
      </c>
      <c r="N9" s="164" t="s">
        <v>244</v>
      </c>
      <c r="O9" s="144" t="s">
        <v>250</v>
      </c>
      <c r="P9" s="164"/>
    </row>
    <row r="10" s="119" customFormat="1" ht="29.1" customHeight="1" spans="1:16">
      <c r="A10" s="131" t="s">
        <v>169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6"/>
      <c r="J10" s="166" t="s">
        <v>161</v>
      </c>
      <c r="K10" s="164" t="s">
        <v>244</v>
      </c>
      <c r="L10" s="164" t="s">
        <v>338</v>
      </c>
      <c r="M10" s="164" t="s">
        <v>244</v>
      </c>
      <c r="N10" s="166" t="s">
        <v>248</v>
      </c>
      <c r="O10" s="164" t="s">
        <v>251</v>
      </c>
      <c r="P10" s="144"/>
    </row>
    <row r="11" s="119" customFormat="1" ht="29.1" customHeight="1" spans="1:16">
      <c r="A11" s="131" t="s">
        <v>172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6"/>
      <c r="J11" s="164" t="s">
        <v>244</v>
      </c>
      <c r="K11" s="164" t="s">
        <v>244</v>
      </c>
      <c r="L11" s="144" t="s">
        <v>252</v>
      </c>
      <c r="M11" s="166" t="s">
        <v>339</v>
      </c>
      <c r="N11" s="164" t="s">
        <v>244</v>
      </c>
      <c r="O11" s="144" t="s">
        <v>252</v>
      </c>
      <c r="P11" s="144"/>
    </row>
    <row r="12" s="119" customFormat="1" ht="29.1" customHeight="1" spans="1:16">
      <c r="A12" s="131" t="s">
        <v>173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6"/>
      <c r="J12" s="164" t="s">
        <v>252</v>
      </c>
      <c r="K12" s="144" t="s">
        <v>250</v>
      </c>
      <c r="L12" s="164" t="s">
        <v>245</v>
      </c>
      <c r="M12" s="164" t="s">
        <v>244</v>
      </c>
      <c r="N12" s="164" t="s">
        <v>244</v>
      </c>
      <c r="O12" s="164" t="s">
        <v>245</v>
      </c>
      <c r="P12" s="144"/>
    </row>
    <row r="13" s="119" customFormat="1" ht="29.1" customHeight="1" spans="1:16">
      <c r="A13" s="131" t="s">
        <v>174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6"/>
      <c r="J13" s="164" t="s">
        <v>244</v>
      </c>
      <c r="K13" s="164" t="s">
        <v>244</v>
      </c>
      <c r="L13" s="164" t="s">
        <v>244</v>
      </c>
      <c r="M13" s="164" t="s">
        <v>244</v>
      </c>
      <c r="N13" s="164" t="s">
        <v>244</v>
      </c>
      <c r="O13" s="164" t="s">
        <v>244</v>
      </c>
      <c r="P13" s="144"/>
    </row>
    <row r="14" s="119" customFormat="1" ht="29.1" customHeight="1" spans="1:16">
      <c r="A14" s="131" t="s">
        <v>175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6"/>
      <c r="J14" s="144" t="s">
        <v>340</v>
      </c>
      <c r="K14" s="164" t="s">
        <v>244</v>
      </c>
      <c r="L14" s="144" t="s">
        <v>256</v>
      </c>
      <c r="M14" s="164" t="s">
        <v>244</v>
      </c>
      <c r="N14" s="166" t="s">
        <v>247</v>
      </c>
      <c r="O14" s="144" t="s">
        <v>256</v>
      </c>
      <c r="P14" s="144"/>
    </row>
    <row r="15" s="119" customFormat="1" ht="29.1" customHeight="1" spans="1:16">
      <c r="A15" s="131" t="s">
        <v>176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6"/>
      <c r="J15" s="164" t="s">
        <v>244</v>
      </c>
      <c r="K15" s="144" t="s">
        <v>250</v>
      </c>
      <c r="L15" s="164" t="s">
        <v>244</v>
      </c>
      <c r="M15" s="164" t="s">
        <v>244</v>
      </c>
      <c r="N15" s="164" t="s">
        <v>244</v>
      </c>
      <c r="O15" s="164" t="s">
        <v>244</v>
      </c>
      <c r="P15" s="144"/>
    </row>
    <row r="16" s="119" customFormat="1" ht="29.1" customHeight="1" spans="1:16">
      <c r="A16" s="131" t="s">
        <v>177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6"/>
      <c r="J16" s="164" t="s">
        <v>244</v>
      </c>
      <c r="K16" s="164" t="s">
        <v>245</v>
      </c>
      <c r="L16" s="164" t="s">
        <v>244</v>
      </c>
      <c r="M16" s="164" t="s">
        <v>245</v>
      </c>
      <c r="N16" s="166" t="s">
        <v>258</v>
      </c>
      <c r="O16" s="164" t="s">
        <v>244</v>
      </c>
      <c r="P16" s="144"/>
    </row>
    <row r="17" s="119" customFormat="1" ht="29.1" customHeight="1" spans="1:16">
      <c r="A17" s="131" t="s">
        <v>178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6"/>
      <c r="J17" s="144" t="s">
        <v>340</v>
      </c>
      <c r="K17" s="164" t="s">
        <v>244</v>
      </c>
      <c r="L17" s="144" t="s">
        <v>258</v>
      </c>
      <c r="M17" s="166" t="s">
        <v>259</v>
      </c>
      <c r="N17" s="164" t="s">
        <v>244</v>
      </c>
      <c r="O17" s="164" t="s">
        <v>244</v>
      </c>
      <c r="P17" s="144"/>
    </row>
    <row r="18" s="119" customFormat="1" ht="29.1" customHeight="1" spans="1:16">
      <c r="A18" s="135" t="s">
        <v>179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6"/>
      <c r="J18" s="164" t="s">
        <v>244</v>
      </c>
      <c r="K18" s="164" t="s">
        <v>244</v>
      </c>
      <c r="L18" s="144" t="s">
        <v>245</v>
      </c>
      <c r="M18" s="164" t="s">
        <v>244</v>
      </c>
      <c r="N18" s="164" t="s">
        <v>244</v>
      </c>
      <c r="O18" s="164" t="s">
        <v>244</v>
      </c>
      <c r="P18" s="144"/>
    </row>
    <row r="19" s="119" customFormat="1" ht="29.1" customHeight="1" spans="1:16">
      <c r="A19" s="131" t="s">
        <v>180</v>
      </c>
      <c r="B19" s="133">
        <f t="shared" si="4"/>
        <v>15.5</v>
      </c>
      <c r="C19" s="133">
        <f>D19-1</f>
        <v>15.5</v>
      </c>
      <c r="D19" s="136" t="s">
        <v>181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6"/>
      <c r="J19" s="164" t="s">
        <v>244</v>
      </c>
      <c r="K19" s="164" t="s">
        <v>244</v>
      </c>
      <c r="L19" s="164" t="s">
        <v>244</v>
      </c>
      <c r="M19" s="166" t="s">
        <v>261</v>
      </c>
      <c r="N19" s="164" t="s">
        <v>244</v>
      </c>
      <c r="O19" s="164" t="s">
        <v>244</v>
      </c>
      <c r="P19" s="144"/>
    </row>
    <row r="20" s="119" customFormat="1" ht="29.1" customHeight="1" spans="1:16">
      <c r="A20" s="131"/>
      <c r="B20" s="141"/>
      <c r="C20" s="141"/>
      <c r="D20" s="142"/>
      <c r="E20" s="141"/>
      <c r="F20" s="141"/>
      <c r="G20" s="141"/>
      <c r="H20" s="141"/>
      <c r="I20" s="146"/>
      <c r="J20" s="164"/>
      <c r="K20" s="164"/>
      <c r="L20" s="164"/>
      <c r="M20" s="164"/>
      <c r="N20" s="164"/>
      <c r="O20" s="144"/>
      <c r="P20" s="144"/>
    </row>
    <row r="21" s="119" customFormat="1" ht="29.1" customHeight="1" spans="1:16">
      <c r="A21" s="131"/>
      <c r="B21" s="141"/>
      <c r="C21" s="141"/>
      <c r="D21" s="142"/>
      <c r="E21" s="141"/>
      <c r="F21" s="141"/>
      <c r="G21" s="141"/>
      <c r="H21" s="141"/>
      <c r="I21" s="146"/>
      <c r="J21" s="144"/>
      <c r="K21" s="164"/>
      <c r="L21" s="164"/>
      <c r="M21" s="164"/>
      <c r="N21" s="164"/>
      <c r="O21" s="164"/>
      <c r="P21" s="144"/>
    </row>
    <row r="22" s="119" customFormat="1" ht="29.1" customHeight="1" spans="1:16">
      <c r="A22" s="131"/>
      <c r="B22" s="141"/>
      <c r="C22" s="141"/>
      <c r="D22" s="136"/>
      <c r="E22" s="141"/>
      <c r="F22" s="141"/>
      <c r="G22" s="141"/>
      <c r="H22" s="141"/>
      <c r="I22" s="146"/>
      <c r="J22" s="144"/>
      <c r="K22" s="144"/>
      <c r="L22" s="164"/>
      <c r="M22" s="164"/>
      <c r="N22" s="144"/>
      <c r="O22" s="144"/>
      <c r="P22" s="144"/>
    </row>
    <row r="23" s="119" customFormat="1" ht="29.1" customHeight="1" spans="1:16">
      <c r="A23" s="131"/>
      <c r="B23" s="141"/>
      <c r="C23" s="141"/>
      <c r="D23" s="136"/>
      <c r="E23" s="141"/>
      <c r="F23" s="141"/>
      <c r="G23" s="141"/>
      <c r="H23" s="141"/>
      <c r="I23" s="146"/>
      <c r="J23" s="144"/>
      <c r="K23" s="144"/>
      <c r="L23" s="164"/>
      <c r="M23" s="164"/>
      <c r="N23" s="144"/>
      <c r="O23" s="144"/>
      <c r="P23" s="144"/>
    </row>
    <row r="24" s="119" customFormat="1" ht="29.1" customHeight="1" spans="1:16">
      <c r="A24" s="131"/>
      <c r="B24" s="141"/>
      <c r="C24" s="141"/>
      <c r="D24" s="136"/>
      <c r="E24" s="141"/>
      <c r="F24" s="141"/>
      <c r="G24" s="141"/>
      <c r="H24" s="141"/>
      <c r="I24" s="146"/>
      <c r="J24" s="144"/>
      <c r="K24" s="144"/>
      <c r="L24" s="144"/>
      <c r="M24" s="166"/>
      <c r="N24" s="144"/>
      <c r="O24" s="144"/>
      <c r="P24" s="144"/>
    </row>
    <row r="25" s="119" customFormat="1" ht="29.1" customHeight="1" spans="1:16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</row>
    <row r="26" s="119" customFormat="1" ht="29.1" customHeight="1" spans="1:16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4"/>
      <c r="L26" s="148"/>
      <c r="M26" s="148"/>
      <c r="N26" s="148"/>
      <c r="O26" s="148"/>
      <c r="P26" s="148"/>
    </row>
    <row r="27" s="119" customFormat="1" ht="14.25" spans="1:16">
      <c r="A27" s="151" t="s">
        <v>182</v>
      </c>
      <c r="D27" s="152"/>
      <c r="E27" s="152"/>
      <c r="F27" s="152"/>
      <c r="G27" s="152"/>
      <c r="H27" s="152"/>
      <c r="I27" s="152"/>
      <c r="J27" s="167"/>
      <c r="K27" s="167"/>
      <c r="L27" s="167"/>
      <c r="M27" s="167"/>
      <c r="N27" s="167"/>
      <c r="O27" s="167"/>
      <c r="P27" s="167"/>
    </row>
    <row r="28" s="119" customFormat="1" ht="14.25" spans="1:16">
      <c r="A28" s="119" t="s">
        <v>183</v>
      </c>
      <c r="B28" s="152"/>
      <c r="C28" s="152"/>
      <c r="D28" s="152"/>
      <c r="E28" s="152"/>
      <c r="F28" s="152"/>
      <c r="G28" s="152"/>
      <c r="H28" s="152"/>
      <c r="I28" s="152"/>
      <c r="J28" s="168"/>
      <c r="K28" s="168" t="s">
        <v>322</v>
      </c>
      <c r="L28" s="168"/>
      <c r="M28" s="168" t="s">
        <v>265</v>
      </c>
      <c r="N28" s="168"/>
      <c r="O28" s="168"/>
      <c r="P28" s="120"/>
    </row>
    <row r="29" s="119" customFormat="1" customHeight="1" spans="1:16">
      <c r="A29" s="152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H31" sqref="H31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341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342</v>
      </c>
      <c r="B2" s="62" t="s">
        <v>343</v>
      </c>
      <c r="C2" s="62" t="s">
        <v>344</v>
      </c>
      <c r="D2" s="62" t="s">
        <v>345</v>
      </c>
      <c r="E2" s="62" t="s">
        <v>346</v>
      </c>
      <c r="F2" s="62" t="s">
        <v>347</v>
      </c>
      <c r="G2" s="62" t="s">
        <v>348</v>
      </c>
      <c r="H2" s="62" t="s">
        <v>349</v>
      </c>
      <c r="I2" s="67" t="s">
        <v>350</v>
      </c>
      <c r="J2" s="67" t="s">
        <v>351</v>
      </c>
      <c r="K2" s="67" t="s">
        <v>352</v>
      </c>
      <c r="L2" s="67" t="s">
        <v>353</v>
      </c>
      <c r="M2" s="67" t="s">
        <v>354</v>
      </c>
      <c r="N2" s="62" t="s">
        <v>355</v>
      </c>
      <c r="O2" s="62" t="s">
        <v>356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357</v>
      </c>
      <c r="J3" s="67" t="s">
        <v>357</v>
      </c>
      <c r="K3" s="67" t="s">
        <v>357</v>
      </c>
      <c r="L3" s="67" t="s">
        <v>357</v>
      </c>
      <c r="M3" s="67" t="s">
        <v>357</v>
      </c>
      <c r="N3" s="65"/>
      <c r="O3" s="65"/>
    </row>
    <row r="4" s="56" customFormat="1" spans="1:15">
      <c r="A4" s="104">
        <v>1</v>
      </c>
      <c r="B4" s="105" t="s">
        <v>358</v>
      </c>
      <c r="C4" s="78" t="s">
        <v>359</v>
      </c>
      <c r="D4" s="104" t="s">
        <v>360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/>
      <c r="L4" s="78"/>
      <c r="M4" s="78">
        <v>1</v>
      </c>
      <c r="N4" s="78">
        <f t="shared" ref="N4:N6" si="0">SUM(I4:M4)</f>
        <v>2</v>
      </c>
      <c r="O4" s="78" t="s">
        <v>361</v>
      </c>
    </row>
    <row r="5" s="56" customFormat="1" spans="1:15">
      <c r="A5" s="104">
        <v>2</v>
      </c>
      <c r="B5" s="105" t="s">
        <v>362</v>
      </c>
      <c r="C5" s="78" t="s">
        <v>359</v>
      </c>
      <c r="D5" s="104" t="s">
        <v>120</v>
      </c>
      <c r="E5" s="104" t="s">
        <v>63</v>
      </c>
      <c r="F5" s="78" t="s">
        <v>54</v>
      </c>
      <c r="G5" s="78"/>
      <c r="H5" s="104"/>
      <c r="I5" s="78"/>
      <c r="J5" s="78"/>
      <c r="K5" s="78">
        <v>1</v>
      </c>
      <c r="L5" s="78"/>
      <c r="M5" s="78"/>
      <c r="N5" s="78">
        <f t="shared" si="0"/>
        <v>1</v>
      </c>
      <c r="O5" s="78" t="s">
        <v>361</v>
      </c>
    </row>
    <row r="6" s="56" customFormat="1" spans="1:15">
      <c r="A6" s="104">
        <v>3</v>
      </c>
      <c r="B6" s="105" t="s">
        <v>363</v>
      </c>
      <c r="C6" s="78" t="s">
        <v>359</v>
      </c>
      <c r="D6" s="104" t="s">
        <v>119</v>
      </c>
      <c r="E6" s="104" t="s">
        <v>63</v>
      </c>
      <c r="F6" s="78" t="s">
        <v>54</v>
      </c>
      <c r="G6" s="104"/>
      <c r="H6" s="104"/>
      <c r="I6" s="104">
        <v>1</v>
      </c>
      <c r="J6" s="104"/>
      <c r="K6" s="104"/>
      <c r="L6" s="104"/>
      <c r="M6" s="104"/>
      <c r="N6" s="78">
        <f t="shared" si="0"/>
        <v>1</v>
      </c>
      <c r="O6" s="78" t="s">
        <v>361</v>
      </c>
    </row>
    <row r="7" s="56" customFormat="1" spans="1:15">
      <c r="A7" s="104"/>
      <c r="B7" s="104"/>
      <c r="C7" s="78"/>
      <c r="D7" s="104"/>
      <c r="E7" s="104"/>
      <c r="F7" s="78"/>
      <c r="G7" s="78"/>
      <c r="H7" s="104"/>
      <c r="I7" s="78"/>
      <c r="J7" s="78"/>
      <c r="K7" s="78"/>
      <c r="L7" s="78"/>
      <c r="M7" s="78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104"/>
      <c r="H9" s="104"/>
      <c r="I9" s="104"/>
      <c r="J9" s="104"/>
      <c r="K9" s="104"/>
      <c r="L9" s="104"/>
      <c r="M9" s="104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104"/>
      <c r="J13" s="104"/>
      <c r="K13" s="104"/>
      <c r="L13" s="104"/>
      <c r="M13" s="104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="56" customFormat="1" spans="1:15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="58" customFormat="1" ht="18.75" spans="1:15">
      <c r="A17" s="85" t="s">
        <v>364</v>
      </c>
      <c r="B17" s="86"/>
      <c r="C17" s="86"/>
      <c r="D17" s="87"/>
      <c r="E17" s="88"/>
      <c r="F17" s="90"/>
      <c r="G17" s="90"/>
      <c r="H17" s="90"/>
      <c r="I17" s="89"/>
      <c r="J17" s="85" t="s">
        <v>365</v>
      </c>
      <c r="K17" s="86"/>
      <c r="L17" s="86"/>
      <c r="M17" s="87"/>
      <c r="N17" s="86"/>
      <c r="O17" s="100"/>
    </row>
    <row r="18" s="56" customFormat="1" ht="16.5" spans="1:15">
      <c r="A18" s="91" t="s">
        <v>366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342</v>
      </c>
      <c r="B2" s="62" t="s">
        <v>347</v>
      </c>
      <c r="C2" s="102" t="s">
        <v>343</v>
      </c>
      <c r="D2" s="62" t="s">
        <v>344</v>
      </c>
      <c r="E2" s="62" t="s">
        <v>345</v>
      </c>
      <c r="F2" s="62" t="s">
        <v>346</v>
      </c>
      <c r="G2" s="63" t="s">
        <v>368</v>
      </c>
      <c r="H2" s="93"/>
      <c r="I2" s="63" t="s">
        <v>369</v>
      </c>
      <c r="J2" s="93"/>
      <c r="K2" s="111" t="s">
        <v>370</v>
      </c>
      <c r="L2" s="112" t="s">
        <v>371</v>
      </c>
      <c r="M2" s="113" t="s">
        <v>372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373</v>
      </c>
      <c r="H3" s="67" t="s">
        <v>374</v>
      </c>
      <c r="I3" s="67" t="s">
        <v>373</v>
      </c>
      <c r="J3" s="67" t="s">
        <v>374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358</v>
      </c>
      <c r="D4" s="78" t="s">
        <v>359</v>
      </c>
      <c r="E4" s="104" t="s">
        <v>360</v>
      </c>
      <c r="F4" s="104" t="s">
        <v>63</v>
      </c>
      <c r="G4" s="78" t="s">
        <v>54</v>
      </c>
      <c r="H4" s="106">
        <v>0.02</v>
      </c>
      <c r="I4" s="106"/>
      <c r="J4" s="106"/>
      <c r="K4" s="106"/>
      <c r="L4" s="78"/>
      <c r="M4" s="78" t="s">
        <v>361</v>
      </c>
    </row>
    <row r="5" s="56" customFormat="1" spans="1:13">
      <c r="A5" s="104"/>
      <c r="B5" s="105" t="s">
        <v>54</v>
      </c>
      <c r="C5" s="105" t="s">
        <v>362</v>
      </c>
      <c r="D5" s="78" t="s">
        <v>359</v>
      </c>
      <c r="E5" s="104" t="s">
        <v>120</v>
      </c>
      <c r="F5" s="104" t="s">
        <v>63</v>
      </c>
      <c r="G5" s="78" t="s">
        <v>54</v>
      </c>
      <c r="H5" s="106">
        <v>0.02</v>
      </c>
      <c r="I5" s="106"/>
      <c r="J5" s="106"/>
      <c r="K5" s="106"/>
      <c r="L5" s="78"/>
      <c r="M5" s="78" t="s">
        <v>361</v>
      </c>
    </row>
    <row r="6" s="56" customFormat="1" spans="1:13">
      <c r="A6" s="104"/>
      <c r="B6" s="105" t="s">
        <v>54</v>
      </c>
      <c r="C6" s="105" t="s">
        <v>363</v>
      </c>
      <c r="D6" s="78" t="s">
        <v>359</v>
      </c>
      <c r="E6" s="104" t="s">
        <v>119</v>
      </c>
      <c r="F6" s="104" t="s">
        <v>63</v>
      </c>
      <c r="G6" s="78" t="s">
        <v>54</v>
      </c>
      <c r="H6" s="106">
        <v>0.02</v>
      </c>
      <c r="I6" s="106"/>
      <c r="J6" s="106"/>
      <c r="K6" s="106"/>
      <c r="L6" s="78"/>
      <c r="M6" s="78" t="s">
        <v>361</v>
      </c>
    </row>
    <row r="7" s="56" customFormat="1" spans="1:13">
      <c r="A7" s="104"/>
      <c r="B7" s="105"/>
      <c r="C7" s="105"/>
      <c r="D7" s="78"/>
      <c r="E7" s="104"/>
      <c r="F7" s="104"/>
      <c r="G7" s="107"/>
      <c r="H7" s="106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7"/>
      <c r="H8" s="106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7"/>
      <c r="H9" s="106"/>
      <c r="I9" s="106"/>
      <c r="J9" s="106"/>
      <c r="K9" s="106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7"/>
      <c r="H10" s="106"/>
      <c r="I10" s="106"/>
      <c r="J10" s="106"/>
      <c r="K10" s="106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7"/>
      <c r="H11" s="106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7"/>
      <c r="H12" s="106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7"/>
      <c r="H13" s="106"/>
      <c r="I13" s="106"/>
      <c r="J13" s="106"/>
      <c r="K13" s="106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7"/>
      <c r="H14" s="106"/>
      <c r="I14" s="106"/>
      <c r="J14" s="106"/>
      <c r="K14" s="106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7"/>
      <c r="H15" s="106"/>
      <c r="I15" s="106"/>
      <c r="J15" s="106"/>
      <c r="K15" s="106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7"/>
      <c r="H16" s="106"/>
      <c r="I16" s="106"/>
      <c r="J16" s="106"/>
      <c r="K16" s="106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7"/>
      <c r="H17" s="106"/>
      <c r="I17" s="106"/>
      <c r="J17" s="106"/>
      <c r="K17" s="106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375</v>
      </c>
      <c r="B20" s="86"/>
      <c r="C20" s="86"/>
      <c r="D20" s="86"/>
      <c r="E20" s="87"/>
      <c r="F20" s="88"/>
      <c r="G20" s="89"/>
      <c r="H20" s="85" t="s">
        <v>365</v>
      </c>
      <c r="I20" s="86"/>
      <c r="J20" s="86"/>
      <c r="K20" s="87"/>
      <c r="L20" s="117"/>
      <c r="M20" s="100"/>
    </row>
    <row r="21" s="60" customFormat="1" ht="16.5" spans="1:13">
      <c r="A21" s="109" t="s">
        <v>376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12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378</v>
      </c>
      <c r="B2" s="62" t="s">
        <v>347</v>
      </c>
      <c r="C2" s="62" t="s">
        <v>343</v>
      </c>
      <c r="D2" s="62" t="s">
        <v>344</v>
      </c>
      <c r="E2" s="62" t="s">
        <v>345</v>
      </c>
      <c r="F2" s="62" t="s">
        <v>346</v>
      </c>
      <c r="G2" s="63" t="s">
        <v>379</v>
      </c>
      <c r="H2" s="64"/>
      <c r="I2" s="93"/>
      <c r="J2" s="63" t="s">
        <v>380</v>
      </c>
      <c r="K2" s="64"/>
      <c r="L2" s="93"/>
      <c r="M2" s="63" t="s">
        <v>381</v>
      </c>
      <c r="N2" s="64"/>
      <c r="O2" s="93"/>
      <c r="P2" s="63" t="s">
        <v>382</v>
      </c>
      <c r="Q2" s="64"/>
      <c r="R2" s="93"/>
      <c r="S2" s="64" t="s">
        <v>383</v>
      </c>
      <c r="T2" s="64"/>
      <c r="U2" s="93"/>
      <c r="V2" s="96" t="s">
        <v>384</v>
      </c>
      <c r="W2" s="96" t="s">
        <v>356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385</v>
      </c>
      <c r="H3" s="67" t="s">
        <v>68</v>
      </c>
      <c r="I3" s="67" t="s">
        <v>347</v>
      </c>
      <c r="J3" s="67" t="s">
        <v>385</v>
      </c>
      <c r="K3" s="67" t="s">
        <v>68</v>
      </c>
      <c r="L3" s="67" t="s">
        <v>347</v>
      </c>
      <c r="M3" s="67" t="s">
        <v>385</v>
      </c>
      <c r="N3" s="67" t="s">
        <v>68</v>
      </c>
      <c r="O3" s="67" t="s">
        <v>347</v>
      </c>
      <c r="P3" s="67" t="s">
        <v>385</v>
      </c>
      <c r="Q3" s="67" t="s">
        <v>68</v>
      </c>
      <c r="R3" s="67" t="s">
        <v>347</v>
      </c>
      <c r="S3" s="67" t="s">
        <v>385</v>
      </c>
      <c r="T3" s="67" t="s">
        <v>68</v>
      </c>
      <c r="U3" s="67" t="s">
        <v>347</v>
      </c>
      <c r="V3" s="97"/>
      <c r="W3" s="97"/>
    </row>
    <row r="4" s="56" customFormat="1" ht="19.5" spans="1:23">
      <c r="A4" s="68" t="s">
        <v>386</v>
      </c>
      <c r="B4" s="68" t="s">
        <v>387</v>
      </c>
      <c r="C4" s="69" t="s">
        <v>362</v>
      </c>
      <c r="D4" s="70" t="s">
        <v>359</v>
      </c>
      <c r="E4" s="68" t="s">
        <v>360</v>
      </c>
      <c r="F4" s="68" t="s">
        <v>63</v>
      </c>
      <c r="G4" s="71"/>
      <c r="H4" s="71" t="s">
        <v>388</v>
      </c>
      <c r="I4" s="71" t="s">
        <v>54</v>
      </c>
      <c r="J4" s="71"/>
      <c r="K4" s="94" t="s">
        <v>389</v>
      </c>
      <c r="L4" s="71" t="s">
        <v>54</v>
      </c>
      <c r="N4" s="95" t="s">
        <v>390</v>
      </c>
      <c r="O4" s="71" t="s">
        <v>54</v>
      </c>
      <c r="P4" s="71"/>
      <c r="Q4" s="95" t="s">
        <v>391</v>
      </c>
      <c r="R4" s="71" t="s">
        <v>54</v>
      </c>
      <c r="S4" s="71"/>
      <c r="T4" s="95"/>
      <c r="U4" s="71"/>
      <c r="V4" s="68" t="s">
        <v>392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393</v>
      </c>
      <c r="H5" s="64"/>
      <c r="I5" s="93"/>
      <c r="J5" s="63" t="s">
        <v>394</v>
      </c>
      <c r="K5" s="64"/>
      <c r="L5" s="93"/>
      <c r="M5" s="63" t="s">
        <v>395</v>
      </c>
      <c r="N5" s="64"/>
      <c r="O5" s="93"/>
      <c r="P5" s="63" t="s">
        <v>396</v>
      </c>
      <c r="Q5" s="64"/>
      <c r="R5" s="93"/>
      <c r="S5" s="64" t="s">
        <v>397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385</v>
      </c>
      <c r="H6" s="67" t="s">
        <v>68</v>
      </c>
      <c r="I6" s="67" t="s">
        <v>347</v>
      </c>
      <c r="J6" s="67" t="s">
        <v>385</v>
      </c>
      <c r="K6" s="67" t="s">
        <v>68</v>
      </c>
      <c r="L6" s="67" t="s">
        <v>347</v>
      </c>
      <c r="M6" s="67" t="s">
        <v>385</v>
      </c>
      <c r="N6" s="67" t="s">
        <v>68</v>
      </c>
      <c r="O6" s="67" t="s">
        <v>347</v>
      </c>
      <c r="P6" s="67" t="s">
        <v>385</v>
      </c>
      <c r="Q6" s="67" t="s">
        <v>68</v>
      </c>
      <c r="R6" s="67" t="s">
        <v>347</v>
      </c>
      <c r="S6" s="67" t="s">
        <v>385</v>
      </c>
      <c r="T6" s="67" t="s">
        <v>68</v>
      </c>
      <c r="U6" s="67" t="s">
        <v>347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398</v>
      </c>
      <c r="H8" s="64"/>
      <c r="I8" s="93"/>
      <c r="J8" s="63" t="s">
        <v>399</v>
      </c>
      <c r="K8" s="64"/>
      <c r="L8" s="93"/>
      <c r="M8" s="63" t="s">
        <v>400</v>
      </c>
      <c r="N8" s="64"/>
      <c r="O8" s="93"/>
      <c r="P8" s="63" t="s">
        <v>401</v>
      </c>
      <c r="Q8" s="64"/>
      <c r="R8" s="93"/>
      <c r="S8" s="64" t="s">
        <v>402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385</v>
      </c>
      <c r="H9" s="67" t="s">
        <v>68</v>
      </c>
      <c r="I9" s="67" t="s">
        <v>347</v>
      </c>
      <c r="J9" s="67" t="s">
        <v>385</v>
      </c>
      <c r="K9" s="67" t="s">
        <v>68</v>
      </c>
      <c r="L9" s="67" t="s">
        <v>347</v>
      </c>
      <c r="M9" s="67" t="s">
        <v>385</v>
      </c>
      <c r="N9" s="67" t="s">
        <v>68</v>
      </c>
      <c r="O9" s="67" t="s">
        <v>347</v>
      </c>
      <c r="P9" s="67" t="s">
        <v>385</v>
      </c>
      <c r="Q9" s="67" t="s">
        <v>68</v>
      </c>
      <c r="R9" s="67" t="s">
        <v>347</v>
      </c>
      <c r="S9" s="67" t="s">
        <v>385</v>
      </c>
      <c r="T9" s="67" t="s">
        <v>68</v>
      </c>
      <c r="U9" s="67" t="s">
        <v>347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398</v>
      </c>
      <c r="H11" s="64"/>
      <c r="I11" s="93"/>
      <c r="J11" s="63" t="s">
        <v>399</v>
      </c>
      <c r="K11" s="64"/>
      <c r="L11" s="93"/>
      <c r="M11" s="63" t="s">
        <v>400</v>
      </c>
      <c r="N11" s="64"/>
      <c r="O11" s="93"/>
      <c r="P11" s="63" t="s">
        <v>401</v>
      </c>
      <c r="Q11" s="64"/>
      <c r="R11" s="93"/>
      <c r="S11" s="64" t="s">
        <v>402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385</v>
      </c>
      <c r="H12" s="67" t="s">
        <v>68</v>
      </c>
      <c r="I12" s="67" t="s">
        <v>347</v>
      </c>
      <c r="J12" s="67" t="s">
        <v>385</v>
      </c>
      <c r="K12" s="67" t="s">
        <v>68</v>
      </c>
      <c r="L12" s="67" t="s">
        <v>347</v>
      </c>
      <c r="M12" s="67" t="s">
        <v>385</v>
      </c>
      <c r="N12" s="67" t="s">
        <v>68</v>
      </c>
      <c r="O12" s="67" t="s">
        <v>347</v>
      </c>
      <c r="P12" s="67" t="s">
        <v>385</v>
      </c>
      <c r="Q12" s="67" t="s">
        <v>68</v>
      </c>
      <c r="R12" s="67" t="s">
        <v>347</v>
      </c>
      <c r="S12" s="67" t="s">
        <v>385</v>
      </c>
      <c r="T12" s="67" t="s">
        <v>68</v>
      </c>
      <c r="U12" s="67" t="s">
        <v>347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19.5" spans="1:23">
      <c r="A14" s="68" t="s">
        <v>403</v>
      </c>
      <c r="B14" s="68" t="s">
        <v>387</v>
      </c>
      <c r="C14" s="69" t="s">
        <v>358</v>
      </c>
      <c r="D14" s="70" t="s">
        <v>359</v>
      </c>
      <c r="E14" s="68" t="s">
        <v>120</v>
      </c>
      <c r="F14" s="68" t="s">
        <v>63</v>
      </c>
      <c r="G14" s="71"/>
      <c r="H14" s="71" t="s">
        <v>388</v>
      </c>
      <c r="I14" s="71" t="s">
        <v>54</v>
      </c>
      <c r="J14" s="71"/>
      <c r="K14" s="94" t="s">
        <v>389</v>
      </c>
      <c r="L14" s="71" t="s">
        <v>54</v>
      </c>
      <c r="N14" s="95" t="s">
        <v>390</v>
      </c>
      <c r="O14" s="71" t="s">
        <v>54</v>
      </c>
      <c r="P14" s="71"/>
      <c r="Q14" s="95" t="s">
        <v>391</v>
      </c>
      <c r="R14" s="71" t="s">
        <v>54</v>
      </c>
      <c r="S14" s="71"/>
      <c r="T14" s="95"/>
      <c r="U14" s="71"/>
      <c r="V14" s="68" t="s">
        <v>392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393</v>
      </c>
      <c r="H15" s="64"/>
      <c r="I15" s="93"/>
      <c r="J15" s="63" t="s">
        <v>394</v>
      </c>
      <c r="K15" s="64"/>
      <c r="L15" s="93"/>
      <c r="M15" s="63" t="s">
        <v>395</v>
      </c>
      <c r="N15" s="64"/>
      <c r="O15" s="93"/>
      <c r="P15" s="63" t="s">
        <v>396</v>
      </c>
      <c r="Q15" s="64"/>
      <c r="R15" s="93"/>
      <c r="S15" s="64" t="s">
        <v>397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385</v>
      </c>
      <c r="H16" s="67" t="s">
        <v>68</v>
      </c>
      <c r="I16" s="67" t="s">
        <v>347</v>
      </c>
      <c r="J16" s="67" t="s">
        <v>385</v>
      </c>
      <c r="K16" s="67" t="s">
        <v>68</v>
      </c>
      <c r="L16" s="67" t="s">
        <v>347</v>
      </c>
      <c r="M16" s="67" t="s">
        <v>385</v>
      </c>
      <c r="N16" s="67" t="s">
        <v>68</v>
      </c>
      <c r="O16" s="67" t="s">
        <v>347</v>
      </c>
      <c r="P16" s="67" t="s">
        <v>385</v>
      </c>
      <c r="Q16" s="67" t="s">
        <v>68</v>
      </c>
      <c r="R16" s="67" t="s">
        <v>347</v>
      </c>
      <c r="S16" s="67" t="s">
        <v>385</v>
      </c>
      <c r="T16" s="67" t="s">
        <v>68</v>
      </c>
      <c r="U16" s="67" t="s">
        <v>347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398</v>
      </c>
      <c r="H18" s="64"/>
      <c r="I18" s="93"/>
      <c r="J18" s="63" t="s">
        <v>399</v>
      </c>
      <c r="K18" s="64"/>
      <c r="L18" s="93"/>
      <c r="M18" s="63" t="s">
        <v>400</v>
      </c>
      <c r="N18" s="64"/>
      <c r="O18" s="93"/>
      <c r="P18" s="63" t="s">
        <v>401</v>
      </c>
      <c r="Q18" s="64"/>
      <c r="R18" s="93"/>
      <c r="S18" s="64" t="s">
        <v>402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385</v>
      </c>
      <c r="H19" s="67" t="s">
        <v>68</v>
      </c>
      <c r="I19" s="67" t="s">
        <v>347</v>
      </c>
      <c r="J19" s="67" t="s">
        <v>385</v>
      </c>
      <c r="K19" s="67" t="s">
        <v>68</v>
      </c>
      <c r="L19" s="67" t="s">
        <v>347</v>
      </c>
      <c r="M19" s="67" t="s">
        <v>385</v>
      </c>
      <c r="N19" s="67" t="s">
        <v>68</v>
      </c>
      <c r="O19" s="67" t="s">
        <v>347</v>
      </c>
      <c r="P19" s="67" t="s">
        <v>385</v>
      </c>
      <c r="Q19" s="67" t="s">
        <v>68</v>
      </c>
      <c r="R19" s="67" t="s">
        <v>347</v>
      </c>
      <c r="S19" s="67" t="s">
        <v>385</v>
      </c>
      <c r="T19" s="67" t="s">
        <v>68</v>
      </c>
      <c r="U19" s="67" t="s">
        <v>347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398</v>
      </c>
      <c r="H21" s="64"/>
      <c r="I21" s="93"/>
      <c r="J21" s="63" t="s">
        <v>399</v>
      </c>
      <c r="K21" s="64"/>
      <c r="L21" s="93"/>
      <c r="M21" s="63" t="s">
        <v>400</v>
      </c>
      <c r="N21" s="64"/>
      <c r="O21" s="93"/>
      <c r="P21" s="63" t="s">
        <v>401</v>
      </c>
      <c r="Q21" s="64"/>
      <c r="R21" s="93"/>
      <c r="S21" s="64" t="s">
        <v>402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385</v>
      </c>
      <c r="H22" s="67" t="s">
        <v>68</v>
      </c>
      <c r="I22" s="67" t="s">
        <v>347</v>
      </c>
      <c r="J22" s="67" t="s">
        <v>385</v>
      </c>
      <c r="K22" s="67" t="s">
        <v>68</v>
      </c>
      <c r="L22" s="67" t="s">
        <v>347</v>
      </c>
      <c r="M22" s="67" t="s">
        <v>385</v>
      </c>
      <c r="N22" s="67" t="s">
        <v>68</v>
      </c>
      <c r="O22" s="67" t="s">
        <v>347</v>
      </c>
      <c r="P22" s="67" t="s">
        <v>385</v>
      </c>
      <c r="Q22" s="67" t="s">
        <v>68</v>
      </c>
      <c r="R22" s="67" t="s">
        <v>347</v>
      </c>
      <c r="S22" s="67" t="s">
        <v>385</v>
      </c>
      <c r="T22" s="67" t="s">
        <v>68</v>
      </c>
      <c r="U22" s="67" t="s">
        <v>347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375</v>
      </c>
      <c r="B28" s="86"/>
      <c r="C28" s="86"/>
      <c r="D28" s="86"/>
      <c r="E28" s="87"/>
      <c r="F28" s="88"/>
      <c r="G28" s="89"/>
      <c r="H28" s="90"/>
      <c r="I28" s="90"/>
      <c r="J28" s="85" t="s">
        <v>404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405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407</v>
      </c>
      <c r="B2" s="39" t="s">
        <v>408</v>
      </c>
      <c r="C2" s="40" t="s">
        <v>385</v>
      </c>
      <c r="D2" s="40" t="s">
        <v>345</v>
      </c>
      <c r="E2" s="41" t="s">
        <v>346</v>
      </c>
      <c r="F2" s="41" t="s">
        <v>347</v>
      </c>
      <c r="G2" s="42" t="s">
        <v>409</v>
      </c>
      <c r="H2" s="42" t="s">
        <v>410</v>
      </c>
      <c r="I2" s="42" t="s">
        <v>411</v>
      </c>
      <c r="J2" s="42" t="s">
        <v>410</v>
      </c>
      <c r="K2" s="42" t="s">
        <v>412</v>
      </c>
      <c r="L2" s="42" t="s">
        <v>410</v>
      </c>
      <c r="M2" s="41" t="s">
        <v>384</v>
      </c>
      <c r="N2" s="41" t="s">
        <v>356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392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392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392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392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392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392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392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392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392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392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392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392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392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392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392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392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392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392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392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392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392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392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392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392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392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392</v>
      </c>
      <c r="N28" s="27"/>
    </row>
    <row r="29" s="2" customFormat="1" ht="18.75" spans="1:14">
      <c r="A29" s="11" t="s">
        <v>375</v>
      </c>
      <c r="B29" s="12"/>
      <c r="C29" s="12"/>
      <c r="D29" s="13"/>
      <c r="E29" s="14"/>
      <c r="F29" s="52"/>
      <c r="G29" s="36"/>
      <c r="H29" s="52"/>
      <c r="I29" s="11" t="s">
        <v>413</v>
      </c>
      <c r="J29" s="12"/>
      <c r="K29" s="12"/>
      <c r="L29" s="12"/>
      <c r="M29" s="12"/>
      <c r="N29" s="19"/>
    </row>
    <row r="30" ht="53" customHeight="1" spans="1:14">
      <c r="A30" s="15" t="s">
        <v>414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378</v>
      </c>
      <c r="B2" s="5" t="s">
        <v>347</v>
      </c>
      <c r="C2" s="23" t="s">
        <v>343</v>
      </c>
      <c r="D2" s="5" t="s">
        <v>344</v>
      </c>
      <c r="E2" s="5" t="s">
        <v>345</v>
      </c>
      <c r="F2" s="5" t="s">
        <v>346</v>
      </c>
      <c r="G2" s="4" t="s">
        <v>416</v>
      </c>
      <c r="H2" s="4" t="s">
        <v>417</v>
      </c>
      <c r="I2" s="4" t="s">
        <v>418</v>
      </c>
      <c r="J2" s="4" t="s">
        <v>419</v>
      </c>
      <c r="K2" s="5" t="s">
        <v>384</v>
      </c>
      <c r="L2" s="5" t="s">
        <v>356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375</v>
      </c>
      <c r="B11" s="12"/>
      <c r="C11" s="35"/>
      <c r="D11" s="12"/>
      <c r="E11" s="13"/>
      <c r="F11" s="14"/>
      <c r="G11" s="36"/>
      <c r="H11" s="11" t="s">
        <v>413</v>
      </c>
      <c r="I11" s="12"/>
      <c r="J11" s="12"/>
      <c r="K11" s="12"/>
      <c r="L11" s="19"/>
    </row>
    <row r="12" ht="69" customHeight="1" spans="1:12">
      <c r="A12" s="15" t="s">
        <v>420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342</v>
      </c>
      <c r="B2" s="5" t="s">
        <v>347</v>
      </c>
      <c r="C2" s="5" t="s">
        <v>385</v>
      </c>
      <c r="D2" s="5" t="s">
        <v>345</v>
      </c>
      <c r="E2" s="5" t="s">
        <v>346</v>
      </c>
      <c r="F2" s="4" t="s">
        <v>422</v>
      </c>
      <c r="G2" s="4" t="s">
        <v>369</v>
      </c>
      <c r="H2" s="6" t="s">
        <v>370</v>
      </c>
      <c r="I2" s="17" t="s">
        <v>372</v>
      </c>
    </row>
    <row r="3" s="1" customFormat="1" ht="16.5" spans="1:9">
      <c r="A3" s="4"/>
      <c r="B3" s="7"/>
      <c r="C3" s="7"/>
      <c r="D3" s="7"/>
      <c r="E3" s="7"/>
      <c r="F3" s="4" t="s">
        <v>423</v>
      </c>
      <c r="G3" s="4" t="s">
        <v>373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375</v>
      </c>
      <c r="B12" s="12"/>
      <c r="C12" s="12"/>
      <c r="D12" s="13"/>
      <c r="E12" s="14"/>
      <c r="F12" s="11" t="s">
        <v>413</v>
      </c>
      <c r="G12" s="12"/>
      <c r="H12" s="13"/>
      <c r="I12" s="19"/>
    </row>
    <row r="13" ht="16.5" spans="1:9">
      <c r="A13" s="15" t="s">
        <v>424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7" t="s">
        <v>35</v>
      </c>
      <c r="C2" s="468"/>
      <c r="D2" s="468"/>
      <c r="E2" s="468"/>
      <c r="F2" s="468"/>
      <c r="G2" s="468"/>
      <c r="H2" s="468"/>
      <c r="I2" s="482"/>
    </row>
    <row r="3" ht="27.95" customHeight="1" spans="2:9">
      <c r="B3" s="469"/>
      <c r="C3" s="470"/>
      <c r="D3" s="471" t="s">
        <v>36</v>
      </c>
      <c r="E3" s="472"/>
      <c r="F3" s="473" t="s">
        <v>37</v>
      </c>
      <c r="G3" s="474"/>
      <c r="H3" s="471" t="s">
        <v>38</v>
      </c>
      <c r="I3" s="483"/>
    </row>
    <row r="4" ht="27.95" customHeight="1" spans="2:9">
      <c r="B4" s="469" t="s">
        <v>39</v>
      </c>
      <c r="C4" s="470" t="s">
        <v>40</v>
      </c>
      <c r="D4" s="470" t="s">
        <v>41</v>
      </c>
      <c r="E4" s="470" t="s">
        <v>42</v>
      </c>
      <c r="F4" s="475" t="s">
        <v>41</v>
      </c>
      <c r="G4" s="475" t="s">
        <v>42</v>
      </c>
      <c r="H4" s="470" t="s">
        <v>41</v>
      </c>
      <c r="I4" s="484" t="s">
        <v>42</v>
      </c>
    </row>
    <row r="5" ht="27.95" customHeight="1" spans="2:9">
      <c r="B5" s="476" t="s">
        <v>43</v>
      </c>
      <c r="C5" s="9">
        <v>13</v>
      </c>
      <c r="D5" s="9">
        <v>0</v>
      </c>
      <c r="E5" s="9">
        <v>1</v>
      </c>
      <c r="F5" s="477">
        <v>0</v>
      </c>
      <c r="G5" s="477">
        <v>1</v>
      </c>
      <c r="H5" s="9">
        <v>1</v>
      </c>
      <c r="I5" s="485">
        <v>2</v>
      </c>
    </row>
    <row r="6" ht="27.95" customHeight="1" spans="2:9">
      <c r="B6" s="476" t="s">
        <v>44</v>
      </c>
      <c r="C6" s="9">
        <v>20</v>
      </c>
      <c r="D6" s="9">
        <v>0</v>
      </c>
      <c r="E6" s="9">
        <v>1</v>
      </c>
      <c r="F6" s="477">
        <v>1</v>
      </c>
      <c r="G6" s="477">
        <v>2</v>
      </c>
      <c r="H6" s="9">
        <v>2</v>
      </c>
      <c r="I6" s="485">
        <v>3</v>
      </c>
    </row>
    <row r="7" ht="27.95" customHeight="1" spans="2:9">
      <c r="B7" s="476" t="s">
        <v>45</v>
      </c>
      <c r="C7" s="9">
        <v>32</v>
      </c>
      <c r="D7" s="9">
        <v>0</v>
      </c>
      <c r="E7" s="9">
        <v>1</v>
      </c>
      <c r="F7" s="477">
        <v>2</v>
      </c>
      <c r="G7" s="477">
        <v>3</v>
      </c>
      <c r="H7" s="9">
        <v>3</v>
      </c>
      <c r="I7" s="485">
        <v>4</v>
      </c>
    </row>
    <row r="8" ht="27.95" customHeight="1" spans="2:9">
      <c r="B8" s="476" t="s">
        <v>46</v>
      </c>
      <c r="C8" s="9">
        <v>50</v>
      </c>
      <c r="D8" s="9">
        <v>1</v>
      </c>
      <c r="E8" s="9">
        <v>2</v>
      </c>
      <c r="F8" s="477">
        <v>3</v>
      </c>
      <c r="G8" s="477">
        <v>4</v>
      </c>
      <c r="H8" s="9">
        <v>5</v>
      </c>
      <c r="I8" s="485">
        <v>6</v>
      </c>
    </row>
    <row r="9" ht="27.95" customHeight="1" spans="2:9">
      <c r="B9" s="476" t="s">
        <v>47</v>
      </c>
      <c r="C9" s="9">
        <v>80</v>
      </c>
      <c r="D9" s="9">
        <v>2</v>
      </c>
      <c r="E9" s="9">
        <v>3</v>
      </c>
      <c r="F9" s="477">
        <v>5</v>
      </c>
      <c r="G9" s="477">
        <v>6</v>
      </c>
      <c r="H9" s="9">
        <v>7</v>
      </c>
      <c r="I9" s="485">
        <v>8</v>
      </c>
    </row>
    <row r="10" ht="27.95" customHeight="1" spans="2:9">
      <c r="B10" s="476" t="s">
        <v>48</v>
      </c>
      <c r="C10" s="9">
        <v>125</v>
      </c>
      <c r="D10" s="9">
        <v>3</v>
      </c>
      <c r="E10" s="9">
        <v>4</v>
      </c>
      <c r="F10" s="477">
        <v>7</v>
      </c>
      <c r="G10" s="477">
        <v>8</v>
      </c>
      <c r="H10" s="9">
        <v>10</v>
      </c>
      <c r="I10" s="485">
        <v>11</v>
      </c>
    </row>
    <row r="11" ht="27.95" customHeight="1" spans="2:9">
      <c r="B11" s="476" t="s">
        <v>49</v>
      </c>
      <c r="C11" s="9">
        <v>200</v>
      </c>
      <c r="D11" s="9">
        <v>5</v>
      </c>
      <c r="E11" s="9">
        <v>6</v>
      </c>
      <c r="F11" s="477">
        <v>10</v>
      </c>
      <c r="G11" s="477">
        <v>11</v>
      </c>
      <c r="H11" s="9">
        <v>14</v>
      </c>
      <c r="I11" s="485">
        <v>15</v>
      </c>
    </row>
    <row r="12" ht="27.95" customHeight="1" spans="2:9">
      <c r="B12" s="478" t="s">
        <v>50</v>
      </c>
      <c r="C12" s="479">
        <v>315</v>
      </c>
      <c r="D12" s="479">
        <v>7</v>
      </c>
      <c r="E12" s="479">
        <v>8</v>
      </c>
      <c r="F12" s="480">
        <v>14</v>
      </c>
      <c r="G12" s="480">
        <v>15</v>
      </c>
      <c r="H12" s="479">
        <v>21</v>
      </c>
      <c r="I12" s="486">
        <v>22</v>
      </c>
    </row>
    <row r="14" spans="2:4">
      <c r="B14" s="481" t="s">
        <v>51</v>
      </c>
      <c r="C14" s="481"/>
      <c r="D14" s="4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20" workbookViewId="0">
      <selection activeCell="B6" sqref="B6"/>
    </sheetView>
  </sheetViews>
  <sheetFormatPr defaultColWidth="10.375" defaultRowHeight="16.5" customHeight="1"/>
  <cols>
    <col min="1" max="1" width="11.12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66" t="s">
        <v>58</v>
      </c>
      <c r="J2" s="366"/>
      <c r="K2" s="367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98" t="s">
        <v>61</v>
      </c>
      <c r="I3" s="443"/>
      <c r="J3" s="443"/>
      <c r="K3" s="444"/>
    </row>
    <row r="4" ht="14.25" spans="1:11">
      <c r="A4" s="300" t="s">
        <v>62</v>
      </c>
      <c r="B4" s="301" t="s">
        <v>63</v>
      </c>
      <c r="C4" s="302"/>
      <c r="D4" s="300" t="s">
        <v>64</v>
      </c>
      <c r="E4" s="303"/>
      <c r="F4" s="304">
        <v>44895</v>
      </c>
      <c r="G4" s="305"/>
      <c r="H4" s="339" t="s">
        <v>65</v>
      </c>
      <c r="I4" s="445"/>
      <c r="J4" s="340" t="s">
        <v>66</v>
      </c>
      <c r="K4" s="377" t="s">
        <v>67</v>
      </c>
    </row>
    <row r="5" ht="14.25" spans="1:11">
      <c r="A5" s="306" t="s">
        <v>68</v>
      </c>
      <c r="B5" s="301" t="s">
        <v>69</v>
      </c>
      <c r="C5" s="302"/>
      <c r="D5" s="300" t="s">
        <v>70</v>
      </c>
      <c r="E5" s="303"/>
      <c r="F5" s="304">
        <v>44866</v>
      </c>
      <c r="G5" s="305"/>
      <c r="H5" s="339" t="s">
        <v>71</v>
      </c>
      <c r="I5" s="445"/>
      <c r="J5" s="340" t="s">
        <v>66</v>
      </c>
      <c r="K5" s="377" t="s">
        <v>67</v>
      </c>
    </row>
    <row r="6" ht="14.25" spans="1:11">
      <c r="A6" s="300" t="s">
        <v>72</v>
      </c>
      <c r="B6" s="307">
        <v>3</v>
      </c>
      <c r="C6" s="308">
        <v>6</v>
      </c>
      <c r="D6" s="306" t="s">
        <v>73</v>
      </c>
      <c r="E6" s="309"/>
      <c r="F6" s="310">
        <v>44885</v>
      </c>
      <c r="G6" s="311"/>
      <c r="H6" s="339" t="s">
        <v>74</v>
      </c>
      <c r="I6" s="445"/>
      <c r="J6" s="340" t="s">
        <v>66</v>
      </c>
      <c r="K6" s="377" t="s">
        <v>67</v>
      </c>
    </row>
    <row r="7" ht="14.25" spans="1:11">
      <c r="A7" s="300" t="s">
        <v>75</v>
      </c>
      <c r="B7" s="180">
        <v>2236</v>
      </c>
      <c r="C7" s="181"/>
      <c r="D7" s="306" t="s">
        <v>76</v>
      </c>
      <c r="E7" s="313"/>
      <c r="F7" s="310">
        <v>44888</v>
      </c>
      <c r="G7" s="311"/>
      <c r="H7" s="339" t="s">
        <v>77</v>
      </c>
      <c r="I7" s="445"/>
      <c r="J7" s="340" t="s">
        <v>66</v>
      </c>
      <c r="K7" s="377" t="s">
        <v>67</v>
      </c>
    </row>
    <row r="8" ht="15" spans="1:11">
      <c r="A8" s="315" t="s">
        <v>78</v>
      </c>
      <c r="B8" s="316"/>
      <c r="C8" s="317"/>
      <c r="D8" s="318" t="s">
        <v>79</v>
      </c>
      <c r="E8" s="319"/>
      <c r="F8" s="320">
        <v>44890</v>
      </c>
      <c r="G8" s="321"/>
      <c r="H8" s="399" t="s">
        <v>80</v>
      </c>
      <c r="I8" s="446"/>
      <c r="J8" s="447" t="s">
        <v>66</v>
      </c>
      <c r="K8" s="448" t="s">
        <v>67</v>
      </c>
    </row>
    <row r="9" ht="15" spans="1:11">
      <c r="A9" s="400" t="s">
        <v>81</v>
      </c>
      <c r="B9" s="401"/>
      <c r="C9" s="401"/>
      <c r="D9" s="401"/>
      <c r="E9" s="401"/>
      <c r="F9" s="401"/>
      <c r="G9" s="401"/>
      <c r="H9" s="401"/>
      <c r="I9" s="401"/>
      <c r="J9" s="401"/>
      <c r="K9" s="449"/>
    </row>
    <row r="10" ht="15" spans="1:11">
      <c r="A10" s="402" t="s">
        <v>82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50"/>
    </row>
    <row r="11" ht="14.25" spans="1:11">
      <c r="A11" s="404" t="s">
        <v>83</v>
      </c>
      <c r="B11" s="405" t="s">
        <v>84</v>
      </c>
      <c r="C11" s="406" t="s">
        <v>85</v>
      </c>
      <c r="D11" s="407"/>
      <c r="E11" s="408" t="s">
        <v>86</v>
      </c>
      <c r="F11" s="405" t="s">
        <v>84</v>
      </c>
      <c r="G11" s="406" t="s">
        <v>85</v>
      </c>
      <c r="H11" s="406" t="s">
        <v>87</v>
      </c>
      <c r="I11" s="408" t="s">
        <v>88</v>
      </c>
      <c r="J11" s="405" t="s">
        <v>84</v>
      </c>
      <c r="K11" s="451" t="s">
        <v>85</v>
      </c>
    </row>
    <row r="12" ht="14.25" spans="1:11">
      <c r="A12" s="306" t="s">
        <v>89</v>
      </c>
      <c r="B12" s="328" t="s">
        <v>84</v>
      </c>
      <c r="C12" s="301" t="s">
        <v>85</v>
      </c>
      <c r="D12" s="313"/>
      <c r="E12" s="309" t="s">
        <v>90</v>
      </c>
      <c r="F12" s="328" t="s">
        <v>84</v>
      </c>
      <c r="G12" s="301" t="s">
        <v>85</v>
      </c>
      <c r="H12" s="301" t="s">
        <v>87</v>
      </c>
      <c r="I12" s="309" t="s">
        <v>91</v>
      </c>
      <c r="J12" s="328" t="s">
        <v>84</v>
      </c>
      <c r="K12" s="302" t="s">
        <v>85</v>
      </c>
    </row>
    <row r="13" ht="14.25" spans="1:11">
      <c r="A13" s="306" t="s">
        <v>92</v>
      </c>
      <c r="B13" s="328" t="s">
        <v>84</v>
      </c>
      <c r="C13" s="301" t="s">
        <v>85</v>
      </c>
      <c r="D13" s="313"/>
      <c r="E13" s="309" t="s">
        <v>93</v>
      </c>
      <c r="F13" s="301" t="s">
        <v>94</v>
      </c>
      <c r="G13" s="301" t="s">
        <v>95</v>
      </c>
      <c r="H13" s="301" t="s">
        <v>87</v>
      </c>
      <c r="I13" s="309" t="s">
        <v>96</v>
      </c>
      <c r="J13" s="328" t="s">
        <v>84</v>
      </c>
      <c r="K13" s="302" t="s">
        <v>85</v>
      </c>
    </row>
    <row r="14" ht="15" spans="1:11">
      <c r="A14" s="318" t="s">
        <v>97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69"/>
    </row>
    <row r="15" ht="15" spans="1:11">
      <c r="A15" s="402" t="s">
        <v>98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50"/>
    </row>
    <row r="16" ht="14.25" spans="1:11">
      <c r="A16" s="409" t="s">
        <v>99</v>
      </c>
      <c r="B16" s="406" t="s">
        <v>94</v>
      </c>
      <c r="C16" s="406" t="s">
        <v>95</v>
      </c>
      <c r="D16" s="410"/>
      <c r="E16" s="411" t="s">
        <v>100</v>
      </c>
      <c r="F16" s="406" t="s">
        <v>94</v>
      </c>
      <c r="G16" s="406" t="s">
        <v>95</v>
      </c>
      <c r="H16" s="412"/>
      <c r="I16" s="411" t="s">
        <v>101</v>
      </c>
      <c r="J16" s="406" t="s">
        <v>94</v>
      </c>
      <c r="K16" s="451" t="s">
        <v>95</v>
      </c>
    </row>
    <row r="17" customHeight="1" spans="1:22">
      <c r="A17" s="312" t="s">
        <v>102</v>
      </c>
      <c r="B17" s="301" t="s">
        <v>94</v>
      </c>
      <c r="C17" s="301" t="s">
        <v>95</v>
      </c>
      <c r="D17" s="413"/>
      <c r="E17" s="343" t="s">
        <v>103</v>
      </c>
      <c r="F17" s="301" t="s">
        <v>94</v>
      </c>
      <c r="G17" s="301" t="s">
        <v>95</v>
      </c>
      <c r="H17" s="414"/>
      <c r="I17" s="343" t="s">
        <v>104</v>
      </c>
      <c r="J17" s="301" t="s">
        <v>94</v>
      </c>
      <c r="K17" s="302" t="s">
        <v>95</v>
      </c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ht="18" customHeight="1" spans="1:11">
      <c r="A18" s="415" t="s">
        <v>105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53"/>
    </row>
    <row r="19" s="396" customFormat="1" ht="18" customHeight="1" spans="1:11">
      <c r="A19" s="402" t="s">
        <v>106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50"/>
    </row>
    <row r="20" customHeight="1" spans="1:11">
      <c r="A20" s="417" t="s">
        <v>107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54"/>
    </row>
    <row r="21" ht="21.75" customHeight="1" spans="1:11">
      <c r="A21" s="419" t="s">
        <v>108</v>
      </c>
      <c r="B21" s="343" t="s">
        <v>109</v>
      </c>
      <c r="C21" s="343" t="s">
        <v>110</v>
      </c>
      <c r="D21" s="343" t="s">
        <v>111</v>
      </c>
      <c r="E21" s="343" t="s">
        <v>112</v>
      </c>
      <c r="F21" s="343" t="s">
        <v>113</v>
      </c>
      <c r="G21" s="343" t="s">
        <v>114</v>
      </c>
      <c r="H21" s="343" t="s">
        <v>115</v>
      </c>
      <c r="I21" s="343" t="s">
        <v>116</v>
      </c>
      <c r="J21" s="343" t="s">
        <v>117</v>
      </c>
      <c r="K21" s="379" t="s">
        <v>118</v>
      </c>
    </row>
    <row r="22" customHeight="1" spans="1:11">
      <c r="A22" s="314" t="s">
        <v>119</v>
      </c>
      <c r="B22" s="420"/>
      <c r="C22" s="420"/>
      <c r="D22" s="420">
        <v>1</v>
      </c>
      <c r="E22" s="420">
        <v>1</v>
      </c>
      <c r="F22" s="420">
        <v>1</v>
      </c>
      <c r="G22" s="420">
        <v>1</v>
      </c>
      <c r="H22" s="420">
        <v>1</v>
      </c>
      <c r="I22" s="420">
        <v>1</v>
      </c>
      <c r="J22" s="420"/>
      <c r="K22" s="455"/>
    </row>
    <row r="23" customHeight="1" spans="1:11">
      <c r="A23" s="314" t="s">
        <v>120</v>
      </c>
      <c r="B23" s="420"/>
      <c r="C23" s="420"/>
      <c r="D23" s="420">
        <v>1</v>
      </c>
      <c r="E23" s="420">
        <v>1</v>
      </c>
      <c r="F23" s="420">
        <v>1</v>
      </c>
      <c r="G23" s="420">
        <v>1</v>
      </c>
      <c r="H23" s="420">
        <v>1</v>
      </c>
      <c r="I23" s="420">
        <v>1</v>
      </c>
      <c r="J23" s="420"/>
      <c r="K23" s="455"/>
    </row>
    <row r="24" customHeight="1" spans="1:11">
      <c r="A24" s="314" t="s">
        <v>121</v>
      </c>
      <c r="B24" s="420"/>
      <c r="C24" s="420"/>
      <c r="D24" s="420">
        <v>1</v>
      </c>
      <c r="E24" s="420">
        <v>1</v>
      </c>
      <c r="F24" s="420">
        <v>1</v>
      </c>
      <c r="G24" s="420">
        <v>1</v>
      </c>
      <c r="H24" s="420">
        <v>1</v>
      </c>
      <c r="I24" s="420">
        <v>1</v>
      </c>
      <c r="J24" s="420"/>
      <c r="K24" s="455"/>
    </row>
    <row r="25" customHeight="1" spans="1:11">
      <c r="A25" s="314"/>
      <c r="B25" s="420"/>
      <c r="C25" s="420"/>
      <c r="D25" s="420"/>
      <c r="E25" s="420"/>
      <c r="F25" s="420"/>
      <c r="G25" s="420"/>
      <c r="H25" s="420"/>
      <c r="I25" s="420"/>
      <c r="J25" s="420"/>
      <c r="K25" s="455"/>
    </row>
    <row r="26" customHeight="1" spans="1:11">
      <c r="A26" s="314"/>
      <c r="B26" s="420"/>
      <c r="C26" s="420"/>
      <c r="D26" s="420"/>
      <c r="E26" s="420"/>
      <c r="F26" s="420"/>
      <c r="G26" s="420"/>
      <c r="H26" s="420"/>
      <c r="I26" s="420"/>
      <c r="J26" s="420"/>
      <c r="K26" s="456"/>
    </row>
    <row r="27" customHeight="1" spans="1:11">
      <c r="A27" s="314"/>
      <c r="B27" s="420"/>
      <c r="C27" s="420"/>
      <c r="D27" s="420"/>
      <c r="E27" s="420"/>
      <c r="F27" s="420"/>
      <c r="G27" s="420"/>
      <c r="H27" s="420"/>
      <c r="I27" s="420"/>
      <c r="J27" s="420"/>
      <c r="K27" s="456"/>
    </row>
    <row r="28" ht="18" customHeight="1" spans="1:11">
      <c r="A28" s="421" t="s">
        <v>122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57"/>
    </row>
    <row r="29" ht="18.75" customHeight="1" spans="1:11">
      <c r="A29" s="423" t="s">
        <v>123</v>
      </c>
      <c r="B29" s="424"/>
      <c r="C29" s="424"/>
      <c r="D29" s="424"/>
      <c r="E29" s="424"/>
      <c r="F29" s="424"/>
      <c r="G29" s="424"/>
      <c r="H29" s="424"/>
      <c r="I29" s="424"/>
      <c r="J29" s="424"/>
      <c r="K29" s="458"/>
    </row>
    <row r="30" ht="18.75" customHeight="1" spans="1:11">
      <c r="A30" s="425"/>
      <c r="B30" s="426"/>
      <c r="C30" s="426"/>
      <c r="D30" s="426"/>
      <c r="E30" s="426"/>
      <c r="F30" s="426"/>
      <c r="G30" s="426"/>
      <c r="H30" s="426"/>
      <c r="I30" s="426"/>
      <c r="J30" s="426"/>
      <c r="K30" s="459"/>
    </row>
    <row r="31" ht="18" customHeight="1" spans="1:11">
      <c r="A31" s="421" t="s">
        <v>124</v>
      </c>
      <c r="B31" s="422"/>
      <c r="C31" s="422"/>
      <c r="D31" s="422"/>
      <c r="E31" s="422"/>
      <c r="F31" s="422"/>
      <c r="G31" s="422"/>
      <c r="H31" s="422"/>
      <c r="I31" s="422"/>
      <c r="J31" s="422"/>
      <c r="K31" s="457"/>
    </row>
    <row r="32" ht="14.25" spans="1:11">
      <c r="A32" s="427" t="s">
        <v>125</v>
      </c>
      <c r="B32" s="428"/>
      <c r="C32" s="428"/>
      <c r="D32" s="428"/>
      <c r="E32" s="428"/>
      <c r="F32" s="428"/>
      <c r="G32" s="428"/>
      <c r="H32" s="428"/>
      <c r="I32" s="428"/>
      <c r="J32" s="428"/>
      <c r="K32" s="460"/>
    </row>
    <row r="33" ht="15" spans="1:11">
      <c r="A33" s="186" t="s">
        <v>126</v>
      </c>
      <c r="B33" s="188"/>
      <c r="C33" s="301" t="s">
        <v>66</v>
      </c>
      <c r="D33" s="301" t="s">
        <v>67</v>
      </c>
      <c r="E33" s="429" t="s">
        <v>127</v>
      </c>
      <c r="F33" s="430"/>
      <c r="G33" s="430"/>
      <c r="H33" s="430"/>
      <c r="I33" s="430"/>
      <c r="J33" s="430"/>
      <c r="K33" s="461"/>
    </row>
    <row r="34" ht="15" spans="1:11">
      <c r="A34" s="431" t="s">
        <v>128</v>
      </c>
      <c r="B34" s="431"/>
      <c r="C34" s="431"/>
      <c r="D34" s="431"/>
      <c r="E34" s="431"/>
      <c r="F34" s="431"/>
      <c r="G34" s="431"/>
      <c r="H34" s="431"/>
      <c r="I34" s="431"/>
      <c r="J34" s="431"/>
      <c r="K34" s="431"/>
    </row>
    <row r="35" ht="14.25" spans="1:11">
      <c r="A35" s="219" t="s">
        <v>129</v>
      </c>
      <c r="B35" s="432"/>
      <c r="C35" s="432"/>
      <c r="D35" s="432"/>
      <c r="E35" s="432"/>
      <c r="F35" s="432"/>
      <c r="G35" s="432"/>
      <c r="H35" s="432"/>
      <c r="I35" s="432"/>
      <c r="J35" s="432"/>
      <c r="K35" s="462"/>
    </row>
    <row r="36" ht="14.25" spans="1:11">
      <c r="A36" s="350" t="s">
        <v>130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82"/>
    </row>
    <row r="37" ht="14.25" spans="1:11">
      <c r="A37" s="350" t="s">
        <v>131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82"/>
    </row>
    <row r="38" ht="14.25" spans="1:1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82"/>
    </row>
    <row r="39" ht="14.25" spans="1:1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82"/>
    </row>
    <row r="40" ht="14.25" spans="1:1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82"/>
    </row>
    <row r="41" ht="14.25" spans="1:1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82"/>
    </row>
    <row r="42" ht="15" spans="1:11">
      <c r="A42" s="345" t="s">
        <v>132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80"/>
    </row>
    <row r="43" ht="15" spans="1:11">
      <c r="A43" s="402" t="s">
        <v>133</v>
      </c>
      <c r="B43" s="403"/>
      <c r="C43" s="403"/>
      <c r="D43" s="403"/>
      <c r="E43" s="403"/>
      <c r="F43" s="403"/>
      <c r="G43" s="403"/>
      <c r="H43" s="403"/>
      <c r="I43" s="403"/>
      <c r="J43" s="403"/>
      <c r="K43" s="450"/>
    </row>
    <row r="44" ht="14.25" spans="1:11">
      <c r="A44" s="409" t="s">
        <v>134</v>
      </c>
      <c r="B44" s="406" t="s">
        <v>94</v>
      </c>
      <c r="C44" s="406" t="s">
        <v>95</v>
      </c>
      <c r="D44" s="406" t="s">
        <v>87</v>
      </c>
      <c r="E44" s="411" t="s">
        <v>135</v>
      </c>
      <c r="F44" s="406" t="s">
        <v>94</v>
      </c>
      <c r="G44" s="406" t="s">
        <v>95</v>
      </c>
      <c r="H44" s="406" t="s">
        <v>87</v>
      </c>
      <c r="I44" s="411" t="s">
        <v>136</v>
      </c>
      <c r="J44" s="406" t="s">
        <v>94</v>
      </c>
      <c r="K44" s="451" t="s">
        <v>95</v>
      </c>
    </row>
    <row r="45" ht="14.25" spans="1:11">
      <c r="A45" s="312" t="s">
        <v>86</v>
      </c>
      <c r="B45" s="301" t="s">
        <v>94</v>
      </c>
      <c r="C45" s="301" t="s">
        <v>95</v>
      </c>
      <c r="D45" s="301" t="s">
        <v>87</v>
      </c>
      <c r="E45" s="343" t="s">
        <v>93</v>
      </c>
      <c r="F45" s="301" t="s">
        <v>94</v>
      </c>
      <c r="G45" s="301" t="s">
        <v>95</v>
      </c>
      <c r="H45" s="301" t="s">
        <v>87</v>
      </c>
      <c r="I45" s="343" t="s">
        <v>104</v>
      </c>
      <c r="J45" s="301" t="s">
        <v>94</v>
      </c>
      <c r="K45" s="302" t="s">
        <v>95</v>
      </c>
    </row>
    <row r="46" ht="15" spans="1:11">
      <c r="A46" s="318" t="s">
        <v>97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69"/>
    </row>
    <row r="47" ht="15" spans="1:11">
      <c r="A47" s="431" t="s">
        <v>137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</row>
    <row r="48" ht="15" spans="1:11">
      <c r="A48" s="219"/>
      <c r="B48" s="432"/>
      <c r="C48" s="432"/>
      <c r="D48" s="432"/>
      <c r="E48" s="432"/>
      <c r="F48" s="432"/>
      <c r="G48" s="432"/>
      <c r="H48" s="432"/>
      <c r="I48" s="432"/>
      <c r="J48" s="432"/>
      <c r="K48" s="462"/>
    </row>
    <row r="49" ht="15" spans="1:11">
      <c r="A49" s="433" t="s">
        <v>138</v>
      </c>
      <c r="B49" s="434" t="s">
        <v>139</v>
      </c>
      <c r="C49" s="434"/>
      <c r="D49" s="435" t="s">
        <v>140</v>
      </c>
      <c r="E49" s="436" t="s">
        <v>141</v>
      </c>
      <c r="F49" s="437" t="s">
        <v>142</v>
      </c>
      <c r="G49" s="438">
        <v>44875</v>
      </c>
      <c r="H49" s="439" t="s">
        <v>143</v>
      </c>
      <c r="I49" s="463"/>
      <c r="J49" s="464"/>
      <c r="K49" s="465"/>
    </row>
    <row r="50" ht="15" spans="1:11">
      <c r="A50" s="431" t="s">
        <v>144</v>
      </c>
      <c r="B50" s="431"/>
      <c r="C50" s="431"/>
      <c r="D50" s="431"/>
      <c r="E50" s="431"/>
      <c r="F50" s="431"/>
      <c r="G50" s="431"/>
      <c r="H50" s="431"/>
      <c r="I50" s="431"/>
      <c r="J50" s="431"/>
      <c r="K50" s="431"/>
    </row>
    <row r="51" ht="15" spans="1:11">
      <c r="A51" s="440"/>
      <c r="B51" s="441"/>
      <c r="C51" s="441"/>
      <c r="D51" s="441"/>
      <c r="E51" s="441"/>
      <c r="F51" s="441"/>
      <c r="G51" s="441"/>
      <c r="H51" s="441"/>
      <c r="I51" s="441"/>
      <c r="J51" s="441"/>
      <c r="K51" s="466"/>
    </row>
    <row r="52" ht="15" spans="1:11">
      <c r="A52" s="433" t="s">
        <v>138</v>
      </c>
      <c r="B52" s="434" t="s">
        <v>139</v>
      </c>
      <c r="C52" s="434"/>
      <c r="D52" s="435" t="s">
        <v>140</v>
      </c>
      <c r="E52" s="442"/>
      <c r="F52" s="437" t="s">
        <v>145</v>
      </c>
      <c r="G52" s="438"/>
      <c r="H52" s="439" t="s">
        <v>143</v>
      </c>
      <c r="I52" s="463"/>
      <c r="J52" s="464"/>
      <c r="K52" s="4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zoomScale="80" zoomScaleNormal="80" workbookViewId="0">
      <selection activeCell="Q23" sqref="Q23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67" t="s">
        <v>146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147</v>
      </c>
      <c r="F2" s="124"/>
      <c r="G2" s="124"/>
      <c r="H2" s="124"/>
      <c r="I2" s="272"/>
      <c r="J2" s="273" t="s">
        <v>57</v>
      </c>
      <c r="K2" s="124" t="s">
        <v>58</v>
      </c>
      <c r="L2" s="124"/>
      <c r="M2" s="124"/>
      <c r="N2" s="124"/>
      <c r="O2" s="124"/>
      <c r="P2" s="27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7"/>
      <c r="J3" s="265" t="s">
        <v>150</v>
      </c>
      <c r="K3" s="265"/>
      <c r="L3" s="265"/>
      <c r="M3" s="265"/>
      <c r="N3" s="265"/>
      <c r="O3" s="265"/>
      <c r="P3" s="275"/>
    </row>
    <row r="4" s="119" customFormat="1" ht="16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7"/>
      <c r="J4" s="266" t="s">
        <v>113</v>
      </c>
      <c r="K4" s="266" t="s">
        <v>113</v>
      </c>
      <c r="L4" s="266"/>
      <c r="M4" s="266"/>
      <c r="N4" s="266"/>
      <c r="O4" s="266"/>
      <c r="P4" s="276"/>
    </row>
    <row r="5" s="119" customFormat="1" ht="16" customHeight="1" spans="1:16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31" t="s">
        <v>157</v>
      </c>
      <c r="I5" s="147"/>
      <c r="J5" s="394" t="s">
        <v>158</v>
      </c>
      <c r="K5" s="394" t="s">
        <v>159</v>
      </c>
      <c r="L5" s="131"/>
      <c r="M5" s="131"/>
      <c r="N5" s="131"/>
      <c r="O5" s="131"/>
      <c r="P5" s="277"/>
    </row>
    <row r="6" s="119" customFormat="1" ht="16" customHeight="1" spans="1:16">
      <c r="A6" s="132" t="s">
        <v>160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7"/>
      <c r="J6" s="164" t="s">
        <v>161</v>
      </c>
      <c r="K6" s="164" t="s">
        <v>162</v>
      </c>
      <c r="L6" s="144"/>
      <c r="M6" s="144"/>
      <c r="N6" s="144"/>
      <c r="O6" s="144"/>
      <c r="P6" s="279"/>
    </row>
    <row r="7" s="119" customFormat="1" ht="16" customHeight="1" spans="1:16">
      <c r="A7" s="135" t="s">
        <v>163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7"/>
      <c r="J7" s="144" t="s">
        <v>164</v>
      </c>
      <c r="K7" s="144" t="s">
        <v>164</v>
      </c>
      <c r="L7" s="144"/>
      <c r="M7" s="144"/>
      <c r="N7" s="144"/>
      <c r="O7" s="144"/>
      <c r="P7" s="279"/>
    </row>
    <row r="8" s="119" customFormat="1" ht="16" customHeight="1" spans="1:16">
      <c r="A8" s="131" t="s">
        <v>165</v>
      </c>
      <c r="B8" s="133">
        <f t="shared" ref="B8:B10" si="0">C8-4</f>
        <v>112</v>
      </c>
      <c r="C8" s="133">
        <f t="shared" ref="C8:C10" si="1">D8-4</f>
        <v>116</v>
      </c>
      <c r="D8" s="136" t="s">
        <v>166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7"/>
      <c r="J8" s="144" t="s">
        <v>164</v>
      </c>
      <c r="K8" s="144" t="s">
        <v>162</v>
      </c>
      <c r="L8" s="144"/>
      <c r="M8" s="395"/>
      <c r="N8" s="395"/>
      <c r="O8" s="395"/>
      <c r="P8" s="279"/>
    </row>
    <row r="9" s="119" customFormat="1" ht="16" customHeight="1" spans="1:16">
      <c r="A9" s="131" t="s">
        <v>167</v>
      </c>
      <c r="B9" s="133">
        <f t="shared" si="0"/>
        <v>110</v>
      </c>
      <c r="C9" s="133">
        <f t="shared" si="1"/>
        <v>114</v>
      </c>
      <c r="D9" s="136" t="s">
        <v>168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7"/>
      <c r="J9" s="164" t="s">
        <v>164</v>
      </c>
      <c r="K9" s="164" t="s">
        <v>164</v>
      </c>
      <c r="L9" s="144"/>
      <c r="M9" s="144"/>
      <c r="N9" s="395"/>
      <c r="O9" s="395"/>
      <c r="P9" s="279"/>
    </row>
    <row r="10" s="119" customFormat="1" ht="16" customHeight="1" spans="1:16">
      <c r="A10" s="131" t="s">
        <v>169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7"/>
      <c r="J10" s="164" t="s">
        <v>170</v>
      </c>
      <c r="K10" s="164" t="s">
        <v>171</v>
      </c>
      <c r="L10" s="144"/>
      <c r="M10" s="144"/>
      <c r="N10" s="144"/>
      <c r="O10" s="144"/>
      <c r="P10" s="279"/>
    </row>
    <row r="11" s="119" customFormat="1" ht="16" customHeight="1" spans="1:16">
      <c r="A11" s="131" t="s">
        <v>172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7"/>
      <c r="J11" s="164" t="s">
        <v>164</v>
      </c>
      <c r="K11" s="164" t="s">
        <v>164</v>
      </c>
      <c r="L11" s="144"/>
      <c r="M11" s="144"/>
      <c r="N11" s="144"/>
      <c r="O11" s="144"/>
      <c r="P11" s="279"/>
    </row>
    <row r="12" s="119" customFormat="1" ht="16" customHeight="1" spans="1:16">
      <c r="A12" s="131" t="s">
        <v>173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7"/>
      <c r="J12" s="164" t="s">
        <v>171</v>
      </c>
      <c r="K12" s="164" t="s">
        <v>164</v>
      </c>
      <c r="L12" s="144"/>
      <c r="M12" s="144"/>
      <c r="N12" s="144"/>
      <c r="O12" s="144"/>
      <c r="P12" s="279"/>
    </row>
    <row r="13" s="119" customFormat="1" ht="16" customHeight="1" spans="1:16">
      <c r="A13" s="131" t="s">
        <v>174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7"/>
      <c r="J13" s="164" t="s">
        <v>164</v>
      </c>
      <c r="K13" s="164" t="s">
        <v>161</v>
      </c>
      <c r="L13" s="144"/>
      <c r="M13" s="144"/>
      <c r="N13" s="144"/>
      <c r="O13" s="144"/>
      <c r="P13" s="279"/>
    </row>
    <row r="14" s="119" customFormat="1" ht="16" customHeight="1" spans="1:16">
      <c r="A14" s="131" t="s">
        <v>175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7"/>
      <c r="J14" s="164" t="s">
        <v>164</v>
      </c>
      <c r="K14" s="164" t="s">
        <v>164</v>
      </c>
      <c r="L14" s="144"/>
      <c r="M14" s="144"/>
      <c r="N14" s="144"/>
      <c r="O14" s="144"/>
      <c r="P14" s="279"/>
    </row>
    <row r="15" s="119" customFormat="1" ht="16" customHeight="1" spans="1:16">
      <c r="A15" s="131" t="s">
        <v>176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7"/>
      <c r="J15" s="164" t="s">
        <v>171</v>
      </c>
      <c r="K15" s="164" t="s">
        <v>164</v>
      </c>
      <c r="L15" s="144"/>
      <c r="M15" s="144"/>
      <c r="N15" s="144"/>
      <c r="O15" s="144"/>
      <c r="P15" s="279"/>
    </row>
    <row r="16" s="119" customFormat="1" ht="16" customHeight="1" spans="1:16">
      <c r="A16" s="131" t="s">
        <v>177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7"/>
      <c r="J16" s="164" t="s">
        <v>164</v>
      </c>
      <c r="K16" s="164" t="s">
        <v>164</v>
      </c>
      <c r="L16" s="144"/>
      <c r="M16" s="144"/>
      <c r="N16" s="144"/>
      <c r="O16" s="144"/>
      <c r="P16" s="279"/>
    </row>
    <row r="17" s="119" customFormat="1" ht="16" customHeight="1" spans="1:16">
      <c r="A17" s="131" t="s">
        <v>178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7"/>
      <c r="J17" s="164" t="s">
        <v>164</v>
      </c>
      <c r="K17" s="164" t="s">
        <v>164</v>
      </c>
      <c r="L17" s="144"/>
      <c r="M17" s="144"/>
      <c r="N17" s="144"/>
      <c r="O17" s="144"/>
      <c r="P17" s="279"/>
    </row>
    <row r="18" s="119" customFormat="1" ht="16" customHeight="1" spans="1:16">
      <c r="A18" s="135" t="s">
        <v>179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7"/>
      <c r="J18" s="164" t="s">
        <v>164</v>
      </c>
      <c r="K18" s="164" t="s">
        <v>164</v>
      </c>
      <c r="L18" s="144"/>
      <c r="M18" s="144"/>
      <c r="N18" s="144"/>
      <c r="O18" s="144"/>
      <c r="P18" s="279"/>
    </row>
    <row r="19" s="119" customFormat="1" ht="16" customHeight="1" spans="1:16">
      <c r="A19" s="131" t="s">
        <v>180</v>
      </c>
      <c r="B19" s="133">
        <f t="shared" si="4"/>
        <v>15.5</v>
      </c>
      <c r="C19" s="133">
        <f>D19-1</f>
        <v>15.5</v>
      </c>
      <c r="D19" s="136" t="s">
        <v>181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7"/>
      <c r="J19" s="164" t="s">
        <v>164</v>
      </c>
      <c r="K19" s="164" t="s">
        <v>164</v>
      </c>
      <c r="L19" s="144"/>
      <c r="M19" s="144"/>
      <c r="N19" s="144"/>
      <c r="O19" s="144"/>
      <c r="P19" s="279"/>
    </row>
    <row r="20" s="119" customFormat="1" ht="16" customHeight="1" spans="1:16">
      <c r="A20" s="131"/>
      <c r="B20" s="141"/>
      <c r="C20" s="141"/>
      <c r="D20" s="142"/>
      <c r="E20" s="141"/>
      <c r="F20" s="141"/>
      <c r="G20" s="141"/>
      <c r="H20" s="141"/>
      <c r="I20" s="147"/>
      <c r="J20" s="144"/>
      <c r="K20" s="144"/>
      <c r="L20" s="144"/>
      <c r="M20" s="144"/>
      <c r="N20" s="144"/>
      <c r="O20" s="144"/>
      <c r="P20" s="279"/>
    </row>
    <row r="21" s="119" customFormat="1" ht="16" customHeight="1" spans="1:16">
      <c r="A21" s="131"/>
      <c r="B21" s="141"/>
      <c r="C21" s="141"/>
      <c r="D21" s="142"/>
      <c r="E21" s="141"/>
      <c r="F21" s="141"/>
      <c r="G21" s="141"/>
      <c r="H21" s="141"/>
      <c r="I21" s="147"/>
      <c r="J21" s="144"/>
      <c r="K21" s="144"/>
      <c r="L21" s="144"/>
      <c r="M21" s="144"/>
      <c r="N21" s="144"/>
      <c r="O21" s="144"/>
      <c r="P21" s="279"/>
    </row>
    <row r="22" s="119" customFormat="1" ht="16" customHeight="1" spans="1:16">
      <c r="A22" s="128"/>
      <c r="B22" s="133"/>
      <c r="C22" s="390"/>
      <c r="D22" s="391"/>
      <c r="E22" s="390"/>
      <c r="F22" s="390"/>
      <c r="G22" s="390"/>
      <c r="H22" s="133"/>
      <c r="I22" s="147"/>
      <c r="J22" s="144"/>
      <c r="K22" s="144"/>
      <c r="L22" s="144"/>
      <c r="M22" s="144"/>
      <c r="N22" s="144"/>
      <c r="O22" s="144"/>
      <c r="P22" s="279"/>
    </row>
    <row r="23" s="119" customFormat="1" ht="16" customHeight="1" spans="1:16">
      <c r="A23" s="128"/>
      <c r="B23" s="133"/>
      <c r="C23" s="390"/>
      <c r="D23" s="391"/>
      <c r="E23" s="390"/>
      <c r="F23" s="390"/>
      <c r="G23" s="390"/>
      <c r="H23" s="133"/>
      <c r="I23" s="147"/>
      <c r="J23" s="144"/>
      <c r="K23" s="144"/>
      <c r="L23" s="144"/>
      <c r="M23" s="144"/>
      <c r="N23" s="144"/>
      <c r="O23" s="144"/>
      <c r="P23" s="279"/>
    </row>
    <row r="24" s="119" customFormat="1" ht="16" customHeight="1" spans="1:16">
      <c r="A24" s="128"/>
      <c r="B24" s="133"/>
      <c r="C24" s="390"/>
      <c r="D24" s="391"/>
      <c r="E24" s="390"/>
      <c r="F24" s="390"/>
      <c r="G24" s="390"/>
      <c r="H24" s="133"/>
      <c r="I24" s="147"/>
      <c r="J24" s="144"/>
      <c r="K24" s="144"/>
      <c r="L24" s="144"/>
      <c r="M24" s="144"/>
      <c r="N24" s="144"/>
      <c r="O24" s="144"/>
      <c r="P24" s="279"/>
    </row>
    <row r="25" s="119" customFormat="1" ht="16" customHeight="1" spans="1:16">
      <c r="A25" s="392"/>
      <c r="B25" s="393"/>
      <c r="C25" s="393"/>
      <c r="D25" s="393"/>
      <c r="E25" s="393"/>
      <c r="F25" s="393"/>
      <c r="G25" s="393"/>
      <c r="H25" s="393"/>
      <c r="I25" s="147"/>
      <c r="J25" s="164"/>
      <c r="K25" s="144"/>
      <c r="L25" s="144"/>
      <c r="M25" s="144"/>
      <c r="N25" s="144"/>
      <c r="O25" s="144"/>
      <c r="P25" s="279"/>
    </row>
    <row r="26" s="119" customFormat="1" ht="14.25" spans="1:16">
      <c r="A26" s="151" t="s">
        <v>182</v>
      </c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</row>
    <row r="27" s="119" customFormat="1" ht="14.25" spans="1:16">
      <c r="A27" s="119" t="s">
        <v>183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</row>
    <row r="28" s="119" customFormat="1" ht="14.25" spans="1:15">
      <c r="A28" s="152"/>
      <c r="B28" s="152"/>
      <c r="C28" s="152"/>
      <c r="D28" s="152"/>
      <c r="E28" s="152"/>
      <c r="F28" s="152"/>
      <c r="G28" s="152"/>
      <c r="H28" s="152"/>
      <c r="I28" s="152"/>
      <c r="J28" s="151" t="s">
        <v>184</v>
      </c>
      <c r="K28" s="287"/>
      <c r="L28" s="287"/>
      <c r="M28" s="151" t="s">
        <v>185</v>
      </c>
      <c r="N28" s="151"/>
      <c r="O28" s="151" t="s">
        <v>186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21" sqref="O21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187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66"/>
      <c r="J2" s="366"/>
      <c r="K2" s="367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297" t="s">
        <v>61</v>
      </c>
      <c r="I3" s="298"/>
      <c r="J3" s="298"/>
      <c r="K3" s="299"/>
    </row>
    <row r="4" customHeight="1" spans="1:11">
      <c r="A4" s="300" t="s">
        <v>62</v>
      </c>
      <c r="B4" s="301" t="s">
        <v>63</v>
      </c>
      <c r="C4" s="302"/>
      <c r="D4" s="300" t="s">
        <v>64</v>
      </c>
      <c r="E4" s="303"/>
      <c r="F4" s="304">
        <v>44895</v>
      </c>
      <c r="G4" s="305"/>
      <c r="H4" s="300" t="s">
        <v>188</v>
      </c>
      <c r="I4" s="303"/>
      <c r="J4" s="301" t="s">
        <v>66</v>
      </c>
      <c r="K4" s="302" t="s">
        <v>67</v>
      </c>
    </row>
    <row r="5" customHeight="1" spans="1:11">
      <c r="A5" s="306" t="s">
        <v>68</v>
      </c>
      <c r="B5" s="301" t="s">
        <v>69</v>
      </c>
      <c r="C5" s="302"/>
      <c r="D5" s="300" t="s">
        <v>70</v>
      </c>
      <c r="E5" s="303"/>
      <c r="F5" s="304">
        <v>44866</v>
      </c>
      <c r="G5" s="305"/>
      <c r="H5" s="300" t="s">
        <v>189</v>
      </c>
      <c r="I5" s="303"/>
      <c r="J5" s="301" t="s">
        <v>66</v>
      </c>
      <c r="K5" s="302" t="s">
        <v>67</v>
      </c>
    </row>
    <row r="6" customHeight="1" spans="1:11">
      <c r="A6" s="300" t="s">
        <v>72</v>
      </c>
      <c r="B6" s="307">
        <v>3</v>
      </c>
      <c r="C6" s="308">
        <v>6</v>
      </c>
      <c r="D6" s="306" t="s">
        <v>73</v>
      </c>
      <c r="E6" s="309"/>
      <c r="F6" s="310">
        <v>44885</v>
      </c>
      <c r="G6" s="311"/>
      <c r="H6" s="312" t="s">
        <v>190</v>
      </c>
      <c r="I6" s="343"/>
      <c r="J6" s="343"/>
      <c r="K6" s="368"/>
    </row>
    <row r="7" customHeight="1" spans="1:11">
      <c r="A7" s="300" t="s">
        <v>75</v>
      </c>
      <c r="B7" s="180">
        <v>2236</v>
      </c>
      <c r="C7" s="181"/>
      <c r="D7" s="306" t="s">
        <v>76</v>
      </c>
      <c r="E7" s="313"/>
      <c r="F7" s="310">
        <v>44888</v>
      </c>
      <c r="G7" s="311"/>
      <c r="H7" s="314"/>
      <c r="I7" s="301"/>
      <c r="J7" s="301"/>
      <c r="K7" s="302"/>
    </row>
    <row r="8" customHeight="1" spans="1:11">
      <c r="A8" s="315" t="s">
        <v>78</v>
      </c>
      <c r="B8" s="316"/>
      <c r="C8" s="317"/>
      <c r="D8" s="318" t="s">
        <v>79</v>
      </c>
      <c r="E8" s="319"/>
      <c r="F8" s="320">
        <v>44890</v>
      </c>
      <c r="G8" s="321"/>
      <c r="H8" s="318"/>
      <c r="I8" s="319"/>
      <c r="J8" s="319"/>
      <c r="K8" s="369"/>
    </row>
    <row r="9" customHeight="1" spans="1:11">
      <c r="A9" s="322" t="s">
        <v>191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customHeight="1" spans="1:11">
      <c r="A10" s="323" t="s">
        <v>83</v>
      </c>
      <c r="B10" s="324" t="s">
        <v>84</v>
      </c>
      <c r="C10" s="325" t="s">
        <v>85</v>
      </c>
      <c r="D10" s="326"/>
      <c r="E10" s="327" t="s">
        <v>88</v>
      </c>
      <c r="F10" s="324" t="s">
        <v>84</v>
      </c>
      <c r="G10" s="325" t="s">
        <v>85</v>
      </c>
      <c r="H10" s="324"/>
      <c r="I10" s="327" t="s">
        <v>86</v>
      </c>
      <c r="J10" s="324" t="s">
        <v>84</v>
      </c>
      <c r="K10" s="370" t="s">
        <v>85</v>
      </c>
    </row>
    <row r="11" customHeight="1" spans="1:11">
      <c r="A11" s="306" t="s">
        <v>89</v>
      </c>
      <c r="B11" s="328" t="s">
        <v>84</v>
      </c>
      <c r="C11" s="301" t="s">
        <v>85</v>
      </c>
      <c r="D11" s="313"/>
      <c r="E11" s="309" t="s">
        <v>91</v>
      </c>
      <c r="F11" s="328" t="s">
        <v>84</v>
      </c>
      <c r="G11" s="301" t="s">
        <v>85</v>
      </c>
      <c r="H11" s="328"/>
      <c r="I11" s="309" t="s">
        <v>96</v>
      </c>
      <c r="J11" s="328" t="s">
        <v>84</v>
      </c>
      <c r="K11" s="302" t="s">
        <v>85</v>
      </c>
    </row>
    <row r="12" customHeight="1" spans="1:11">
      <c r="A12" s="318" t="s">
        <v>182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69"/>
    </row>
    <row r="13" customHeight="1" spans="1:11">
      <c r="A13" s="329" t="s">
        <v>192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customHeight="1" spans="1:11">
      <c r="A14" s="330" t="s">
        <v>193</v>
      </c>
      <c r="B14" s="331"/>
      <c r="C14" s="331"/>
      <c r="D14" s="331"/>
      <c r="E14" s="331"/>
      <c r="F14" s="331"/>
      <c r="G14" s="331"/>
      <c r="H14" s="331"/>
      <c r="I14" s="371"/>
      <c r="J14" s="371"/>
      <c r="K14" s="372"/>
    </row>
    <row r="15" customHeight="1" spans="1:11">
      <c r="A15" s="332"/>
      <c r="B15" s="333"/>
      <c r="C15" s="333"/>
      <c r="D15" s="334"/>
      <c r="E15" s="335"/>
      <c r="F15" s="333"/>
      <c r="G15" s="333"/>
      <c r="H15" s="334"/>
      <c r="I15" s="373"/>
      <c r="J15" s="374"/>
      <c r="K15" s="375"/>
    </row>
    <row r="16" customHeight="1" spans="1:1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76"/>
    </row>
    <row r="17" customHeight="1" spans="1:11">
      <c r="A17" s="329" t="s">
        <v>194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customHeight="1" spans="1:11">
      <c r="A18" s="330" t="s">
        <v>195</v>
      </c>
      <c r="B18" s="331"/>
      <c r="C18" s="331"/>
      <c r="D18" s="331"/>
      <c r="E18" s="331"/>
      <c r="F18" s="331"/>
      <c r="G18" s="331"/>
      <c r="H18" s="331"/>
      <c r="I18" s="371"/>
      <c r="J18" s="371"/>
      <c r="K18" s="372"/>
    </row>
    <row r="19" customHeight="1" spans="1:11">
      <c r="A19" s="332"/>
      <c r="B19" s="333"/>
      <c r="C19" s="333"/>
      <c r="D19" s="334"/>
      <c r="E19" s="335"/>
      <c r="F19" s="333"/>
      <c r="G19" s="333"/>
      <c r="H19" s="334"/>
      <c r="I19" s="373"/>
      <c r="J19" s="374"/>
      <c r="K19" s="375"/>
    </row>
    <row r="20" customHeight="1" spans="1:1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76"/>
    </row>
    <row r="21" customHeight="1" spans="1:11">
      <c r="A21" s="338" t="s">
        <v>124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</row>
    <row r="22" customHeight="1" spans="1:11">
      <c r="A22" s="173" t="s">
        <v>125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customHeight="1" spans="1:11">
      <c r="A23" s="186" t="s">
        <v>126</v>
      </c>
      <c r="B23" s="188"/>
      <c r="C23" s="301" t="s">
        <v>66</v>
      </c>
      <c r="D23" s="301" t="s">
        <v>67</v>
      </c>
      <c r="E23" s="185"/>
      <c r="F23" s="185"/>
      <c r="G23" s="185"/>
      <c r="H23" s="185"/>
      <c r="I23" s="185"/>
      <c r="J23" s="185"/>
      <c r="K23" s="234"/>
    </row>
    <row r="24" customHeight="1" spans="1:11">
      <c r="A24" s="339" t="s">
        <v>196</v>
      </c>
      <c r="B24" s="340"/>
      <c r="C24" s="340"/>
      <c r="D24" s="340"/>
      <c r="E24" s="340"/>
      <c r="F24" s="340"/>
      <c r="G24" s="340"/>
      <c r="H24" s="340"/>
      <c r="I24" s="340"/>
      <c r="J24" s="340"/>
      <c r="K24" s="377"/>
    </row>
    <row r="25" customHeight="1" spans="1:1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78"/>
    </row>
    <row r="26" customHeight="1" spans="1:11">
      <c r="A26" s="322" t="s">
        <v>133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customHeight="1" spans="1:11">
      <c r="A27" s="294" t="s">
        <v>134</v>
      </c>
      <c r="B27" s="325" t="s">
        <v>94</v>
      </c>
      <c r="C27" s="325" t="s">
        <v>95</v>
      </c>
      <c r="D27" s="325" t="s">
        <v>87</v>
      </c>
      <c r="E27" s="295" t="s">
        <v>135</v>
      </c>
      <c r="F27" s="325" t="s">
        <v>94</v>
      </c>
      <c r="G27" s="325" t="s">
        <v>95</v>
      </c>
      <c r="H27" s="325" t="s">
        <v>87</v>
      </c>
      <c r="I27" s="295" t="s">
        <v>136</v>
      </c>
      <c r="J27" s="325" t="s">
        <v>94</v>
      </c>
      <c r="K27" s="370" t="s">
        <v>95</v>
      </c>
    </row>
    <row r="28" customHeight="1" spans="1:11">
      <c r="A28" s="312" t="s">
        <v>86</v>
      </c>
      <c r="B28" s="301" t="s">
        <v>94</v>
      </c>
      <c r="C28" s="301" t="s">
        <v>95</v>
      </c>
      <c r="D28" s="301" t="s">
        <v>87</v>
      </c>
      <c r="E28" s="343" t="s">
        <v>93</v>
      </c>
      <c r="F28" s="301" t="s">
        <v>94</v>
      </c>
      <c r="G28" s="301" t="s">
        <v>95</v>
      </c>
      <c r="H28" s="301" t="s">
        <v>87</v>
      </c>
      <c r="I28" s="343" t="s">
        <v>104</v>
      </c>
      <c r="J28" s="301" t="s">
        <v>94</v>
      </c>
      <c r="K28" s="302" t="s">
        <v>95</v>
      </c>
    </row>
    <row r="29" customHeight="1" spans="1:11">
      <c r="A29" s="300" t="s">
        <v>97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79"/>
    </row>
    <row r="30" customHeight="1" spans="1:11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80"/>
    </row>
    <row r="31" customHeight="1" spans="1:11">
      <c r="A31" s="347" t="s">
        <v>197</v>
      </c>
      <c r="B31" s="347"/>
      <c r="C31" s="347"/>
      <c r="D31" s="347"/>
      <c r="E31" s="347"/>
      <c r="F31" s="347"/>
      <c r="G31" s="347"/>
      <c r="H31" s="347"/>
      <c r="I31" s="347"/>
      <c r="J31" s="347"/>
      <c r="K31" s="347"/>
    </row>
    <row r="32" ht="17.25" customHeight="1" spans="1:11">
      <c r="A32" s="348" t="s">
        <v>198</v>
      </c>
      <c r="B32" s="349"/>
      <c r="C32" s="349"/>
      <c r="D32" s="349"/>
      <c r="E32" s="349"/>
      <c r="F32" s="349"/>
      <c r="G32" s="349"/>
      <c r="H32" s="349"/>
      <c r="I32" s="349"/>
      <c r="J32" s="349"/>
      <c r="K32" s="381"/>
    </row>
    <row r="33" ht="17.25" customHeight="1" spans="1:11">
      <c r="A33" s="350" t="s">
        <v>199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82"/>
    </row>
    <row r="34" ht="17.25" customHeight="1" spans="1:11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82"/>
    </row>
    <row r="35" ht="17.25" customHeight="1" spans="1:11">
      <c r="A35" s="350"/>
      <c r="B35" s="351"/>
      <c r="C35" s="351"/>
      <c r="D35" s="351"/>
      <c r="E35" s="351"/>
      <c r="F35" s="351"/>
      <c r="G35" s="351"/>
      <c r="H35" s="351"/>
      <c r="I35" s="351"/>
      <c r="J35" s="351"/>
      <c r="K35" s="382"/>
    </row>
    <row r="36" ht="17.25" customHeight="1" spans="1:11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82"/>
    </row>
    <row r="37" ht="17.25" customHeight="1" spans="1:11">
      <c r="A37" s="350"/>
      <c r="B37" s="351"/>
      <c r="C37" s="351"/>
      <c r="D37" s="351"/>
      <c r="E37" s="351"/>
      <c r="F37" s="351"/>
      <c r="G37" s="351"/>
      <c r="H37" s="351"/>
      <c r="I37" s="351"/>
      <c r="J37" s="351"/>
      <c r="K37" s="382"/>
    </row>
    <row r="38" ht="17.25" customHeight="1" spans="1:11">
      <c r="A38" s="350"/>
      <c r="B38" s="351"/>
      <c r="C38" s="351"/>
      <c r="D38" s="351"/>
      <c r="E38" s="351"/>
      <c r="F38" s="351"/>
      <c r="G38" s="351"/>
      <c r="H38" s="351"/>
      <c r="I38" s="351"/>
      <c r="J38" s="351"/>
      <c r="K38" s="382"/>
    </row>
    <row r="39" ht="17.25" customHeight="1" spans="1:11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82"/>
    </row>
    <row r="40" ht="17.25" customHeight="1" spans="1:1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82"/>
    </row>
    <row r="41" ht="17.25" customHeight="1" spans="1:11">
      <c r="A41" s="350"/>
      <c r="B41" s="351"/>
      <c r="C41" s="351"/>
      <c r="D41" s="351"/>
      <c r="E41" s="351"/>
      <c r="F41" s="351"/>
      <c r="G41" s="351"/>
      <c r="H41" s="351"/>
      <c r="I41" s="351"/>
      <c r="J41" s="351"/>
      <c r="K41" s="382"/>
    </row>
    <row r="42" ht="17.25" customHeight="1" spans="1:11">
      <c r="A42" s="350"/>
      <c r="B42" s="351"/>
      <c r="C42" s="351"/>
      <c r="D42" s="351"/>
      <c r="E42" s="351"/>
      <c r="F42" s="351"/>
      <c r="G42" s="351"/>
      <c r="H42" s="351"/>
      <c r="I42" s="351"/>
      <c r="J42" s="351"/>
      <c r="K42" s="382"/>
    </row>
    <row r="43" ht="17.25" customHeight="1" spans="1:11">
      <c r="A43" s="345" t="s">
        <v>132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80"/>
    </row>
    <row r="44" customHeight="1" spans="1:11">
      <c r="A44" s="347" t="s">
        <v>200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47"/>
    </row>
    <row r="45" ht="18" customHeight="1" spans="1:11">
      <c r="A45" s="352" t="s">
        <v>182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83"/>
    </row>
    <row r="46" ht="18" customHeight="1" spans="1:11">
      <c r="A46" s="352"/>
      <c r="B46" s="353"/>
      <c r="C46" s="353"/>
      <c r="D46" s="353"/>
      <c r="E46" s="353"/>
      <c r="F46" s="353"/>
      <c r="G46" s="353"/>
      <c r="H46" s="353"/>
      <c r="I46" s="353"/>
      <c r="J46" s="353"/>
      <c r="K46" s="383"/>
    </row>
    <row r="47" ht="18" customHeight="1" spans="1:1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78"/>
    </row>
    <row r="48" ht="21" customHeight="1" spans="1:11">
      <c r="A48" s="354" t="s">
        <v>138</v>
      </c>
      <c r="B48" s="355" t="s">
        <v>139</v>
      </c>
      <c r="C48" s="355"/>
      <c r="D48" s="356" t="s">
        <v>140</v>
      </c>
      <c r="E48" s="357"/>
      <c r="F48" s="356" t="s">
        <v>142</v>
      </c>
      <c r="G48" s="358"/>
      <c r="H48" s="359" t="s">
        <v>143</v>
      </c>
      <c r="I48" s="359"/>
      <c r="J48" s="355"/>
      <c r="K48" s="384"/>
    </row>
    <row r="49" customHeight="1" spans="1:11">
      <c r="A49" s="360" t="s">
        <v>144</v>
      </c>
      <c r="B49" s="361"/>
      <c r="C49" s="361"/>
      <c r="D49" s="361"/>
      <c r="E49" s="361"/>
      <c r="F49" s="361"/>
      <c r="G49" s="361"/>
      <c r="H49" s="361"/>
      <c r="I49" s="361"/>
      <c r="J49" s="361"/>
      <c r="K49" s="385"/>
    </row>
    <row r="50" customHeight="1" spans="1:1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86"/>
    </row>
    <row r="51" customHeight="1" spans="1:11">
      <c r="A51" s="364"/>
      <c r="B51" s="365"/>
      <c r="C51" s="365"/>
      <c r="D51" s="365"/>
      <c r="E51" s="365"/>
      <c r="F51" s="365"/>
      <c r="G51" s="365"/>
      <c r="H51" s="365"/>
      <c r="I51" s="365"/>
      <c r="J51" s="365"/>
      <c r="K51" s="387"/>
    </row>
    <row r="52" ht="21" customHeight="1" spans="1:11">
      <c r="A52" s="354" t="s">
        <v>138</v>
      </c>
      <c r="B52" s="355" t="s">
        <v>139</v>
      </c>
      <c r="C52" s="355"/>
      <c r="D52" s="356" t="s">
        <v>140</v>
      </c>
      <c r="E52" s="356"/>
      <c r="F52" s="356" t="s">
        <v>142</v>
      </c>
      <c r="G52" s="356"/>
      <c r="H52" s="359" t="s">
        <v>143</v>
      </c>
      <c r="I52" s="359"/>
      <c r="J52" s="388"/>
      <c r="K52" s="38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J25" sqref="J25:P25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67" t="s">
        <v>146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147</v>
      </c>
      <c r="F2" s="124"/>
      <c r="G2" s="124"/>
      <c r="H2" s="124"/>
      <c r="I2" s="272"/>
      <c r="J2" s="273" t="s">
        <v>57</v>
      </c>
      <c r="K2" s="124" t="s">
        <v>58</v>
      </c>
      <c r="L2" s="124"/>
      <c r="M2" s="124"/>
      <c r="N2" s="124"/>
      <c r="O2" s="124"/>
      <c r="P2" s="27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7"/>
      <c r="J3" s="265" t="s">
        <v>150</v>
      </c>
      <c r="K3" s="265"/>
      <c r="L3" s="265"/>
      <c r="M3" s="265"/>
      <c r="N3" s="265"/>
      <c r="O3" s="265"/>
      <c r="P3" s="275"/>
    </row>
    <row r="4" s="119" customFormat="1" ht="16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7"/>
      <c r="J4" s="266" t="s">
        <v>119</v>
      </c>
      <c r="K4" s="266" t="s">
        <v>120</v>
      </c>
      <c r="L4" s="266" t="s">
        <v>121</v>
      </c>
      <c r="M4" s="266" t="s">
        <v>120</v>
      </c>
      <c r="N4" s="266" t="s">
        <v>121</v>
      </c>
      <c r="O4" s="266" t="s">
        <v>119</v>
      </c>
      <c r="P4" s="276"/>
    </row>
    <row r="5" s="119" customFormat="1" ht="16" customHeight="1" spans="1:16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31" t="s">
        <v>157</v>
      </c>
      <c r="I5" s="147"/>
      <c r="J5" s="128" t="s">
        <v>201</v>
      </c>
      <c r="K5" s="131" t="s">
        <v>202</v>
      </c>
      <c r="L5" s="131" t="s">
        <v>203</v>
      </c>
      <c r="M5" s="131" t="s">
        <v>204</v>
      </c>
      <c r="N5" s="131" t="s">
        <v>205</v>
      </c>
      <c r="O5" s="131" t="s">
        <v>206</v>
      </c>
      <c r="P5" s="277" t="s">
        <v>117</v>
      </c>
    </row>
    <row r="6" s="119" customFormat="1" ht="16" customHeight="1" spans="1:16">
      <c r="A6" s="132" t="s">
        <v>160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7"/>
      <c r="J6" s="278" t="s">
        <v>207</v>
      </c>
      <c r="K6" s="278" t="s">
        <v>208</v>
      </c>
      <c r="L6" s="278" t="s">
        <v>209</v>
      </c>
      <c r="M6" s="278" t="s">
        <v>207</v>
      </c>
      <c r="N6" s="278" t="s">
        <v>207</v>
      </c>
      <c r="O6" s="278" t="s">
        <v>210</v>
      </c>
      <c r="P6" s="279"/>
    </row>
    <row r="7" s="119" customFormat="1" ht="16" customHeight="1" spans="1:16">
      <c r="A7" s="135" t="s">
        <v>163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7"/>
      <c r="J7" s="278" t="s">
        <v>211</v>
      </c>
      <c r="K7" s="278" t="s">
        <v>212</v>
      </c>
      <c r="L7" s="278" t="s">
        <v>213</v>
      </c>
      <c r="M7" s="278" t="s">
        <v>214</v>
      </c>
      <c r="N7" s="278" t="s">
        <v>215</v>
      </c>
      <c r="O7" s="278" t="s">
        <v>216</v>
      </c>
      <c r="P7" s="279"/>
    </row>
    <row r="8" s="119" customFormat="1" ht="16" customHeight="1" spans="1:16">
      <c r="A8" s="131" t="s">
        <v>165</v>
      </c>
      <c r="B8" s="133">
        <f t="shared" ref="B8:B10" si="0">C8-4</f>
        <v>112</v>
      </c>
      <c r="C8" s="133">
        <f t="shared" ref="C8:C10" si="1">D8-4</f>
        <v>116</v>
      </c>
      <c r="D8" s="136" t="s">
        <v>166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7"/>
      <c r="J8" s="278" t="s">
        <v>207</v>
      </c>
      <c r="K8" s="278" t="s">
        <v>217</v>
      </c>
      <c r="L8" s="278" t="s">
        <v>207</v>
      </c>
      <c r="M8" s="278" t="s">
        <v>212</v>
      </c>
      <c r="N8" s="278" t="s">
        <v>207</v>
      </c>
      <c r="O8" s="278" t="s">
        <v>207</v>
      </c>
      <c r="P8" s="279"/>
    </row>
    <row r="9" s="119" customFormat="1" ht="16" customHeight="1" spans="1:16">
      <c r="A9" s="131" t="s">
        <v>167</v>
      </c>
      <c r="B9" s="133">
        <f t="shared" si="0"/>
        <v>110</v>
      </c>
      <c r="C9" s="133">
        <f t="shared" si="1"/>
        <v>114</v>
      </c>
      <c r="D9" s="136" t="s">
        <v>168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7"/>
      <c r="J9" s="278" t="s">
        <v>207</v>
      </c>
      <c r="K9" s="278" t="s">
        <v>218</v>
      </c>
      <c r="L9" s="278" t="s">
        <v>207</v>
      </c>
      <c r="M9" s="278" t="s">
        <v>207</v>
      </c>
      <c r="N9" s="278" t="s">
        <v>207</v>
      </c>
      <c r="O9" s="278" t="s">
        <v>207</v>
      </c>
      <c r="P9" s="279"/>
    </row>
    <row r="10" s="119" customFormat="1" ht="16" customHeight="1" spans="1:16">
      <c r="A10" s="131" t="s">
        <v>169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7"/>
      <c r="J10" s="278" t="s">
        <v>219</v>
      </c>
      <c r="K10" s="278" t="s">
        <v>220</v>
      </c>
      <c r="L10" s="278" t="s">
        <v>221</v>
      </c>
      <c r="M10" s="278" t="s">
        <v>222</v>
      </c>
      <c r="N10" s="278" t="s">
        <v>207</v>
      </c>
      <c r="O10" s="278" t="s">
        <v>223</v>
      </c>
      <c r="P10" s="279"/>
    </row>
    <row r="11" s="119" customFormat="1" ht="16" customHeight="1" spans="1:16">
      <c r="A11" s="131" t="s">
        <v>172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7"/>
      <c r="J11" s="278" t="s">
        <v>207</v>
      </c>
      <c r="K11" s="278" t="s">
        <v>224</v>
      </c>
      <c r="L11" s="278" t="s">
        <v>225</v>
      </c>
      <c r="M11" s="278" t="s">
        <v>226</v>
      </c>
      <c r="N11" s="278" t="s">
        <v>227</v>
      </c>
      <c r="O11" s="278" t="s">
        <v>228</v>
      </c>
      <c r="P11" s="279"/>
    </row>
    <row r="12" s="119" customFormat="1" ht="16" customHeight="1" spans="1:16">
      <c r="A12" s="131" t="s">
        <v>173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7"/>
      <c r="J12" s="278" t="s">
        <v>229</v>
      </c>
      <c r="K12" s="278" t="s">
        <v>230</v>
      </c>
      <c r="L12" s="278" t="s">
        <v>207</v>
      </c>
      <c r="M12" s="278" t="s">
        <v>207</v>
      </c>
      <c r="N12" s="278" t="s">
        <v>207</v>
      </c>
      <c r="O12" s="278" t="s">
        <v>207</v>
      </c>
      <c r="P12" s="279"/>
    </row>
    <row r="13" s="119" customFormat="1" ht="16" customHeight="1" spans="1:16">
      <c r="A13" s="131" t="s">
        <v>174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7"/>
      <c r="J13" s="278" t="s">
        <v>207</v>
      </c>
      <c r="K13" s="278" t="s">
        <v>231</v>
      </c>
      <c r="L13" s="278" t="s">
        <v>221</v>
      </c>
      <c r="M13" s="278" t="s">
        <v>232</v>
      </c>
      <c r="N13" s="278" t="s">
        <v>233</v>
      </c>
      <c r="O13" s="278" t="s">
        <v>207</v>
      </c>
      <c r="P13" s="279"/>
    </row>
    <row r="14" s="119" customFormat="1" ht="16" customHeight="1" spans="1:16">
      <c r="A14" s="131" t="s">
        <v>175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7"/>
      <c r="J14" s="278" t="s">
        <v>207</v>
      </c>
      <c r="K14" s="278" t="s">
        <v>207</v>
      </c>
      <c r="L14" s="278" t="s">
        <v>207</v>
      </c>
      <c r="M14" s="278" t="s">
        <v>207</v>
      </c>
      <c r="N14" s="278" t="s">
        <v>207</v>
      </c>
      <c r="O14" s="278" t="s">
        <v>207</v>
      </c>
      <c r="P14" s="279"/>
    </row>
    <row r="15" s="119" customFormat="1" ht="16" customHeight="1" spans="1:16">
      <c r="A15" s="131" t="s">
        <v>176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7"/>
      <c r="J15" s="278" t="s">
        <v>224</v>
      </c>
      <c r="K15" s="278" t="s">
        <v>207</v>
      </c>
      <c r="L15" s="278" t="s">
        <v>207</v>
      </c>
      <c r="M15" s="278" t="s">
        <v>207</v>
      </c>
      <c r="N15" s="278" t="s">
        <v>207</v>
      </c>
      <c r="O15" s="278" t="s">
        <v>207</v>
      </c>
      <c r="P15" s="279"/>
    </row>
    <row r="16" s="119" customFormat="1" ht="16" customHeight="1" spans="1:16">
      <c r="A16" s="131" t="s">
        <v>177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7"/>
      <c r="J16" s="278" t="s">
        <v>234</v>
      </c>
      <c r="K16" s="278" t="s">
        <v>207</v>
      </c>
      <c r="L16" s="278" t="s">
        <v>207</v>
      </c>
      <c r="M16" s="278" t="s">
        <v>207</v>
      </c>
      <c r="N16" s="278" t="s">
        <v>207</v>
      </c>
      <c r="O16" s="278" t="s">
        <v>207</v>
      </c>
      <c r="P16" s="279"/>
    </row>
    <row r="17" s="119" customFormat="1" ht="16" customHeight="1" spans="1:16">
      <c r="A17" s="131" t="s">
        <v>178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7"/>
      <c r="J17" s="278" t="s">
        <v>207</v>
      </c>
      <c r="K17" s="278" t="s">
        <v>207</v>
      </c>
      <c r="L17" s="278" t="s">
        <v>207</v>
      </c>
      <c r="M17" s="278" t="s">
        <v>207</v>
      </c>
      <c r="N17" s="278" t="s">
        <v>207</v>
      </c>
      <c r="O17" s="278" t="s">
        <v>207</v>
      </c>
      <c r="P17" s="279"/>
    </row>
    <row r="18" s="119" customFormat="1" ht="16" customHeight="1" spans="1:16">
      <c r="A18" s="135" t="s">
        <v>179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7"/>
      <c r="J18" s="278" t="s">
        <v>207</v>
      </c>
      <c r="K18" s="278" t="s">
        <v>207</v>
      </c>
      <c r="L18" s="278" t="s">
        <v>207</v>
      </c>
      <c r="M18" s="278" t="s">
        <v>207</v>
      </c>
      <c r="N18" s="278" t="s">
        <v>207</v>
      </c>
      <c r="O18" s="278" t="s">
        <v>207</v>
      </c>
      <c r="P18" s="279"/>
    </row>
    <row r="19" s="119" customFormat="1" ht="16" customHeight="1" spans="1:16">
      <c r="A19" s="131" t="s">
        <v>180</v>
      </c>
      <c r="B19" s="133">
        <f t="shared" si="4"/>
        <v>15.5</v>
      </c>
      <c r="C19" s="133">
        <f>D19-1</f>
        <v>15.5</v>
      </c>
      <c r="D19" s="136" t="s">
        <v>181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7"/>
      <c r="J19" s="278" t="s">
        <v>207</v>
      </c>
      <c r="K19" s="278" t="s">
        <v>207</v>
      </c>
      <c r="L19" s="278" t="s">
        <v>207</v>
      </c>
      <c r="M19" s="278" t="s">
        <v>207</v>
      </c>
      <c r="N19" s="278" t="s">
        <v>207</v>
      </c>
      <c r="O19" s="278" t="s">
        <v>207</v>
      </c>
      <c r="P19" s="279"/>
    </row>
    <row r="20" s="119" customFormat="1" ht="16" customHeight="1" spans="1:16">
      <c r="A20" s="131"/>
      <c r="B20" s="141"/>
      <c r="C20" s="141"/>
      <c r="D20" s="142"/>
      <c r="E20" s="141"/>
      <c r="F20" s="141"/>
      <c r="G20" s="141"/>
      <c r="H20" s="141"/>
      <c r="I20" s="147"/>
      <c r="J20" s="280"/>
      <c r="K20" s="281"/>
      <c r="L20" s="281"/>
      <c r="M20" s="281"/>
      <c r="N20" s="281"/>
      <c r="O20" s="281"/>
      <c r="P20" s="282"/>
    </row>
    <row r="21" s="119" customFormat="1" ht="16" customHeight="1" spans="1:16">
      <c r="A21" s="131"/>
      <c r="B21" s="141"/>
      <c r="C21" s="141"/>
      <c r="D21" s="142"/>
      <c r="E21" s="141"/>
      <c r="F21" s="141"/>
      <c r="G21" s="141"/>
      <c r="H21" s="141"/>
      <c r="I21" s="147"/>
      <c r="J21" s="280"/>
      <c r="K21" s="281"/>
      <c r="L21" s="281"/>
      <c r="M21" s="281"/>
      <c r="N21" s="281"/>
      <c r="O21" s="281"/>
      <c r="P21" s="282"/>
    </row>
    <row r="22" s="119" customFormat="1" ht="16" customHeight="1" spans="1:16">
      <c r="A22" s="269"/>
      <c r="B22" s="270"/>
      <c r="C22" s="270"/>
      <c r="D22" s="270"/>
      <c r="E22" s="270"/>
      <c r="F22" s="270"/>
      <c r="G22" s="270"/>
      <c r="H22" s="271"/>
      <c r="I22" s="147"/>
      <c r="J22" s="283"/>
      <c r="K22" s="284"/>
      <c r="L22" s="284"/>
      <c r="M22" s="284"/>
      <c r="N22" s="284"/>
      <c r="O22" s="284"/>
      <c r="P22" s="285"/>
    </row>
    <row r="23" s="119" customFormat="1" ht="16" customHeight="1" spans="1:16">
      <c r="A23" s="269"/>
      <c r="B23" s="270"/>
      <c r="C23" s="270"/>
      <c r="D23" s="270"/>
      <c r="E23" s="270"/>
      <c r="F23" s="270"/>
      <c r="G23" s="270"/>
      <c r="H23" s="271"/>
      <c r="I23" s="147"/>
      <c r="J23" s="283"/>
      <c r="K23" s="284"/>
      <c r="L23" s="284"/>
      <c r="M23" s="284"/>
      <c r="N23" s="284"/>
      <c r="O23" s="284"/>
      <c r="P23" s="285"/>
    </row>
    <row r="24" s="119" customFormat="1" ht="16" customHeight="1" spans="1:16">
      <c r="A24" s="269"/>
      <c r="B24" s="270"/>
      <c r="C24" s="270"/>
      <c r="D24" s="270"/>
      <c r="E24" s="270"/>
      <c r="F24" s="270"/>
      <c r="G24" s="270"/>
      <c r="H24" s="271"/>
      <c r="I24" s="147"/>
      <c r="J24" s="283"/>
      <c r="K24" s="284"/>
      <c r="L24" s="284"/>
      <c r="M24" s="284"/>
      <c r="N24" s="284"/>
      <c r="O24" s="284"/>
      <c r="P24" s="285"/>
    </row>
    <row r="25" s="119" customFormat="1" ht="16" customHeight="1" spans="1:16">
      <c r="A25" s="269"/>
      <c r="B25" s="270"/>
      <c r="C25" s="270"/>
      <c r="D25" s="270"/>
      <c r="E25" s="270"/>
      <c r="F25" s="270"/>
      <c r="G25" s="270"/>
      <c r="H25" s="271"/>
      <c r="I25" s="147"/>
      <c r="J25" s="283"/>
      <c r="K25" s="284"/>
      <c r="L25" s="284"/>
      <c r="M25" s="284"/>
      <c r="N25" s="284"/>
      <c r="O25" s="284"/>
      <c r="P25" s="285"/>
    </row>
    <row r="26" s="119" customFormat="1" ht="16" customHeight="1" spans="1:16">
      <c r="A26" s="269"/>
      <c r="B26" s="270"/>
      <c r="C26" s="270"/>
      <c r="D26" s="270"/>
      <c r="E26" s="270"/>
      <c r="F26" s="270"/>
      <c r="G26" s="270"/>
      <c r="H26" s="271"/>
      <c r="I26" s="147"/>
      <c r="J26" s="283"/>
      <c r="K26" s="284"/>
      <c r="L26" s="284"/>
      <c r="M26" s="284"/>
      <c r="N26" s="284"/>
      <c r="O26" s="284"/>
      <c r="P26" s="285"/>
    </row>
    <row r="27" s="119" customFormat="1" ht="16" customHeight="1" spans="1:16">
      <c r="A27" s="269"/>
      <c r="B27" s="270"/>
      <c r="C27" s="270"/>
      <c r="D27" s="270"/>
      <c r="E27" s="270"/>
      <c r="F27" s="270"/>
      <c r="G27" s="270"/>
      <c r="H27" s="271"/>
      <c r="I27" s="286"/>
      <c r="J27" s="283"/>
      <c r="K27" s="284"/>
      <c r="L27" s="284"/>
      <c r="M27" s="284"/>
      <c r="N27" s="284"/>
      <c r="O27" s="284"/>
      <c r="P27" s="285"/>
    </row>
    <row r="28" s="119" customFormat="1" ht="14.25" spans="1:16">
      <c r="A28" s="151" t="s">
        <v>182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="119" customFormat="1" ht="14.25" spans="1:16">
      <c r="A29" s="119" t="s">
        <v>183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</row>
    <row r="30" s="119" customFormat="1" ht="14.25" spans="1:15">
      <c r="A30" s="152"/>
      <c r="B30" s="152"/>
      <c r="C30" s="152"/>
      <c r="D30" s="152"/>
      <c r="E30" s="152"/>
      <c r="F30" s="152"/>
      <c r="G30" s="152"/>
      <c r="H30" s="152"/>
      <c r="I30" s="152"/>
      <c r="J30" s="151" t="s">
        <v>235</v>
      </c>
      <c r="K30" s="287"/>
      <c r="L30" s="287"/>
      <c r="M30" s="151" t="s">
        <v>185</v>
      </c>
      <c r="N30" s="151"/>
      <c r="O30" s="151" t="s">
        <v>186</v>
      </c>
    </row>
  </sheetData>
  <mergeCells count="20">
    <mergeCell ref="A1:P1"/>
    <mergeCell ref="B2:C2"/>
    <mergeCell ref="E2:H2"/>
    <mergeCell ref="K2:P2"/>
    <mergeCell ref="B3:H3"/>
    <mergeCell ref="J3:P3"/>
    <mergeCell ref="J20:P20"/>
    <mergeCell ref="A22:H22"/>
    <mergeCell ref="J22:P22"/>
    <mergeCell ref="A23:H23"/>
    <mergeCell ref="J23:P23"/>
    <mergeCell ref="A24:H24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A2" sqref="A2:H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53"/>
      <c r="L1" s="153"/>
      <c r="M1" s="153"/>
      <c r="N1" s="153"/>
      <c r="O1" s="153"/>
      <c r="P1" s="153"/>
      <c r="Q1" s="153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147</v>
      </c>
      <c r="F2" s="124"/>
      <c r="G2" s="124"/>
      <c r="H2" s="124"/>
      <c r="I2" s="154"/>
      <c r="J2" s="264" t="s">
        <v>57</v>
      </c>
      <c r="K2" s="155" t="s">
        <v>58</v>
      </c>
      <c r="L2" s="155"/>
      <c r="M2" s="155"/>
      <c r="N2" s="155"/>
      <c r="O2" s="156"/>
      <c r="P2" s="156"/>
      <c r="Q2" s="157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6"/>
      <c r="J3" s="265" t="s">
        <v>150</v>
      </c>
      <c r="K3" s="158"/>
      <c r="L3" s="158"/>
      <c r="M3" s="158"/>
      <c r="N3" s="158"/>
      <c r="O3" s="159"/>
      <c r="P3" s="159"/>
      <c r="Q3" s="160"/>
    </row>
    <row r="4" s="119" customFormat="1" ht="29.1" customHeight="1" spans="1:17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6"/>
      <c r="J4" s="266"/>
      <c r="K4" s="161" t="s">
        <v>111</v>
      </c>
      <c r="L4" s="161" t="s">
        <v>112</v>
      </c>
      <c r="M4" s="162" t="s">
        <v>113</v>
      </c>
      <c r="N4" s="161" t="s">
        <v>114</v>
      </c>
      <c r="O4" s="161" t="s">
        <v>115</v>
      </c>
      <c r="P4" s="161" t="s">
        <v>116</v>
      </c>
      <c r="Q4" s="148" t="s">
        <v>236</v>
      </c>
    </row>
    <row r="5" s="119" customFormat="1" ht="29.1" customHeight="1" spans="1:17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31" t="s">
        <v>157</v>
      </c>
      <c r="I5" s="146"/>
      <c r="J5" s="266"/>
      <c r="K5" s="163" t="s">
        <v>237</v>
      </c>
      <c r="L5" s="163" t="s">
        <v>238</v>
      </c>
      <c r="M5" s="163" t="s">
        <v>239</v>
      </c>
      <c r="N5" s="163" t="s">
        <v>240</v>
      </c>
      <c r="O5" s="163" t="s">
        <v>241</v>
      </c>
      <c r="P5" s="163" t="s">
        <v>242</v>
      </c>
      <c r="Q5" s="163" t="s">
        <v>243</v>
      </c>
    </row>
    <row r="6" s="119" customFormat="1" ht="29.1" customHeight="1" spans="1:17">
      <c r="A6" s="132" t="s">
        <v>160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6"/>
      <c r="J6" s="132" t="s">
        <v>160</v>
      </c>
      <c r="K6" s="165">
        <f>-0.5-1</f>
        <v>-1.5</v>
      </c>
      <c r="L6" s="164" t="s">
        <v>244</v>
      </c>
      <c r="M6" s="164" t="s">
        <v>245</v>
      </c>
      <c r="N6" s="164" t="s">
        <v>244</v>
      </c>
      <c r="O6" s="164" t="s">
        <v>244</v>
      </c>
      <c r="P6" s="164" t="s">
        <v>245</v>
      </c>
      <c r="Q6" s="164"/>
    </row>
    <row r="7" s="119" customFormat="1" ht="29.1" customHeight="1" spans="1:17">
      <c r="A7" s="135" t="s">
        <v>163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6"/>
      <c r="J7" s="131" t="s">
        <v>246</v>
      </c>
      <c r="K7" s="164" t="s">
        <v>244</v>
      </c>
      <c r="L7" s="164" t="s">
        <v>244</v>
      </c>
      <c r="M7" s="164" t="s">
        <v>244</v>
      </c>
      <c r="N7" s="165" t="s">
        <v>247</v>
      </c>
      <c r="O7" s="165" t="s">
        <v>247</v>
      </c>
      <c r="P7" s="164" t="s">
        <v>244</v>
      </c>
      <c r="Q7" s="164"/>
    </row>
    <row r="8" s="119" customFormat="1" ht="29.1" customHeight="1" spans="1:17">
      <c r="A8" s="131" t="s">
        <v>165</v>
      </c>
      <c r="B8" s="133">
        <f t="shared" ref="B8:B10" si="0">C8-4</f>
        <v>112</v>
      </c>
      <c r="C8" s="133">
        <f t="shared" ref="C8:C10" si="1">D8-4</f>
        <v>116</v>
      </c>
      <c r="D8" s="136" t="s">
        <v>166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6"/>
      <c r="J8" s="131" t="s">
        <v>165</v>
      </c>
      <c r="K8" s="166" t="s">
        <v>248</v>
      </c>
      <c r="L8" s="164" t="s">
        <v>244</v>
      </c>
      <c r="M8" s="144" t="s">
        <v>249</v>
      </c>
      <c r="N8" s="164" t="s">
        <v>244</v>
      </c>
      <c r="O8" s="164" t="s">
        <v>244</v>
      </c>
      <c r="P8" s="164" t="s">
        <v>244</v>
      </c>
      <c r="Q8" s="144"/>
    </row>
    <row r="9" s="119" customFormat="1" ht="29.1" customHeight="1" spans="1:17">
      <c r="A9" s="131" t="s">
        <v>167</v>
      </c>
      <c r="B9" s="133">
        <f t="shared" si="0"/>
        <v>110</v>
      </c>
      <c r="C9" s="133">
        <f t="shared" si="1"/>
        <v>114</v>
      </c>
      <c r="D9" s="136" t="s">
        <v>168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6"/>
      <c r="J9" s="257" t="s">
        <v>167</v>
      </c>
      <c r="K9" s="164" t="s">
        <v>244</v>
      </c>
      <c r="L9" s="164" t="s">
        <v>244</v>
      </c>
      <c r="M9" s="144" t="s">
        <v>250</v>
      </c>
      <c r="N9" s="164" t="s">
        <v>244</v>
      </c>
      <c r="O9" s="164" t="s">
        <v>244</v>
      </c>
      <c r="P9" s="144" t="s">
        <v>250</v>
      </c>
      <c r="Q9" s="164"/>
    </row>
    <row r="10" s="119" customFormat="1" ht="29.1" customHeight="1" spans="1:17">
      <c r="A10" s="131" t="s">
        <v>169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6"/>
      <c r="J10" s="131" t="s">
        <v>169</v>
      </c>
      <c r="K10" s="164" t="s">
        <v>244</v>
      </c>
      <c r="L10" s="164" t="s">
        <v>244</v>
      </c>
      <c r="M10" s="164" t="s">
        <v>251</v>
      </c>
      <c r="N10" s="164" t="s">
        <v>244</v>
      </c>
      <c r="O10" s="166" t="s">
        <v>248</v>
      </c>
      <c r="P10" s="164" t="s">
        <v>251</v>
      </c>
      <c r="Q10" s="144"/>
    </row>
    <row r="11" s="119" customFormat="1" ht="29.1" customHeight="1" spans="1:17">
      <c r="A11" s="131" t="s">
        <v>172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6"/>
      <c r="J11" s="131" t="s">
        <v>172</v>
      </c>
      <c r="K11" s="164" t="s">
        <v>244</v>
      </c>
      <c r="L11" s="164" t="s">
        <v>244</v>
      </c>
      <c r="M11" s="144" t="s">
        <v>252</v>
      </c>
      <c r="N11" s="166" t="s">
        <v>253</v>
      </c>
      <c r="O11" s="164" t="s">
        <v>244</v>
      </c>
      <c r="P11" s="144" t="s">
        <v>252</v>
      </c>
      <c r="Q11" s="144"/>
    </row>
    <row r="12" s="119" customFormat="1" ht="29.1" customHeight="1" spans="1:17">
      <c r="A12" s="131" t="s">
        <v>173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6"/>
      <c r="J12" s="131" t="s">
        <v>173</v>
      </c>
      <c r="K12" s="164" t="s">
        <v>244</v>
      </c>
      <c r="L12" s="144" t="s">
        <v>250</v>
      </c>
      <c r="M12" s="164" t="s">
        <v>244</v>
      </c>
      <c r="N12" s="166" t="s">
        <v>254</v>
      </c>
      <c r="O12" s="164" t="s">
        <v>244</v>
      </c>
      <c r="P12" s="164" t="s">
        <v>244</v>
      </c>
      <c r="Q12" s="144"/>
    </row>
    <row r="13" s="119" customFormat="1" ht="29.1" customHeight="1" spans="1:17">
      <c r="A13" s="131" t="s">
        <v>174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6"/>
      <c r="J13" s="131" t="s">
        <v>174</v>
      </c>
      <c r="K13" s="164" t="s">
        <v>244</v>
      </c>
      <c r="L13" s="164" t="s">
        <v>244</v>
      </c>
      <c r="M13" s="164" t="s">
        <v>244</v>
      </c>
      <c r="N13" s="166" t="s">
        <v>255</v>
      </c>
      <c r="O13" s="164" t="s">
        <v>244</v>
      </c>
      <c r="P13" s="164" t="s">
        <v>244</v>
      </c>
      <c r="Q13" s="144"/>
    </row>
    <row r="14" s="119" customFormat="1" ht="29.1" customHeight="1" spans="1:17">
      <c r="A14" s="131" t="s">
        <v>175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6"/>
      <c r="J14" s="131" t="s">
        <v>175</v>
      </c>
      <c r="K14" s="144" t="s">
        <v>256</v>
      </c>
      <c r="L14" s="164" t="s">
        <v>244</v>
      </c>
      <c r="M14" s="144" t="s">
        <v>256</v>
      </c>
      <c r="N14" s="164" t="s">
        <v>244</v>
      </c>
      <c r="O14" s="166" t="s">
        <v>248</v>
      </c>
      <c r="P14" s="144" t="s">
        <v>256</v>
      </c>
      <c r="Q14" s="144"/>
    </row>
    <row r="15" s="119" customFormat="1" ht="29.1" customHeight="1" spans="1:17">
      <c r="A15" s="131" t="s">
        <v>176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6"/>
      <c r="J15" s="131" t="s">
        <v>257</v>
      </c>
      <c r="K15" s="164" t="s">
        <v>244</v>
      </c>
      <c r="L15" s="144" t="s">
        <v>250</v>
      </c>
      <c r="M15" s="164" t="s">
        <v>244</v>
      </c>
      <c r="N15" s="164" t="s">
        <v>244</v>
      </c>
      <c r="O15" s="164" t="s">
        <v>244</v>
      </c>
      <c r="P15" s="164" t="s">
        <v>244</v>
      </c>
      <c r="Q15" s="144"/>
    </row>
    <row r="16" s="119" customFormat="1" ht="29.1" customHeight="1" spans="1:17">
      <c r="A16" s="131" t="s">
        <v>177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6"/>
      <c r="J16" s="131" t="s">
        <v>176</v>
      </c>
      <c r="K16" s="164" t="s">
        <v>244</v>
      </c>
      <c r="L16" s="164" t="s">
        <v>244</v>
      </c>
      <c r="M16" s="164" t="s">
        <v>244</v>
      </c>
      <c r="N16" s="164" t="s">
        <v>244</v>
      </c>
      <c r="O16" s="166" t="s">
        <v>248</v>
      </c>
      <c r="P16" s="164" t="s">
        <v>244</v>
      </c>
      <c r="Q16" s="144"/>
    </row>
    <row r="17" s="119" customFormat="1" ht="29.1" customHeight="1" spans="1:17">
      <c r="A17" s="131" t="s">
        <v>178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6"/>
      <c r="J17" s="262" t="s">
        <v>177</v>
      </c>
      <c r="K17" s="144" t="s">
        <v>256</v>
      </c>
      <c r="L17" s="164" t="s">
        <v>244</v>
      </c>
      <c r="M17" s="144" t="s">
        <v>258</v>
      </c>
      <c r="N17" s="166" t="s">
        <v>259</v>
      </c>
      <c r="O17" s="164" t="s">
        <v>244</v>
      </c>
      <c r="P17" s="164" t="s">
        <v>244</v>
      </c>
      <c r="Q17" s="144"/>
    </row>
    <row r="18" s="119" customFormat="1" ht="29.1" customHeight="1" spans="1:17">
      <c r="A18" s="135" t="s">
        <v>179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6"/>
      <c r="J18" s="131" t="s">
        <v>260</v>
      </c>
      <c r="K18" s="164" t="s">
        <v>244</v>
      </c>
      <c r="L18" s="144" t="s">
        <v>245</v>
      </c>
      <c r="M18" s="144" t="s">
        <v>245</v>
      </c>
      <c r="N18" s="166" t="s">
        <v>261</v>
      </c>
      <c r="O18" s="164" t="s">
        <v>244</v>
      </c>
      <c r="P18" s="164" t="s">
        <v>244</v>
      </c>
      <c r="Q18" s="144"/>
    </row>
    <row r="19" s="119" customFormat="1" ht="29.1" customHeight="1" spans="1:17">
      <c r="A19" s="131" t="s">
        <v>180</v>
      </c>
      <c r="B19" s="133">
        <f t="shared" si="4"/>
        <v>15.5</v>
      </c>
      <c r="C19" s="133">
        <f>D19-1</f>
        <v>15.5</v>
      </c>
      <c r="D19" s="136" t="s">
        <v>181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6"/>
      <c r="J19" s="131" t="s">
        <v>262</v>
      </c>
      <c r="K19" s="164" t="s">
        <v>244</v>
      </c>
      <c r="L19" s="164" t="s">
        <v>244</v>
      </c>
      <c r="M19" s="164" t="s">
        <v>244</v>
      </c>
      <c r="N19" s="166" t="s">
        <v>261</v>
      </c>
      <c r="O19" s="164" t="s">
        <v>244</v>
      </c>
      <c r="P19" s="164" t="s">
        <v>244</v>
      </c>
      <c r="Q19" s="144"/>
    </row>
    <row r="20" s="119" customFormat="1" ht="29.1" customHeight="1" spans="1:17">
      <c r="A20" s="131"/>
      <c r="B20" s="141"/>
      <c r="C20" s="141"/>
      <c r="D20" s="142"/>
      <c r="E20" s="141"/>
      <c r="F20" s="141"/>
      <c r="G20" s="141"/>
      <c r="H20" s="141"/>
      <c r="I20" s="146"/>
      <c r="J20" s="131"/>
      <c r="K20" s="164"/>
      <c r="L20" s="144"/>
      <c r="M20" s="164"/>
      <c r="N20" s="164"/>
      <c r="O20" s="164"/>
      <c r="P20" s="144"/>
      <c r="Q20" s="144"/>
    </row>
    <row r="21" s="119" customFormat="1" ht="29.1" customHeight="1" spans="1:17">
      <c r="A21" s="131"/>
      <c r="B21" s="141"/>
      <c r="C21" s="141"/>
      <c r="D21" s="142"/>
      <c r="E21" s="141"/>
      <c r="F21" s="141"/>
      <c r="G21" s="141"/>
      <c r="H21" s="141"/>
      <c r="I21" s="146"/>
      <c r="J21" s="131"/>
      <c r="K21" s="144"/>
      <c r="L21" s="144"/>
      <c r="M21" s="164"/>
      <c r="N21" s="164"/>
      <c r="O21" s="164"/>
      <c r="P21" s="164"/>
      <c r="Q21" s="144"/>
    </row>
    <row r="22" s="119" customFormat="1" ht="29.1" customHeight="1" spans="1:17">
      <c r="A22" s="131"/>
      <c r="B22" s="141"/>
      <c r="C22" s="141"/>
      <c r="D22" s="136"/>
      <c r="E22" s="141"/>
      <c r="F22" s="141"/>
      <c r="G22" s="141"/>
      <c r="H22" s="141"/>
      <c r="I22" s="146"/>
      <c r="J22" s="131"/>
      <c r="K22" s="144"/>
      <c r="L22" s="144"/>
      <c r="M22" s="164"/>
      <c r="N22" s="164"/>
      <c r="O22" s="144"/>
      <c r="P22" s="144"/>
      <c r="Q22" s="144"/>
    </row>
    <row r="23" s="119" customFormat="1" ht="29.1" customHeight="1" spans="1:17">
      <c r="A23" s="131"/>
      <c r="B23" s="141"/>
      <c r="C23" s="141"/>
      <c r="D23" s="136"/>
      <c r="E23" s="141"/>
      <c r="F23" s="141"/>
      <c r="G23" s="141"/>
      <c r="H23" s="141"/>
      <c r="I23" s="146"/>
      <c r="J23" s="131"/>
      <c r="K23" s="144"/>
      <c r="L23" s="144"/>
      <c r="M23" s="164"/>
      <c r="N23" s="164"/>
      <c r="O23" s="144"/>
      <c r="P23" s="144"/>
      <c r="Q23" s="144"/>
    </row>
    <row r="24" s="119" customFormat="1" ht="29.1" customHeight="1" spans="1:17">
      <c r="A24" s="131"/>
      <c r="B24" s="141"/>
      <c r="C24" s="141"/>
      <c r="D24" s="136"/>
      <c r="E24" s="141"/>
      <c r="F24" s="141"/>
      <c r="G24" s="141"/>
      <c r="H24" s="141"/>
      <c r="I24" s="146"/>
      <c r="J24" s="131"/>
      <c r="K24" s="144"/>
      <c r="L24" s="144"/>
      <c r="M24" s="144"/>
      <c r="N24" s="166"/>
      <c r="O24" s="144"/>
      <c r="P24" s="144"/>
      <c r="Q24" s="144"/>
    </row>
    <row r="25" s="119" customFormat="1" ht="29.1" customHeight="1" spans="1:17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  <c r="Q25" s="144"/>
    </row>
    <row r="26" s="119" customFormat="1" ht="29.1" customHeight="1" spans="1:17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8"/>
      <c r="L26" s="144"/>
      <c r="M26" s="148"/>
      <c r="N26" s="148"/>
      <c r="O26" s="148"/>
      <c r="P26" s="148"/>
      <c r="Q26" s="148"/>
    </row>
    <row r="27" s="119" customFormat="1" ht="14.25" spans="1:17">
      <c r="A27" s="151" t="s">
        <v>182</v>
      </c>
      <c r="D27" s="152"/>
      <c r="E27" s="152"/>
      <c r="F27" s="152"/>
      <c r="G27" s="152"/>
      <c r="H27" s="152"/>
      <c r="I27" s="152"/>
      <c r="J27" s="152"/>
      <c r="K27" s="167"/>
      <c r="L27" s="167"/>
      <c r="M27" s="167"/>
      <c r="N27" s="167"/>
      <c r="O27" s="167"/>
      <c r="P27" s="167"/>
      <c r="Q27" s="167"/>
    </row>
    <row r="28" s="119" customFormat="1" ht="14.25" spans="1:17">
      <c r="A28" s="119" t="s">
        <v>183</v>
      </c>
      <c r="B28" s="152"/>
      <c r="C28" s="152"/>
      <c r="D28" s="152"/>
      <c r="E28" s="152"/>
      <c r="F28" s="152"/>
      <c r="G28" s="152"/>
      <c r="H28" s="152"/>
      <c r="I28" s="152"/>
      <c r="J28" s="151" t="s">
        <v>263</v>
      </c>
      <c r="K28" s="168"/>
      <c r="L28" s="168" t="s">
        <v>264</v>
      </c>
      <c r="M28" s="168"/>
      <c r="N28" s="168" t="s">
        <v>265</v>
      </c>
      <c r="O28" s="168"/>
      <c r="P28" s="168"/>
      <c r="Q28" s="120"/>
    </row>
    <row r="29" s="119" customFormat="1" customHeight="1" spans="1:17">
      <c r="A29" s="152"/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1.75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s="169" customFormat="1" ht="26.25" spans="1:11">
      <c r="A1" s="172" t="s">
        <v>266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="169" customFormat="1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 t="s">
        <v>267</v>
      </c>
      <c r="G2" s="178" t="s">
        <v>147</v>
      </c>
      <c r="H2" s="178"/>
      <c r="I2" s="210" t="s">
        <v>57</v>
      </c>
      <c r="J2" s="178" t="s">
        <v>58</v>
      </c>
      <c r="K2" s="233"/>
    </row>
    <row r="3" s="169" customFormat="1" ht="27" customHeight="1" spans="1:11">
      <c r="A3" s="179" t="s">
        <v>75</v>
      </c>
      <c r="B3" s="180">
        <v>2236</v>
      </c>
      <c r="C3" s="181"/>
      <c r="D3" s="182" t="s">
        <v>268</v>
      </c>
      <c r="E3" s="183" t="s">
        <v>269</v>
      </c>
      <c r="F3" s="184"/>
      <c r="G3" s="184"/>
      <c r="H3" s="185" t="s">
        <v>270</v>
      </c>
      <c r="I3" s="185"/>
      <c r="J3" s="185"/>
      <c r="K3" s="234"/>
    </row>
    <row r="4" s="169" customFormat="1" spans="1:11">
      <c r="A4" s="186" t="s">
        <v>72</v>
      </c>
      <c r="B4" s="187">
        <v>3</v>
      </c>
      <c r="C4" s="187">
        <v>6</v>
      </c>
      <c r="D4" s="188" t="s">
        <v>271</v>
      </c>
      <c r="E4" s="189" t="s">
        <v>272</v>
      </c>
      <c r="F4" s="189"/>
      <c r="G4" s="189"/>
      <c r="H4" s="188" t="s">
        <v>273</v>
      </c>
      <c r="I4" s="188"/>
      <c r="J4" s="203" t="s">
        <v>66</v>
      </c>
      <c r="K4" s="235" t="s">
        <v>67</v>
      </c>
    </row>
    <row r="5" s="169" customFormat="1" spans="1:11">
      <c r="A5" s="186" t="s">
        <v>274</v>
      </c>
      <c r="B5" s="190">
        <v>1</v>
      </c>
      <c r="C5" s="190"/>
      <c r="D5" s="182" t="s">
        <v>275</v>
      </c>
      <c r="E5" s="182" t="s">
        <v>276</v>
      </c>
      <c r="F5" s="182" t="s">
        <v>277</v>
      </c>
      <c r="G5" s="182" t="s">
        <v>278</v>
      </c>
      <c r="H5" s="188" t="s">
        <v>279</v>
      </c>
      <c r="I5" s="188"/>
      <c r="J5" s="203" t="s">
        <v>66</v>
      </c>
      <c r="K5" s="235" t="s">
        <v>67</v>
      </c>
    </row>
    <row r="6" s="169" customFormat="1" ht="15" spans="1:11">
      <c r="A6" s="191" t="s">
        <v>280</v>
      </c>
      <c r="B6" s="192">
        <v>80</v>
      </c>
      <c r="C6" s="192"/>
      <c r="D6" s="193" t="s">
        <v>281</v>
      </c>
      <c r="E6" s="194"/>
      <c r="F6" s="195">
        <v>869</v>
      </c>
      <c r="G6" s="193"/>
      <c r="H6" s="196" t="s">
        <v>282</v>
      </c>
      <c r="I6" s="196"/>
      <c r="J6" s="195" t="s">
        <v>66</v>
      </c>
      <c r="K6" s="236" t="s">
        <v>67</v>
      </c>
    </row>
    <row r="7" s="169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69" customFormat="1" spans="1:11">
      <c r="A8" s="200" t="s">
        <v>283</v>
      </c>
      <c r="B8" s="177" t="s">
        <v>284</v>
      </c>
      <c r="C8" s="177" t="s">
        <v>285</v>
      </c>
      <c r="D8" s="177" t="s">
        <v>286</v>
      </c>
      <c r="E8" s="177" t="s">
        <v>287</v>
      </c>
      <c r="F8" s="177" t="s">
        <v>288</v>
      </c>
      <c r="G8" s="201" t="s">
        <v>289</v>
      </c>
      <c r="H8" s="202"/>
      <c r="I8" s="202"/>
      <c r="J8" s="202"/>
      <c r="K8" s="237"/>
    </row>
    <row r="9" s="169" customFormat="1" spans="1:11">
      <c r="A9" s="186" t="s">
        <v>290</v>
      </c>
      <c r="B9" s="188"/>
      <c r="C9" s="203" t="s">
        <v>66</v>
      </c>
      <c r="D9" s="203" t="s">
        <v>67</v>
      </c>
      <c r="E9" s="182" t="s">
        <v>291</v>
      </c>
      <c r="F9" s="204" t="s">
        <v>292</v>
      </c>
      <c r="G9" s="205"/>
      <c r="H9" s="206"/>
      <c r="I9" s="206"/>
      <c r="J9" s="206"/>
      <c r="K9" s="238"/>
    </row>
    <row r="10" s="169" customFormat="1" spans="1:11">
      <c r="A10" s="186" t="s">
        <v>293</v>
      </c>
      <c r="B10" s="188"/>
      <c r="C10" s="203" t="s">
        <v>66</v>
      </c>
      <c r="D10" s="203" t="s">
        <v>67</v>
      </c>
      <c r="E10" s="182" t="s">
        <v>294</v>
      </c>
      <c r="F10" s="204" t="s">
        <v>295</v>
      </c>
      <c r="G10" s="205" t="s">
        <v>296</v>
      </c>
      <c r="H10" s="206"/>
      <c r="I10" s="206"/>
      <c r="J10" s="206"/>
      <c r="K10" s="238"/>
    </row>
    <row r="11" s="169" customFormat="1" spans="1:11">
      <c r="A11" s="207" t="s">
        <v>191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9"/>
    </row>
    <row r="12" s="169" customFormat="1" spans="1:11">
      <c r="A12" s="179" t="s">
        <v>88</v>
      </c>
      <c r="B12" s="203" t="s">
        <v>84</v>
      </c>
      <c r="C12" s="203" t="s">
        <v>85</v>
      </c>
      <c r="D12" s="204"/>
      <c r="E12" s="182" t="s">
        <v>86</v>
      </c>
      <c r="F12" s="203" t="s">
        <v>84</v>
      </c>
      <c r="G12" s="203" t="s">
        <v>85</v>
      </c>
      <c r="H12" s="203"/>
      <c r="I12" s="182" t="s">
        <v>297</v>
      </c>
      <c r="J12" s="203" t="s">
        <v>84</v>
      </c>
      <c r="K12" s="235" t="s">
        <v>85</v>
      </c>
    </row>
    <row r="13" s="169" customFormat="1" spans="1:11">
      <c r="A13" s="179" t="s">
        <v>91</v>
      </c>
      <c r="B13" s="203" t="s">
        <v>84</v>
      </c>
      <c r="C13" s="203" t="s">
        <v>85</v>
      </c>
      <c r="D13" s="204"/>
      <c r="E13" s="182" t="s">
        <v>96</v>
      </c>
      <c r="F13" s="203" t="s">
        <v>84</v>
      </c>
      <c r="G13" s="203" t="s">
        <v>85</v>
      </c>
      <c r="H13" s="203"/>
      <c r="I13" s="182" t="s">
        <v>298</v>
      </c>
      <c r="J13" s="203" t="s">
        <v>84</v>
      </c>
      <c r="K13" s="235" t="s">
        <v>85</v>
      </c>
    </row>
    <row r="14" s="169" customFormat="1" ht="15" spans="1:11">
      <c r="A14" s="191" t="s">
        <v>299</v>
      </c>
      <c r="B14" s="195" t="s">
        <v>84</v>
      </c>
      <c r="C14" s="195" t="s">
        <v>85</v>
      </c>
      <c r="D14" s="194"/>
      <c r="E14" s="193" t="s">
        <v>300</v>
      </c>
      <c r="F14" s="195" t="s">
        <v>84</v>
      </c>
      <c r="G14" s="195" t="s">
        <v>85</v>
      </c>
      <c r="H14" s="195"/>
      <c r="I14" s="193" t="s">
        <v>301</v>
      </c>
      <c r="J14" s="195" t="s">
        <v>84</v>
      </c>
      <c r="K14" s="236" t="s">
        <v>85</v>
      </c>
    </row>
    <row r="15" s="169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0" customFormat="1" spans="1:11">
      <c r="A16" s="173" t="s">
        <v>302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40"/>
    </row>
    <row r="17" s="169" customFormat="1" spans="1:11">
      <c r="A17" s="186" t="s">
        <v>303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41"/>
    </row>
    <row r="18" s="169" customFormat="1" spans="1:11">
      <c r="A18" s="186" t="s">
        <v>304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41"/>
    </row>
    <row r="19" s="169" customFormat="1" spans="1:11">
      <c r="A19" s="211" t="s">
        <v>305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42"/>
    </row>
    <row r="20" s="169" customFormat="1" spans="1:11">
      <c r="A20" s="211" t="s">
        <v>306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2"/>
    </row>
    <row r="21" s="169" customFormat="1" spans="1:11">
      <c r="A21" s="211" t="s">
        <v>307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2"/>
    </row>
    <row r="22" s="169" customFormat="1" spans="1:11">
      <c r="A22" s="211" t="s">
        <v>308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2"/>
    </row>
    <row r="23" s="169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2"/>
    </row>
    <row r="24" s="169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3"/>
    </row>
    <row r="25" s="169" customFormat="1" spans="1:11">
      <c r="A25" s="186" t="s">
        <v>126</v>
      </c>
      <c r="B25" s="188"/>
      <c r="C25" s="203" t="s">
        <v>66</v>
      </c>
      <c r="D25" s="203" t="s">
        <v>67</v>
      </c>
      <c r="E25" s="185"/>
      <c r="F25" s="185"/>
      <c r="G25" s="185"/>
      <c r="H25" s="185"/>
      <c r="I25" s="185"/>
      <c r="J25" s="185"/>
      <c r="K25" s="234"/>
    </row>
    <row r="26" s="169" customFormat="1" ht="15" spans="1:11">
      <c r="A26" s="215" t="s">
        <v>309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4"/>
    </row>
    <row r="27" s="169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69" customFormat="1" spans="1:11">
      <c r="A28" s="218" t="s">
        <v>310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7"/>
    </row>
    <row r="29" s="169" customFormat="1" spans="1:11">
      <c r="A29" s="219" t="s">
        <v>311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5"/>
    </row>
    <row r="30" s="169" customFormat="1" ht="17.25" customHeight="1" spans="1:11">
      <c r="A30" s="221" t="s">
        <v>312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46"/>
    </row>
    <row r="31" s="169" customFormat="1" ht="17.25" customHeight="1" spans="1:11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46"/>
    </row>
    <row r="32" s="169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6"/>
    </row>
    <row r="33" s="169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6"/>
    </row>
    <row r="34" s="169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6"/>
    </row>
    <row r="35" s="169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6"/>
    </row>
    <row r="36" s="169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2"/>
    </row>
    <row r="37" s="169" customFormat="1" ht="17.25" customHeight="1" spans="1:11">
      <c r="A37" s="223"/>
      <c r="B37" s="212"/>
      <c r="C37" s="212"/>
      <c r="D37" s="212"/>
      <c r="E37" s="212"/>
      <c r="F37" s="212"/>
      <c r="G37" s="212"/>
      <c r="H37" s="212"/>
      <c r="I37" s="212"/>
      <c r="J37" s="212"/>
      <c r="K37" s="242"/>
    </row>
    <row r="38" s="169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7"/>
    </row>
    <row r="39" s="169" customFormat="1" ht="18.75" customHeight="1" spans="1:11">
      <c r="A39" s="226" t="s">
        <v>313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8"/>
    </row>
    <row r="40" s="171" customFormat="1" ht="18.75" customHeight="1" spans="1:11">
      <c r="A40" s="186" t="s">
        <v>314</v>
      </c>
      <c r="B40" s="188"/>
      <c r="C40" s="188"/>
      <c r="D40" s="185" t="s">
        <v>315</v>
      </c>
      <c r="E40" s="185"/>
      <c r="F40" s="228" t="s">
        <v>316</v>
      </c>
      <c r="G40" s="229"/>
      <c r="H40" s="188" t="s">
        <v>317</v>
      </c>
      <c r="I40" s="188"/>
      <c r="J40" s="188" t="s">
        <v>318</v>
      </c>
      <c r="K40" s="241"/>
    </row>
    <row r="41" s="169" customFormat="1" ht="18.75" customHeight="1" spans="1:13">
      <c r="A41" s="186" t="s">
        <v>182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41"/>
      <c r="M41" s="171"/>
    </row>
    <row r="42" s="169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41"/>
    </row>
    <row r="43" s="169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41"/>
    </row>
    <row r="44" s="169" customFormat="1" ht="32.1" customHeight="1" spans="1:11">
      <c r="A44" s="191" t="s">
        <v>138</v>
      </c>
      <c r="B44" s="230" t="s">
        <v>319</v>
      </c>
      <c r="C44" s="230"/>
      <c r="D44" s="193" t="s">
        <v>320</v>
      </c>
      <c r="E44" s="194" t="s">
        <v>141</v>
      </c>
      <c r="F44" s="193" t="s">
        <v>142</v>
      </c>
      <c r="G44" s="231" t="s">
        <v>321</v>
      </c>
      <c r="H44" s="232" t="s">
        <v>143</v>
      </c>
      <c r="I44" s="232"/>
      <c r="J44" s="230"/>
      <c r="K44" s="249"/>
    </row>
    <row r="45" s="169" customFormat="1" ht="16.5" customHeight="1"/>
    <row r="46" s="169" customFormat="1" ht="16.5" customHeight="1"/>
    <row r="47" s="169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19.0583333333333" style="120" customWidth="1"/>
    <col min="11" max="11" width="20" style="120" customWidth="1"/>
    <col min="12" max="12" width="17.9666666666667" style="120" customWidth="1"/>
    <col min="13" max="13" width="15.775" style="120" customWidth="1"/>
    <col min="14" max="14" width="16.4" style="120" customWidth="1"/>
    <col min="15" max="15" width="16.0916666666667" style="120" customWidth="1"/>
    <col min="16" max="16" width="16.375" style="120" customWidth="1"/>
    <col min="17" max="16384" width="9" style="119"/>
  </cols>
  <sheetData>
    <row r="1" s="119" customFormat="1" ht="30" customHeight="1" spans="1:16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53"/>
      <c r="K1" s="153"/>
      <c r="L1" s="153"/>
      <c r="M1" s="153"/>
      <c r="N1" s="153"/>
      <c r="O1" s="153"/>
      <c r="P1" s="153"/>
    </row>
    <row r="2" s="119" customFormat="1" ht="29.1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147</v>
      </c>
      <c r="F2" s="124"/>
      <c r="G2" s="124"/>
      <c r="H2" s="124"/>
      <c r="I2" s="154"/>
      <c r="J2" s="155" t="s">
        <v>58</v>
      </c>
      <c r="K2" s="155"/>
      <c r="L2" s="155"/>
      <c r="M2" s="155"/>
      <c r="N2" s="156"/>
      <c r="O2" s="156"/>
      <c r="P2" s="157"/>
    </row>
    <row r="3" s="119" customFormat="1" ht="29.1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6"/>
      <c r="J3" s="158"/>
      <c r="K3" s="158"/>
      <c r="L3" s="158"/>
      <c r="M3" s="158"/>
      <c r="N3" s="159"/>
      <c r="O3" s="159"/>
      <c r="P3" s="160"/>
    </row>
    <row r="4" s="119" customFormat="1" ht="29.1" customHeight="1" spans="1:16">
      <c r="A4" s="126"/>
      <c r="B4" s="128" t="s">
        <v>111</v>
      </c>
      <c r="C4" s="129" t="s">
        <v>112</v>
      </c>
      <c r="D4" s="130" t="s">
        <v>113</v>
      </c>
      <c r="E4" s="131" t="s">
        <v>114</v>
      </c>
      <c r="F4" s="131" t="s">
        <v>115</v>
      </c>
      <c r="G4" s="131" t="s">
        <v>116</v>
      </c>
      <c r="H4" s="131" t="s">
        <v>117</v>
      </c>
      <c r="I4" s="146"/>
      <c r="J4" s="161" t="s">
        <v>111</v>
      </c>
      <c r="K4" s="161" t="s">
        <v>112</v>
      </c>
      <c r="L4" s="162" t="s">
        <v>113</v>
      </c>
      <c r="M4" s="161" t="s">
        <v>114</v>
      </c>
      <c r="N4" s="161" t="s">
        <v>115</v>
      </c>
      <c r="O4" s="161" t="s">
        <v>116</v>
      </c>
      <c r="P4" s="148" t="s">
        <v>236</v>
      </c>
    </row>
    <row r="5" s="119" customFormat="1" ht="29.1" customHeight="1" spans="1:16">
      <c r="A5" s="126"/>
      <c r="B5" s="128" t="s">
        <v>151</v>
      </c>
      <c r="C5" s="129" t="s">
        <v>152</v>
      </c>
      <c r="D5" s="130" t="s">
        <v>153</v>
      </c>
      <c r="E5" s="131" t="s">
        <v>154</v>
      </c>
      <c r="F5" s="129" t="s">
        <v>155</v>
      </c>
      <c r="G5" s="131" t="s">
        <v>156</v>
      </c>
      <c r="H5" s="131" t="s">
        <v>157</v>
      </c>
      <c r="I5" s="146"/>
      <c r="J5" s="163" t="s">
        <v>237</v>
      </c>
      <c r="K5" s="163" t="s">
        <v>238</v>
      </c>
      <c r="L5" s="163" t="s">
        <v>239</v>
      </c>
      <c r="M5" s="163" t="s">
        <v>240</v>
      </c>
      <c r="N5" s="163" t="s">
        <v>241</v>
      </c>
      <c r="O5" s="163" t="s">
        <v>242</v>
      </c>
      <c r="P5" s="163" t="s">
        <v>243</v>
      </c>
    </row>
    <row r="6" s="119" customFormat="1" ht="29.1" customHeight="1" spans="1:16">
      <c r="A6" s="132" t="s">
        <v>160</v>
      </c>
      <c r="B6" s="133">
        <f>C6-1</f>
        <v>74</v>
      </c>
      <c r="C6" s="133">
        <f>D6-2</f>
        <v>75</v>
      </c>
      <c r="D6" s="134">
        <v>77</v>
      </c>
      <c r="E6" s="133">
        <f>D6+2</f>
        <v>79</v>
      </c>
      <c r="F6" s="133">
        <f>E6+2</f>
        <v>81</v>
      </c>
      <c r="G6" s="133">
        <f>F6+1</f>
        <v>82</v>
      </c>
      <c r="H6" s="133">
        <f>G6+1</f>
        <v>83</v>
      </c>
      <c r="I6" s="146"/>
      <c r="J6" s="164" t="s">
        <v>245</v>
      </c>
      <c r="K6" s="164" t="s">
        <v>244</v>
      </c>
      <c r="L6" s="164" t="s">
        <v>245</v>
      </c>
      <c r="M6" s="164" t="s">
        <v>244</v>
      </c>
      <c r="N6" s="165">
        <f>-0.5-1</f>
        <v>-1.5</v>
      </c>
      <c r="O6" s="164" t="s">
        <v>244</v>
      </c>
      <c r="P6" s="164"/>
    </row>
    <row r="7" s="119" customFormat="1" ht="29.1" customHeight="1" spans="1:16">
      <c r="A7" s="135" t="s">
        <v>163</v>
      </c>
      <c r="B7" s="133">
        <f>C7-1</f>
        <v>65</v>
      </c>
      <c r="C7" s="133">
        <f>D7-2</f>
        <v>66</v>
      </c>
      <c r="D7" s="134">
        <v>68</v>
      </c>
      <c r="E7" s="133">
        <f>D7+2</f>
        <v>70</v>
      </c>
      <c r="F7" s="133">
        <f>E7+2</f>
        <v>72</v>
      </c>
      <c r="G7" s="133">
        <f>F7+1</f>
        <v>73</v>
      </c>
      <c r="H7" s="133">
        <f>G7+1</f>
        <v>74</v>
      </c>
      <c r="I7" s="146"/>
      <c r="J7" s="164" t="s">
        <v>244</v>
      </c>
      <c r="K7" s="164" t="s">
        <v>244</v>
      </c>
      <c r="L7" s="164" t="s">
        <v>244</v>
      </c>
      <c r="M7" s="164" t="s">
        <v>244</v>
      </c>
      <c r="N7" s="164" t="s">
        <v>244</v>
      </c>
      <c r="O7" s="164" t="s">
        <v>244</v>
      </c>
      <c r="P7" s="164"/>
    </row>
    <row r="8" s="119" customFormat="1" ht="29.1" customHeight="1" spans="1:16">
      <c r="A8" s="131" t="s">
        <v>165</v>
      </c>
      <c r="B8" s="133">
        <f t="shared" ref="B8:B10" si="0">C8-4</f>
        <v>112</v>
      </c>
      <c r="C8" s="133">
        <f t="shared" ref="C8:C10" si="1">D8-4</f>
        <v>116</v>
      </c>
      <c r="D8" s="136" t="s">
        <v>166</v>
      </c>
      <c r="E8" s="133">
        <f t="shared" ref="E8:E10" si="2">D8+4</f>
        <v>124</v>
      </c>
      <c r="F8" s="133">
        <f>E8+4</f>
        <v>128</v>
      </c>
      <c r="G8" s="133">
        <f t="shared" ref="G8:G10" si="3">F8+6</f>
        <v>134</v>
      </c>
      <c r="H8" s="133">
        <f>G8+6</f>
        <v>140</v>
      </c>
      <c r="I8" s="146"/>
      <c r="J8" s="166" t="s">
        <v>248</v>
      </c>
      <c r="K8" s="164" t="s">
        <v>244</v>
      </c>
      <c r="L8" s="144" t="s">
        <v>249</v>
      </c>
      <c r="M8" s="164" t="s">
        <v>244</v>
      </c>
      <c r="N8" s="164" t="s">
        <v>244</v>
      </c>
      <c r="O8" s="144" t="s">
        <v>249</v>
      </c>
      <c r="P8" s="144"/>
    </row>
    <row r="9" s="119" customFormat="1" ht="29.1" customHeight="1" spans="1:16">
      <c r="A9" s="131" t="s">
        <v>167</v>
      </c>
      <c r="B9" s="133">
        <f t="shared" si="0"/>
        <v>110</v>
      </c>
      <c r="C9" s="133">
        <f t="shared" si="1"/>
        <v>114</v>
      </c>
      <c r="D9" s="136" t="s">
        <v>168</v>
      </c>
      <c r="E9" s="133">
        <f t="shared" si="2"/>
        <v>122</v>
      </c>
      <c r="F9" s="133">
        <f>E9+5</f>
        <v>127</v>
      </c>
      <c r="G9" s="133">
        <f t="shared" si="3"/>
        <v>133</v>
      </c>
      <c r="H9" s="133">
        <f>G9+7</f>
        <v>140</v>
      </c>
      <c r="I9" s="146"/>
      <c r="J9" s="164" t="s">
        <v>244</v>
      </c>
      <c r="K9" s="164" t="s">
        <v>244</v>
      </c>
      <c r="L9" s="144" t="s">
        <v>250</v>
      </c>
      <c r="M9" s="164" t="s">
        <v>244</v>
      </c>
      <c r="N9" s="164" t="s">
        <v>244</v>
      </c>
      <c r="O9" s="144" t="s">
        <v>250</v>
      </c>
      <c r="P9" s="164"/>
    </row>
    <row r="10" s="119" customFormat="1" ht="29.1" customHeight="1" spans="1:16">
      <c r="A10" s="131" t="s">
        <v>169</v>
      </c>
      <c r="B10" s="137">
        <f t="shared" si="0"/>
        <v>112</v>
      </c>
      <c r="C10" s="137">
        <f t="shared" si="1"/>
        <v>116</v>
      </c>
      <c r="D10" s="138">
        <v>120</v>
      </c>
      <c r="E10" s="137">
        <f t="shared" si="2"/>
        <v>124</v>
      </c>
      <c r="F10" s="137">
        <f>E10+5</f>
        <v>129</v>
      </c>
      <c r="G10" s="137">
        <f t="shared" si="3"/>
        <v>135</v>
      </c>
      <c r="H10" s="137">
        <f>G10+7</f>
        <v>142</v>
      </c>
      <c r="I10" s="146"/>
      <c r="J10" s="166" t="s">
        <v>248</v>
      </c>
      <c r="K10" s="164" t="s">
        <v>244</v>
      </c>
      <c r="L10" s="164" t="s">
        <v>251</v>
      </c>
      <c r="M10" s="164" t="s">
        <v>244</v>
      </c>
      <c r="N10" s="166" t="s">
        <v>248</v>
      </c>
      <c r="O10" s="164" t="s">
        <v>251</v>
      </c>
      <c r="P10" s="144"/>
    </row>
    <row r="11" s="119" customFormat="1" ht="29.1" customHeight="1" spans="1:16">
      <c r="A11" s="131" t="s">
        <v>172</v>
      </c>
      <c r="B11" s="133">
        <f>C11-1.2</f>
        <v>44.6</v>
      </c>
      <c r="C11" s="133">
        <f>D11-1.2</f>
        <v>45.8</v>
      </c>
      <c r="D11" s="134">
        <v>47</v>
      </c>
      <c r="E11" s="133">
        <f>D11+1.2</f>
        <v>48.2</v>
      </c>
      <c r="F11" s="133">
        <f>E11+1.2</f>
        <v>49.4</v>
      </c>
      <c r="G11" s="133">
        <f>F11+1.4</f>
        <v>50.8</v>
      </c>
      <c r="H11" s="133">
        <f>G11+1.4</f>
        <v>52.2</v>
      </c>
      <c r="I11" s="146"/>
      <c r="J11" s="164" t="s">
        <v>244</v>
      </c>
      <c r="K11" s="164" t="s">
        <v>244</v>
      </c>
      <c r="L11" s="144" t="s">
        <v>252</v>
      </c>
      <c r="M11" s="166" t="s">
        <v>253</v>
      </c>
      <c r="N11" s="164" t="s">
        <v>244</v>
      </c>
      <c r="O11" s="144" t="s">
        <v>252</v>
      </c>
      <c r="P11" s="144"/>
    </row>
    <row r="12" s="119" customFormat="1" ht="29.1" customHeight="1" spans="1:16">
      <c r="A12" s="131" t="s">
        <v>173</v>
      </c>
      <c r="B12" s="133">
        <f>C12-0.6</f>
        <v>60.7</v>
      </c>
      <c r="C12" s="133">
        <f>D12-1.2</f>
        <v>61.3</v>
      </c>
      <c r="D12" s="134">
        <v>62.5</v>
      </c>
      <c r="E12" s="133">
        <f>D12+1.2</f>
        <v>63.7</v>
      </c>
      <c r="F12" s="133">
        <f>E12+1.2</f>
        <v>64.9</v>
      </c>
      <c r="G12" s="133">
        <f>F12+0.6</f>
        <v>65.5</v>
      </c>
      <c r="H12" s="133">
        <f>G12+0.6</f>
        <v>66.1</v>
      </c>
      <c r="I12" s="146"/>
      <c r="J12" s="164" t="s">
        <v>245</v>
      </c>
      <c r="K12" s="144" t="s">
        <v>250</v>
      </c>
      <c r="L12" s="164" t="s">
        <v>245</v>
      </c>
      <c r="M12" s="164" t="s">
        <v>244</v>
      </c>
      <c r="N12" s="164" t="s">
        <v>244</v>
      </c>
      <c r="O12" s="164" t="s">
        <v>245</v>
      </c>
      <c r="P12" s="144"/>
    </row>
    <row r="13" s="119" customFormat="1" ht="29.1" customHeight="1" spans="1:16">
      <c r="A13" s="131" t="s">
        <v>174</v>
      </c>
      <c r="B13" s="133">
        <f>C13-0.8</f>
        <v>20.4</v>
      </c>
      <c r="C13" s="133">
        <f>D13-0.8</f>
        <v>21.2</v>
      </c>
      <c r="D13" s="134">
        <v>22</v>
      </c>
      <c r="E13" s="133">
        <f>D13+0.8</f>
        <v>22.8</v>
      </c>
      <c r="F13" s="133">
        <f>E13+0.8</f>
        <v>23.6</v>
      </c>
      <c r="G13" s="133">
        <f>F13+1.3</f>
        <v>24.9</v>
      </c>
      <c r="H13" s="133">
        <f>G13+1.3</f>
        <v>26.2</v>
      </c>
      <c r="I13" s="146"/>
      <c r="J13" s="164" t="s">
        <v>244</v>
      </c>
      <c r="K13" s="164" t="s">
        <v>244</v>
      </c>
      <c r="L13" s="164" t="s">
        <v>244</v>
      </c>
      <c r="M13" s="164" t="s">
        <v>244</v>
      </c>
      <c r="N13" s="164" t="s">
        <v>244</v>
      </c>
      <c r="O13" s="164" t="s">
        <v>244</v>
      </c>
      <c r="P13" s="144"/>
    </row>
    <row r="14" s="119" customFormat="1" ht="29.1" customHeight="1" spans="1:16">
      <c r="A14" s="131" t="s">
        <v>175</v>
      </c>
      <c r="B14" s="133">
        <f>C14-0.7</f>
        <v>16.1</v>
      </c>
      <c r="C14" s="133">
        <f>D14-0.7</f>
        <v>16.8</v>
      </c>
      <c r="D14" s="139">
        <v>17.5</v>
      </c>
      <c r="E14" s="133">
        <f>D14+0.7</f>
        <v>18.2</v>
      </c>
      <c r="F14" s="133">
        <f>E14+0.7</f>
        <v>18.9</v>
      </c>
      <c r="G14" s="133">
        <f>F14+1</f>
        <v>19.9</v>
      </c>
      <c r="H14" s="133">
        <f>G14+1</f>
        <v>20.9</v>
      </c>
      <c r="I14" s="146"/>
      <c r="J14" s="144" t="s">
        <v>256</v>
      </c>
      <c r="K14" s="164" t="s">
        <v>244</v>
      </c>
      <c r="L14" s="144" t="s">
        <v>256</v>
      </c>
      <c r="M14" s="164" t="s">
        <v>244</v>
      </c>
      <c r="N14" s="166" t="s">
        <v>248</v>
      </c>
      <c r="O14" s="144" t="s">
        <v>256</v>
      </c>
      <c r="P14" s="144"/>
    </row>
    <row r="15" s="119" customFormat="1" ht="29.1" customHeight="1" spans="1:16">
      <c r="A15" s="131" t="s">
        <v>176</v>
      </c>
      <c r="B15" s="133">
        <f>C15-0.5</f>
        <v>11.5</v>
      </c>
      <c r="C15" s="133">
        <f>D15-0.5</f>
        <v>12</v>
      </c>
      <c r="D15" s="134">
        <v>12.5</v>
      </c>
      <c r="E15" s="133">
        <f>D15+0.5</f>
        <v>13</v>
      </c>
      <c r="F15" s="133">
        <f>E15+0.5</f>
        <v>13.5</v>
      </c>
      <c r="G15" s="140">
        <f>F15+0.7</f>
        <v>14.2</v>
      </c>
      <c r="H15" s="140">
        <f>G15+0.7</f>
        <v>14.9</v>
      </c>
      <c r="I15" s="146"/>
      <c r="J15" s="164" t="s">
        <v>244</v>
      </c>
      <c r="K15" s="144" t="s">
        <v>250</v>
      </c>
      <c r="L15" s="164" t="s">
        <v>244</v>
      </c>
      <c r="M15" s="164" t="s">
        <v>244</v>
      </c>
      <c r="N15" s="164" t="s">
        <v>244</v>
      </c>
      <c r="O15" s="164" t="s">
        <v>244</v>
      </c>
      <c r="P15" s="144"/>
    </row>
    <row r="16" s="119" customFormat="1" ht="29.1" customHeight="1" spans="1:16">
      <c r="A16" s="131" t="s">
        <v>177</v>
      </c>
      <c r="B16" s="133">
        <f t="shared" ref="B16:B19" si="4">C16</f>
        <v>6</v>
      </c>
      <c r="C16" s="133">
        <f>D16</f>
        <v>6</v>
      </c>
      <c r="D16" s="134">
        <v>6</v>
      </c>
      <c r="E16" s="133">
        <f t="shared" ref="E16:H16" si="5">D16</f>
        <v>6</v>
      </c>
      <c r="F16" s="133">
        <f t="shared" si="5"/>
        <v>6</v>
      </c>
      <c r="G16" s="133">
        <f t="shared" si="5"/>
        <v>6</v>
      </c>
      <c r="H16" s="133">
        <f t="shared" si="5"/>
        <v>6</v>
      </c>
      <c r="I16" s="146"/>
      <c r="J16" s="164" t="s">
        <v>244</v>
      </c>
      <c r="K16" s="164" t="s">
        <v>245</v>
      </c>
      <c r="L16" s="164" t="s">
        <v>244</v>
      </c>
      <c r="M16" s="164" t="s">
        <v>245</v>
      </c>
      <c r="N16" s="166" t="s">
        <v>248</v>
      </c>
      <c r="O16" s="164" t="s">
        <v>244</v>
      </c>
      <c r="P16" s="144"/>
    </row>
    <row r="17" s="119" customFormat="1" ht="29.1" customHeight="1" spans="1:16">
      <c r="A17" s="131" t="s">
        <v>178</v>
      </c>
      <c r="B17" s="133">
        <f t="shared" si="4"/>
        <v>5</v>
      </c>
      <c r="C17" s="133">
        <f>D17</f>
        <v>5</v>
      </c>
      <c r="D17" s="138">
        <v>5</v>
      </c>
      <c r="E17" s="133">
        <f t="shared" ref="E17:H17" si="6">D17</f>
        <v>5</v>
      </c>
      <c r="F17" s="133">
        <f t="shared" si="6"/>
        <v>5</v>
      </c>
      <c r="G17" s="133">
        <f t="shared" si="6"/>
        <v>5</v>
      </c>
      <c r="H17" s="133">
        <f t="shared" si="6"/>
        <v>5</v>
      </c>
      <c r="I17" s="146"/>
      <c r="J17" s="144" t="s">
        <v>256</v>
      </c>
      <c r="K17" s="164" t="s">
        <v>244</v>
      </c>
      <c r="L17" s="144" t="s">
        <v>258</v>
      </c>
      <c r="M17" s="166" t="s">
        <v>259</v>
      </c>
      <c r="N17" s="164" t="s">
        <v>244</v>
      </c>
      <c r="O17" s="164" t="s">
        <v>244</v>
      </c>
      <c r="P17" s="144"/>
    </row>
    <row r="18" s="119" customFormat="1" ht="29.1" customHeight="1" spans="1:16">
      <c r="A18" s="135" t="s">
        <v>179</v>
      </c>
      <c r="B18" s="133">
        <f>C18-1</f>
        <v>46.5</v>
      </c>
      <c r="C18" s="133">
        <f>D18-1</f>
        <v>47.5</v>
      </c>
      <c r="D18" s="134">
        <v>48.5</v>
      </c>
      <c r="E18" s="133">
        <f>D18+1</f>
        <v>49.5</v>
      </c>
      <c r="F18" s="133">
        <f>E18+1</f>
        <v>50.5</v>
      </c>
      <c r="G18" s="133">
        <f>F18+1.5</f>
        <v>52</v>
      </c>
      <c r="H18" s="133">
        <f>G18+1.5</f>
        <v>53.5</v>
      </c>
      <c r="I18" s="146"/>
      <c r="J18" s="164" t="s">
        <v>244</v>
      </c>
      <c r="K18" s="164" t="s">
        <v>244</v>
      </c>
      <c r="L18" s="144" t="s">
        <v>245</v>
      </c>
      <c r="M18" s="166" t="s">
        <v>261</v>
      </c>
      <c r="N18" s="164" t="s">
        <v>244</v>
      </c>
      <c r="O18" s="164" t="s">
        <v>244</v>
      </c>
      <c r="P18" s="144"/>
    </row>
    <row r="19" s="119" customFormat="1" ht="29.1" customHeight="1" spans="1:16">
      <c r="A19" s="131" t="s">
        <v>180</v>
      </c>
      <c r="B19" s="133">
        <f t="shared" si="4"/>
        <v>15.5</v>
      </c>
      <c r="C19" s="133">
        <f>D19-1</f>
        <v>15.5</v>
      </c>
      <c r="D19" s="136" t="s">
        <v>181</v>
      </c>
      <c r="E19" s="133" t="str">
        <f t="shared" ref="E19:H19" si="7">D19</f>
        <v>16.5</v>
      </c>
      <c r="F19" s="133">
        <f>E19+1.5</f>
        <v>18</v>
      </c>
      <c r="G19" s="133">
        <f t="shared" si="7"/>
        <v>18</v>
      </c>
      <c r="H19" s="133">
        <f t="shared" si="7"/>
        <v>18</v>
      </c>
      <c r="I19" s="146"/>
      <c r="J19" s="164" t="s">
        <v>244</v>
      </c>
      <c r="K19" s="164" t="s">
        <v>244</v>
      </c>
      <c r="L19" s="164" t="s">
        <v>244</v>
      </c>
      <c r="M19" s="166" t="s">
        <v>261</v>
      </c>
      <c r="N19" s="164" t="s">
        <v>244</v>
      </c>
      <c r="O19" s="164" t="s">
        <v>244</v>
      </c>
      <c r="P19" s="144"/>
    </row>
    <row r="20" s="119" customFormat="1" ht="29.1" customHeight="1" spans="1:16">
      <c r="A20" s="131"/>
      <c r="B20" s="141"/>
      <c r="C20" s="141"/>
      <c r="D20" s="142"/>
      <c r="E20" s="141"/>
      <c r="F20" s="141"/>
      <c r="G20" s="141"/>
      <c r="H20" s="141"/>
      <c r="I20" s="146"/>
      <c r="J20" s="164"/>
      <c r="K20" s="164"/>
      <c r="L20" s="164"/>
      <c r="M20" s="164"/>
      <c r="N20" s="164"/>
      <c r="O20" s="144"/>
      <c r="P20" s="144"/>
    </row>
    <row r="21" s="119" customFormat="1" ht="29.1" customHeight="1" spans="1:16">
      <c r="A21" s="131"/>
      <c r="B21" s="141"/>
      <c r="C21" s="141"/>
      <c r="D21" s="142"/>
      <c r="E21" s="141"/>
      <c r="F21" s="141"/>
      <c r="G21" s="141"/>
      <c r="H21" s="141"/>
      <c r="I21" s="146"/>
      <c r="J21" s="144"/>
      <c r="K21" s="164"/>
      <c r="L21" s="164"/>
      <c r="M21" s="164"/>
      <c r="N21" s="164"/>
      <c r="O21" s="164"/>
      <c r="P21" s="144"/>
    </row>
    <row r="22" s="119" customFormat="1" ht="29.1" customHeight="1" spans="1:16">
      <c r="A22" s="131"/>
      <c r="B22" s="141"/>
      <c r="C22" s="141"/>
      <c r="D22" s="136"/>
      <c r="E22" s="141"/>
      <c r="F22" s="141"/>
      <c r="G22" s="141"/>
      <c r="H22" s="141"/>
      <c r="I22" s="146"/>
      <c r="J22" s="144"/>
      <c r="K22" s="144"/>
      <c r="L22" s="164"/>
      <c r="M22" s="164"/>
      <c r="N22" s="144"/>
      <c r="O22" s="144"/>
      <c r="P22" s="144"/>
    </row>
    <row r="23" s="119" customFormat="1" ht="29.1" customHeight="1" spans="1:16">
      <c r="A23" s="131"/>
      <c r="B23" s="141"/>
      <c r="C23" s="141"/>
      <c r="D23" s="136"/>
      <c r="E23" s="141"/>
      <c r="F23" s="141"/>
      <c r="G23" s="141"/>
      <c r="H23" s="141"/>
      <c r="I23" s="146"/>
      <c r="J23" s="144"/>
      <c r="K23" s="144"/>
      <c r="L23" s="164"/>
      <c r="M23" s="164"/>
      <c r="N23" s="144"/>
      <c r="O23" s="144"/>
      <c r="P23" s="144"/>
    </row>
    <row r="24" s="119" customFormat="1" ht="29.1" customHeight="1" spans="1:16">
      <c r="A24" s="131"/>
      <c r="B24" s="141"/>
      <c r="C24" s="141"/>
      <c r="D24" s="136"/>
      <c r="E24" s="141"/>
      <c r="F24" s="141"/>
      <c r="G24" s="141"/>
      <c r="H24" s="141"/>
      <c r="I24" s="146"/>
      <c r="J24" s="144"/>
      <c r="K24" s="144"/>
      <c r="L24" s="144"/>
      <c r="M24" s="166"/>
      <c r="N24" s="144"/>
      <c r="O24" s="144"/>
      <c r="P24" s="144"/>
    </row>
    <row r="25" s="119" customFormat="1" ht="29.1" customHeight="1" spans="1:16">
      <c r="A25" s="143"/>
      <c r="B25" s="144"/>
      <c r="C25" s="145"/>
      <c r="D25" s="145"/>
      <c r="E25" s="145"/>
      <c r="F25" s="145"/>
      <c r="G25" s="144"/>
      <c r="H25" s="146"/>
      <c r="I25" s="146"/>
      <c r="J25" s="144"/>
      <c r="K25" s="144"/>
      <c r="L25" s="144"/>
      <c r="M25" s="144"/>
      <c r="N25" s="144"/>
      <c r="O25" s="144"/>
      <c r="P25" s="144"/>
    </row>
    <row r="26" s="119" customFormat="1" ht="29.1" customHeight="1" spans="1:16">
      <c r="A26" s="147"/>
      <c r="B26" s="148"/>
      <c r="C26" s="149"/>
      <c r="D26" s="149"/>
      <c r="E26" s="150"/>
      <c r="F26" s="150"/>
      <c r="G26" s="148"/>
      <c r="H26" s="146"/>
      <c r="I26" s="146"/>
      <c r="J26" s="148"/>
      <c r="K26" s="144"/>
      <c r="L26" s="148"/>
      <c r="M26" s="148"/>
      <c r="N26" s="148"/>
      <c r="O26" s="148"/>
      <c r="P26" s="148"/>
    </row>
    <row r="27" s="119" customFormat="1" ht="14.25" spans="1:16">
      <c r="A27" s="151" t="s">
        <v>182</v>
      </c>
      <c r="D27" s="152"/>
      <c r="E27" s="152"/>
      <c r="F27" s="152"/>
      <c r="G27" s="152"/>
      <c r="H27" s="152"/>
      <c r="I27" s="152"/>
      <c r="J27" s="167"/>
      <c r="K27" s="167"/>
      <c r="L27" s="167"/>
      <c r="M27" s="167"/>
      <c r="N27" s="167"/>
      <c r="O27" s="167"/>
      <c r="P27" s="167"/>
    </row>
    <row r="28" s="119" customFormat="1" ht="14.25" spans="1:16">
      <c r="A28" s="119" t="s">
        <v>183</v>
      </c>
      <c r="B28" s="152"/>
      <c r="C28" s="152"/>
      <c r="D28" s="152"/>
      <c r="E28" s="152"/>
      <c r="F28" s="152"/>
      <c r="G28" s="152"/>
      <c r="H28" s="152"/>
      <c r="I28" s="152"/>
      <c r="J28" s="168"/>
      <c r="K28" s="168" t="s">
        <v>322</v>
      </c>
      <c r="L28" s="168"/>
      <c r="M28" s="168" t="s">
        <v>265</v>
      </c>
      <c r="N28" s="168"/>
      <c r="O28" s="168"/>
      <c r="P28" s="120"/>
    </row>
    <row r="29" s="119" customFormat="1" customHeight="1" spans="1:16">
      <c r="A29" s="152"/>
      <c r="J29" s="120"/>
      <c r="K29" s="120"/>
      <c r="L29" s="120"/>
      <c r="M29" s="120"/>
      <c r="N29" s="120"/>
      <c r="O29" s="120"/>
      <c r="P29" s="120"/>
    </row>
  </sheetData>
  <mergeCells count="7">
    <mergeCell ref="A1:P1"/>
    <mergeCell ref="B2:C2"/>
    <mergeCell ref="E2:H2"/>
    <mergeCell ref="J2:P2"/>
    <mergeCell ref="B3:H3"/>
    <mergeCell ref="J3:P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尾期3</vt:lpstr>
      <vt:lpstr>验货尺寸表 3</vt:lpstr>
      <vt:lpstr>1.面料检测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2022-12-30T09:35:19Z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